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xr:revisionPtr revIDLastSave="0" documentId="11_C250B37AAB6E04DDF917A81EA15CFCC01D06FEB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4" i="2" l="1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<sst xmlns="http://schemas.openxmlformats.org/spreadsheetml/2006/main" count="16779" uniqueCount="1540">
  <si>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</si>
  <si>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</si>
  <si>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</si>
  <si>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</si>
  <si>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</si>
  <si>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</si>
  <si>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</si>
  <si>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</si>
  <si>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</si>
  <si>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</si>
  <si>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</si>
  <si>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</si>
  <si>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</si>
  <si>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</si>
  <si>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</si>
  <si>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</si>
  <si>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</si>
  <si>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</si>
  <si>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</si>
  <si>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</si>
  <si>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</si>
  <si>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</si>
  <si>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</si>
  <si>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</si>
  <si>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</si>
  <si>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</si>
  <si>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</si>
  <si>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</si>
  <si>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</si>
  <si>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</si>
  <si>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</si>
  <si>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</si>
  <si>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</si>
  <si>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</si>
  <si>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</si>
  <si>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</si>
  <si>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</si>
  <si>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</si>
  <si>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</si>
  <si>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</si>
  <si>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</si>
  <si>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</si>
  <si>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</si>
  <si>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</si>
  <si>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</si>
  <si>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</si>
  <si>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</si>
  <si>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</si>
  <si>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</si>
  <si>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</si>
  <si>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</si>
  <si>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</si>
  <si>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</si>
  <si>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</si>
  <si>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</si>
  <si>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</si>
  <si>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</si>
  <si>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</si>
  <si>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</si>
  <si>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</si>
  <si>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</si>
  <si>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</si>
  <si>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</si>
  <si>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</si>
  <si>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</si>
  <si>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</si>
  <si>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</si>
  <si>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</si>
  <si>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</si>
  <si>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</si>
  <si>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</si>
  <si>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</si>
  <si>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</si>
  <si>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</si>
  <si>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</si>
  <si>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</si>
  <si>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</si>
  <si>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</si>
  <si>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WI21121068</t>
  </si>
  <si>
    <t>DATA_VALIDATION</t>
  </si>
  <si>
    <t>150030049697</t>
  </si>
  <si>
    <t>Folder</t>
  </si>
  <si>
    <t>Mailitem</t>
  </si>
  <si>
    <t>MI211210626</t>
  </si>
  <si>
    <t>COMPLETED</t>
  </si>
  <si>
    <t>MARK_AS_COMPLETED</t>
  </si>
  <si>
    <t>Queue</t>
  </si>
  <si>
    <t>N/A</t>
  </si>
  <si>
    <t>Ujwala Ajabe</t>
  </si>
  <si>
    <t>Aparna Chavan</t>
  </si>
  <si>
    <t>WI21121123</t>
  </si>
  <si>
    <t>150030050650</t>
  </si>
  <si>
    <t>MI211211790</t>
  </si>
  <si>
    <t>Supriya Khape</t>
  </si>
  <si>
    <t>WI21121131</t>
  </si>
  <si>
    <t>150080001006</t>
  </si>
  <si>
    <t>MI211211887</t>
  </si>
  <si>
    <t>Hemanshi Deshlahara</t>
  </si>
  <si>
    <t>WI21121152</t>
  </si>
  <si>
    <t>150030037799</t>
  </si>
  <si>
    <t>MI211212144</t>
  </si>
  <si>
    <t>WI21121154</t>
  </si>
  <si>
    <t>150030049977</t>
  </si>
  <si>
    <t>MI211212161</t>
  </si>
  <si>
    <t>WI21121162</t>
  </si>
  <si>
    <t>150100001907</t>
  </si>
  <si>
    <t>MI211212181</t>
  </si>
  <si>
    <t>WI21121165</t>
  </si>
  <si>
    <t>150100001904</t>
  </si>
  <si>
    <t>MI211212128</t>
  </si>
  <si>
    <t>Aditya Tade</t>
  </si>
  <si>
    <t>WI21121167</t>
  </si>
  <si>
    <t>Saloni Uttekar</t>
  </si>
  <si>
    <t>WI21121176</t>
  </si>
  <si>
    <t>WI21121198</t>
  </si>
  <si>
    <t>150030050203</t>
  </si>
  <si>
    <t>MI211212683</t>
  </si>
  <si>
    <t>WI21121201</t>
  </si>
  <si>
    <t>150030050687</t>
  </si>
  <si>
    <t>MI211212815</t>
  </si>
  <si>
    <t>Sangeeta Kumari</t>
  </si>
  <si>
    <t>Smriti Gauchan</t>
  </si>
  <si>
    <t>WI21121202</t>
  </si>
  <si>
    <t>150100001909</t>
  </si>
  <si>
    <t>MI211212766</t>
  </si>
  <si>
    <t>WI21121203</t>
  </si>
  <si>
    <t>150030050347</t>
  </si>
  <si>
    <t>MI211212833</t>
  </si>
  <si>
    <t>Prajakta Jagannath Mane</t>
  </si>
  <si>
    <t>WI21121215</t>
  </si>
  <si>
    <t>MI211212966</t>
  </si>
  <si>
    <t>WI21121227</t>
  </si>
  <si>
    <t>150030050227</t>
  </si>
  <si>
    <t>MI211213136</t>
  </si>
  <si>
    <t>WI21121230</t>
  </si>
  <si>
    <t>150030050984</t>
  </si>
  <si>
    <t>MI211213151</t>
  </si>
  <si>
    <t>Vikash Suryakanth Parmar</t>
  </si>
  <si>
    <t>WI21121240</t>
  </si>
  <si>
    <t>150030050935</t>
  </si>
  <si>
    <t>MI211213338</t>
  </si>
  <si>
    <t>WI21121248</t>
  </si>
  <si>
    <t>150030050866</t>
  </si>
  <si>
    <t>MI211213442</t>
  </si>
  <si>
    <t>WI21121270</t>
  </si>
  <si>
    <t>150030050882</t>
  </si>
  <si>
    <t>MI211213716</t>
  </si>
  <si>
    <t>WI21121353</t>
  </si>
  <si>
    <t>150030050790</t>
  </si>
  <si>
    <t>MI211215213</t>
  </si>
  <si>
    <t>Snehal Sathe</t>
  </si>
  <si>
    <t>WI21121392</t>
  </si>
  <si>
    <t>MI211215830</t>
  </si>
  <si>
    <t>WI21121398</t>
  </si>
  <si>
    <t>150030050983</t>
  </si>
  <si>
    <t>MI211215860</t>
  </si>
  <si>
    <t>WI21121630</t>
  </si>
  <si>
    <t>150030050001</t>
  </si>
  <si>
    <t>MI211217945</t>
  </si>
  <si>
    <t>WI21121634</t>
  </si>
  <si>
    <t>150030049877</t>
  </si>
  <si>
    <t>MI211218069</t>
  </si>
  <si>
    <t>WI21121651</t>
  </si>
  <si>
    <t>150030050804</t>
  </si>
  <si>
    <t>MI211218361</t>
  </si>
  <si>
    <t>WI21121758</t>
  </si>
  <si>
    <t>150030044901</t>
  </si>
  <si>
    <t>MI211219121</t>
  </si>
  <si>
    <t>Sumit Jarhad</t>
  </si>
  <si>
    <t>WI21121820</t>
  </si>
  <si>
    <t>150030050813</t>
  </si>
  <si>
    <t>MI211220263</t>
  </si>
  <si>
    <t>WI21121824</t>
  </si>
  <si>
    <t>MI211220265</t>
  </si>
  <si>
    <t>WI21121967</t>
  </si>
  <si>
    <t>WI21121980</t>
  </si>
  <si>
    <t>150030050991</t>
  </si>
  <si>
    <t>MI211221444</t>
  </si>
  <si>
    <t>Poonam Patil</t>
  </si>
  <si>
    <t>WI21122140</t>
  </si>
  <si>
    <t>150030050999</t>
  </si>
  <si>
    <t>MI211223127</t>
  </si>
  <si>
    <t>Rohit Mawal</t>
  </si>
  <si>
    <t>WI21122159</t>
  </si>
  <si>
    <t>150030050814</t>
  </si>
  <si>
    <t>MI211223778</t>
  </si>
  <si>
    <t>WI21122461</t>
  </si>
  <si>
    <t>150030050815</t>
  </si>
  <si>
    <t>MI211226484</t>
  </si>
  <si>
    <t>WI21122479</t>
  </si>
  <si>
    <t>150030050025</t>
  </si>
  <si>
    <t>MI211226507</t>
  </si>
  <si>
    <t>WI21122850</t>
  </si>
  <si>
    <t>150030049729</t>
  </si>
  <si>
    <t>MI211230167</t>
  </si>
  <si>
    <t>WI21123037</t>
  </si>
  <si>
    <t>150030050735</t>
  </si>
  <si>
    <t>MI211231449</t>
  </si>
  <si>
    <t>WI21123086</t>
  </si>
  <si>
    <t>150100001902</t>
  </si>
  <si>
    <t>MI211231811</t>
  </si>
  <si>
    <t>WI21123097</t>
  </si>
  <si>
    <t>150030050422</t>
  </si>
  <si>
    <t>MI211231716</t>
  </si>
  <si>
    <t>WI21123104</t>
  </si>
  <si>
    <t>150100001847</t>
  </si>
  <si>
    <t>MI211231949</t>
  </si>
  <si>
    <t>WI21123142</t>
  </si>
  <si>
    <t>150030051030</t>
  </si>
  <si>
    <t>MI211232062</t>
  </si>
  <si>
    <t>WI21123189</t>
  </si>
  <si>
    <t>150030050962</t>
  </si>
  <si>
    <t>MI211232760</t>
  </si>
  <si>
    <t>DELETED</t>
  </si>
  <si>
    <t>WI21123395</t>
  </si>
  <si>
    <t>150030050505</t>
  </si>
  <si>
    <t>MI211234594</t>
  </si>
  <si>
    <t>WI21123460</t>
  </si>
  <si>
    <t>150030050471</t>
  </si>
  <si>
    <t>MI211235467</t>
  </si>
  <si>
    <t>WI21123465</t>
  </si>
  <si>
    <t>150030051012</t>
  </si>
  <si>
    <t>MI211235477</t>
  </si>
  <si>
    <t>Sanjay Kharade</t>
  </si>
  <si>
    <t>WI21123648</t>
  </si>
  <si>
    <t>150030050816</t>
  </si>
  <si>
    <t>MI211237149</t>
  </si>
  <si>
    <t>WI21123715</t>
  </si>
  <si>
    <t>150030049854</t>
  </si>
  <si>
    <t>MI211237662</t>
  </si>
  <si>
    <t>WI21123827</t>
  </si>
  <si>
    <t>150030050888</t>
  </si>
  <si>
    <t>MI211238826</t>
  </si>
  <si>
    <t>WI21124053</t>
  </si>
  <si>
    <t>150030050908</t>
  </si>
  <si>
    <t>MI211240846</t>
  </si>
  <si>
    <t>WI21124058</t>
  </si>
  <si>
    <t>150030050193</t>
  </si>
  <si>
    <t>MI211241128</t>
  </si>
  <si>
    <t>WI21124204</t>
  </si>
  <si>
    <t>150100001822</t>
  </si>
  <si>
    <t>MI211243457</t>
  </si>
  <si>
    <t>WI21124213</t>
  </si>
  <si>
    <t>150030051046</t>
  </si>
  <si>
    <t>MI211243606</t>
  </si>
  <si>
    <t>WI21124395</t>
  </si>
  <si>
    <t>150030051038</t>
  </si>
  <si>
    <t>MI211245692</t>
  </si>
  <si>
    <t>WI21124703</t>
  </si>
  <si>
    <t>MI211248310</t>
  </si>
  <si>
    <t>Ashish Sutar</t>
  </si>
  <si>
    <t>WI21124908</t>
  </si>
  <si>
    <t>WI21125420</t>
  </si>
  <si>
    <t>150030050948</t>
  </si>
  <si>
    <t>MI211257092</t>
  </si>
  <si>
    <t>WI21125634</t>
  </si>
  <si>
    <t>150030050284</t>
  </si>
  <si>
    <t>MI211259265</t>
  </si>
  <si>
    <t>WI21125741</t>
  </si>
  <si>
    <t>WI21125742</t>
  </si>
  <si>
    <t>WI21125768</t>
  </si>
  <si>
    <t>Mohini Shinde</t>
  </si>
  <si>
    <t>WI21125771</t>
  </si>
  <si>
    <t>WI21125828</t>
  </si>
  <si>
    <t>150030049617</t>
  </si>
  <si>
    <t>MI211262292</t>
  </si>
  <si>
    <t>WI21125839</t>
  </si>
  <si>
    <t>150030049293</t>
  </si>
  <si>
    <t>MI211262556</t>
  </si>
  <si>
    <t>WI21125871</t>
  </si>
  <si>
    <t>150030050344</t>
  </si>
  <si>
    <t>MI211262890</t>
  </si>
  <si>
    <t>WI21125902</t>
  </si>
  <si>
    <t>MI211263402</t>
  </si>
  <si>
    <t>WI21125903</t>
  </si>
  <si>
    <t>MI211263448</t>
  </si>
  <si>
    <t>WI21125908</t>
  </si>
  <si>
    <t>150030049917</t>
  </si>
  <si>
    <t>MI211263501</t>
  </si>
  <si>
    <t>WI21125918</t>
  </si>
  <si>
    <t>150030050975</t>
  </si>
  <si>
    <t>MI211263649</t>
  </si>
  <si>
    <t>WI21125919</t>
  </si>
  <si>
    <t>150030051020</t>
  </si>
  <si>
    <t>MI211263658</t>
  </si>
  <si>
    <t>WI21125924</t>
  </si>
  <si>
    <t>MI211263861</t>
  </si>
  <si>
    <t>WI21125938</t>
  </si>
  <si>
    <t>150030051058</t>
  </si>
  <si>
    <t>MI211263907</t>
  </si>
  <si>
    <t>WI21125948</t>
  </si>
  <si>
    <t>MI211264058</t>
  </si>
  <si>
    <t>WI21126010</t>
  </si>
  <si>
    <t>150030050979</t>
  </si>
  <si>
    <t>MI211264673</t>
  </si>
  <si>
    <t>WI21126066</t>
  </si>
  <si>
    <t>150030050990</t>
  </si>
  <si>
    <t>MI211265257</t>
  </si>
  <si>
    <t>WI21126088</t>
  </si>
  <si>
    <t>150030050905</t>
  </si>
  <si>
    <t>MI211265633</t>
  </si>
  <si>
    <t>WI21126163</t>
  </si>
  <si>
    <t>150030051025</t>
  </si>
  <si>
    <t>MI211266654</t>
  </si>
  <si>
    <t>WI21126289</t>
  </si>
  <si>
    <t>150030051053</t>
  </si>
  <si>
    <t>MI211267783</t>
  </si>
  <si>
    <t>Archana Bhujbal</t>
  </si>
  <si>
    <t>WI21126352</t>
  </si>
  <si>
    <t>150030050512</t>
  </si>
  <si>
    <t>MI211268402</t>
  </si>
  <si>
    <t>WI21126412</t>
  </si>
  <si>
    <t>150030048611</t>
  </si>
  <si>
    <t>MI211268763</t>
  </si>
  <si>
    <t>WI21126449</t>
  </si>
  <si>
    <t>150030050887</t>
  </si>
  <si>
    <t>MI211269307</t>
  </si>
  <si>
    <t>WI21126487</t>
  </si>
  <si>
    <t>150030050937</t>
  </si>
  <si>
    <t>MI211269366</t>
  </si>
  <si>
    <t>WI21126721</t>
  </si>
  <si>
    <t>MI211272247</t>
  </si>
  <si>
    <t>WI21126758</t>
  </si>
  <si>
    <t>150030051042</t>
  </si>
  <si>
    <t>MI211272818</t>
  </si>
  <si>
    <t>WI21126772</t>
  </si>
  <si>
    <t>150030050593</t>
  </si>
  <si>
    <t>MI211273198</t>
  </si>
  <si>
    <t>Suraj Toradmal</t>
  </si>
  <si>
    <t>WI21126795</t>
  </si>
  <si>
    <t>MI211273806</t>
  </si>
  <si>
    <t>WI21126804</t>
  </si>
  <si>
    <t>MI211273936</t>
  </si>
  <si>
    <t>WI21126835</t>
  </si>
  <si>
    <t>150080001023</t>
  </si>
  <si>
    <t>MI211274194</t>
  </si>
  <si>
    <t>WI21126862</t>
  </si>
  <si>
    <t>150030050525</t>
  </si>
  <si>
    <t>MI211274630</t>
  </si>
  <si>
    <t>WI21127258</t>
  </si>
  <si>
    <t>MI211279247</t>
  </si>
  <si>
    <t>WI21127266</t>
  </si>
  <si>
    <t>MI211279243</t>
  </si>
  <si>
    <t>WI21127273</t>
  </si>
  <si>
    <t>MI211279276</t>
  </si>
  <si>
    <t>WI21127316</t>
  </si>
  <si>
    <t>150030050688</t>
  </si>
  <si>
    <t>MI211279855</t>
  </si>
  <si>
    <t>WI21127444</t>
  </si>
  <si>
    <t>MI211281127</t>
  </si>
  <si>
    <t>WI21127703</t>
  </si>
  <si>
    <t>150030050932</t>
  </si>
  <si>
    <t>MI211283964</t>
  </si>
  <si>
    <t>WI21127757</t>
  </si>
  <si>
    <t>MI211284681</t>
  </si>
  <si>
    <t>WI21127764</t>
  </si>
  <si>
    <t>MI211284722</t>
  </si>
  <si>
    <t>WI21127766</t>
  </si>
  <si>
    <t>150030048652</t>
  </si>
  <si>
    <t>MI211284770</t>
  </si>
  <si>
    <t>WI21127916</t>
  </si>
  <si>
    <t>150030051048</t>
  </si>
  <si>
    <t>MI211286138</t>
  </si>
  <si>
    <t>WI21128087</t>
  </si>
  <si>
    <t>MI211289207</t>
  </si>
  <si>
    <t>WI21128098</t>
  </si>
  <si>
    <t>MI211289412</t>
  </si>
  <si>
    <t>WI21128109</t>
  </si>
  <si>
    <t>WI21128138</t>
  </si>
  <si>
    <t>WI21128224</t>
  </si>
  <si>
    <t>150030049955</t>
  </si>
  <si>
    <t>MI211290685</t>
  </si>
  <si>
    <t>WI21128284</t>
  </si>
  <si>
    <t>150030051066</t>
  </si>
  <si>
    <t>MI211290800</t>
  </si>
  <si>
    <t>WI21128408</t>
  </si>
  <si>
    <t>150030049470</t>
  </si>
  <si>
    <t>MI211292235</t>
  </si>
  <si>
    <t>WI21128457</t>
  </si>
  <si>
    <t>150030049605</t>
  </si>
  <si>
    <t>MI211293115</t>
  </si>
  <si>
    <t>WI21128494</t>
  </si>
  <si>
    <t>150030049264</t>
  </si>
  <si>
    <t>MI211293437</t>
  </si>
  <si>
    <t>WI21128774</t>
  </si>
  <si>
    <t>150030050884</t>
  </si>
  <si>
    <t>MI211296220</t>
  </si>
  <si>
    <t>WI21128776</t>
  </si>
  <si>
    <t>MI211296211</t>
  </si>
  <si>
    <t>WI21129057</t>
  </si>
  <si>
    <t>MI211299970</t>
  </si>
  <si>
    <t>WI21129058</t>
  </si>
  <si>
    <t>MI2112100006</t>
  </si>
  <si>
    <t>WI21129061</t>
  </si>
  <si>
    <t>MI2112100031</t>
  </si>
  <si>
    <t>WI21129070</t>
  </si>
  <si>
    <t>MI2112100069</t>
  </si>
  <si>
    <t>WI21129227</t>
  </si>
  <si>
    <t>WI211210203</t>
  </si>
  <si>
    <t>WI211210260</t>
  </si>
  <si>
    <t>150030050757</t>
  </si>
  <si>
    <t>MI2112112970</t>
  </si>
  <si>
    <t>WI211210263</t>
  </si>
  <si>
    <t>MI2112112987</t>
  </si>
  <si>
    <t>WI211210287</t>
  </si>
  <si>
    <t>150030050963</t>
  </si>
  <si>
    <t>MI2112113224</t>
  </si>
  <si>
    <t>WI211210292</t>
  </si>
  <si>
    <t>150030050432</t>
  </si>
  <si>
    <t>MI2112113273</t>
  </si>
  <si>
    <t>WI211210426</t>
  </si>
  <si>
    <t>150030051003</t>
  </si>
  <si>
    <t>MI2112114720</t>
  </si>
  <si>
    <t>WI211210435</t>
  </si>
  <si>
    <t>150030050970</t>
  </si>
  <si>
    <t>MI2112114782</t>
  </si>
  <si>
    <t>WI211210471</t>
  </si>
  <si>
    <t>150030050346</t>
  </si>
  <si>
    <t>MI2112115023</t>
  </si>
  <si>
    <t>WI211210473</t>
  </si>
  <si>
    <t>MI2112115050</t>
  </si>
  <si>
    <t>WI211210479</t>
  </si>
  <si>
    <t>150030051028</t>
  </si>
  <si>
    <t>MI2112115127</t>
  </si>
  <si>
    <t>WI211210527</t>
  </si>
  <si>
    <t>150030051071</t>
  </si>
  <si>
    <t>MI2112115259</t>
  </si>
  <si>
    <t>WI211210657</t>
  </si>
  <si>
    <t>WI211210694</t>
  </si>
  <si>
    <t>MI2112116850</t>
  </si>
  <si>
    <t>WI211210726</t>
  </si>
  <si>
    <t>150030049488</t>
  </si>
  <si>
    <t>MI2112117026</t>
  </si>
  <si>
    <t>WI211210735</t>
  </si>
  <si>
    <t>150030048095</t>
  </si>
  <si>
    <t>MI2112117104</t>
  </si>
  <si>
    <t>WI211210816</t>
  </si>
  <si>
    <t>150030050878</t>
  </si>
  <si>
    <t>MI2112117724</t>
  </si>
  <si>
    <t>WI211210818</t>
  </si>
  <si>
    <t>MI2112117729</t>
  </si>
  <si>
    <t>WI211210944</t>
  </si>
  <si>
    <t>150030050563</t>
  </si>
  <si>
    <t>MI2112118904</t>
  </si>
  <si>
    <t>WI211210959</t>
  </si>
  <si>
    <t>150030050011</t>
  </si>
  <si>
    <t>MI2112119098</t>
  </si>
  <si>
    <t>WI211211026</t>
  </si>
  <si>
    <t>WI211211044</t>
  </si>
  <si>
    <t>150030051031</t>
  </si>
  <si>
    <t>MI2112119629</t>
  </si>
  <si>
    <t>WI211211051</t>
  </si>
  <si>
    <t>MI2112119820</t>
  </si>
  <si>
    <t>WI211211274</t>
  </si>
  <si>
    <t>150030050968</t>
  </si>
  <si>
    <t>MI2112122109</t>
  </si>
  <si>
    <t>WI211211318</t>
  </si>
  <si>
    <t>150030051093</t>
  </si>
  <si>
    <t>MI2112122845</t>
  </si>
  <si>
    <t>WI211211377</t>
  </si>
  <si>
    <t>150030050441</t>
  </si>
  <si>
    <t>MI2112123514</t>
  </si>
  <si>
    <t>WI211211580</t>
  </si>
  <si>
    <t>MI2112125528</t>
  </si>
  <si>
    <t>WI211211699</t>
  </si>
  <si>
    <t>MI2112126350</t>
  </si>
  <si>
    <t>WI211211763</t>
  </si>
  <si>
    <t>MI2112126704</t>
  </si>
  <si>
    <t>WI211211956</t>
  </si>
  <si>
    <t>MI2112128456</t>
  </si>
  <si>
    <t>WI211212011</t>
  </si>
  <si>
    <t>MI2112128966</t>
  </si>
  <si>
    <t>WI211212058</t>
  </si>
  <si>
    <t>MI2112129376</t>
  </si>
  <si>
    <t>WI211212095</t>
  </si>
  <si>
    <t>MI2112129937</t>
  </si>
  <si>
    <t>WI211212231</t>
  </si>
  <si>
    <t>150030049936</t>
  </si>
  <si>
    <t>MI2112131282</t>
  </si>
  <si>
    <t>WI211212305</t>
  </si>
  <si>
    <t>150030051089</t>
  </si>
  <si>
    <t>MI2112132759</t>
  </si>
  <si>
    <t>WI211212323</t>
  </si>
  <si>
    <t>150030051087</t>
  </si>
  <si>
    <t>MI2112133017</t>
  </si>
  <si>
    <t>WI211212443</t>
  </si>
  <si>
    <t>150030051045</t>
  </si>
  <si>
    <t>MI2112134195</t>
  </si>
  <si>
    <t>WI211212458</t>
  </si>
  <si>
    <t>150030050454</t>
  </si>
  <si>
    <t>MI2112134259</t>
  </si>
  <si>
    <t>WI211212476</t>
  </si>
  <si>
    <t>MI2112134560</t>
  </si>
  <si>
    <t>Amruta Erande</t>
  </si>
  <si>
    <t>WI211212522</t>
  </si>
  <si>
    <t>150100001911</t>
  </si>
  <si>
    <t>MI2112134893</t>
  </si>
  <si>
    <t>WI211212540</t>
  </si>
  <si>
    <t>WI211212672</t>
  </si>
  <si>
    <t>150080000999</t>
  </si>
  <si>
    <t>MI2112136002</t>
  </si>
  <si>
    <t>WI211212818</t>
  </si>
  <si>
    <t>150030050258</t>
  </si>
  <si>
    <t>MI2112137004</t>
  </si>
  <si>
    <t>WI211212853</t>
  </si>
  <si>
    <t>MI2112137671</t>
  </si>
  <si>
    <t>WI211212904</t>
  </si>
  <si>
    <t>MI2112137913</t>
  </si>
  <si>
    <t>WI211213338</t>
  </si>
  <si>
    <t>MI2112141000</t>
  </si>
  <si>
    <t>WI211213348</t>
  </si>
  <si>
    <t>MI2112141103</t>
  </si>
  <si>
    <t>WI211213353</t>
  </si>
  <si>
    <t>150030050573</t>
  </si>
  <si>
    <t>MI2112141235</t>
  </si>
  <si>
    <t>WI211213500</t>
  </si>
  <si>
    <t>MI2112142227</t>
  </si>
  <si>
    <t>WI211213528</t>
  </si>
  <si>
    <t>MI2112142435</t>
  </si>
  <si>
    <t>WI211213610</t>
  </si>
  <si>
    <t>WI211214227</t>
  </si>
  <si>
    <t>150030050098</t>
  </si>
  <si>
    <t>MI2112149807</t>
  </si>
  <si>
    <t>WI211215280</t>
  </si>
  <si>
    <t>150030050342</t>
  </si>
  <si>
    <t>MI2112161703</t>
  </si>
  <si>
    <t>WI211215281</t>
  </si>
  <si>
    <t>MI2112161707</t>
  </si>
  <si>
    <t>WI211215512</t>
  </si>
  <si>
    <t>WI211215553</t>
  </si>
  <si>
    <t>MI2112164874</t>
  </si>
  <si>
    <t>WI211215566</t>
  </si>
  <si>
    <t>MI2112165222</t>
  </si>
  <si>
    <t>WI211215570</t>
  </si>
  <si>
    <t>150030049537</t>
  </si>
  <si>
    <t>MI2112165272</t>
  </si>
  <si>
    <t>WI211215575</t>
  </si>
  <si>
    <t>MI2112165378</t>
  </si>
  <si>
    <t>WI211215584</t>
  </si>
  <si>
    <t>150030051103</t>
  </si>
  <si>
    <t>MI2112165474</t>
  </si>
  <si>
    <t>WI211215604</t>
  </si>
  <si>
    <t>150030051120</t>
  </si>
  <si>
    <t>MI2112165762</t>
  </si>
  <si>
    <t>WI211215626</t>
  </si>
  <si>
    <t>150030050170</t>
  </si>
  <si>
    <t>MI2112165903</t>
  </si>
  <si>
    <t>WI211215637</t>
  </si>
  <si>
    <t>WI211215638</t>
  </si>
  <si>
    <t>150030050114</t>
  </si>
  <si>
    <t>MI2112166026</t>
  </si>
  <si>
    <t>WI211215656</t>
  </si>
  <si>
    <t>150030050134</t>
  </si>
  <si>
    <t>MI2112166222</t>
  </si>
  <si>
    <t>WI211215657</t>
  </si>
  <si>
    <t>150030051095</t>
  </si>
  <si>
    <t>MI2112166181</t>
  </si>
  <si>
    <t>WI211215667</t>
  </si>
  <si>
    <t>150030050854</t>
  </si>
  <si>
    <t>MI2112166350</t>
  </si>
  <si>
    <t>WI211215672</t>
  </si>
  <si>
    <t>MI2112166370</t>
  </si>
  <si>
    <t>WI211215676</t>
  </si>
  <si>
    <t>MI2112166419</t>
  </si>
  <si>
    <t>WI211215713</t>
  </si>
  <si>
    <t>150030050925</t>
  </si>
  <si>
    <t>MI2112166862</t>
  </si>
  <si>
    <t>WI211215777</t>
  </si>
  <si>
    <t>150030050298</t>
  </si>
  <si>
    <t>MI2112167660</t>
  </si>
  <si>
    <t>WI211215802</t>
  </si>
  <si>
    <t>150030050966</t>
  </si>
  <si>
    <t>MI2112167970</t>
  </si>
  <si>
    <t>WI211215826</t>
  </si>
  <si>
    <t>150030051019</t>
  </si>
  <si>
    <t>MI2112168244</t>
  </si>
  <si>
    <t>WI211215845</t>
  </si>
  <si>
    <t>150030051011</t>
  </si>
  <si>
    <t>MI2112168540</t>
  </si>
  <si>
    <t>WI211215884</t>
  </si>
  <si>
    <t>MI2112169008</t>
  </si>
  <si>
    <t>WI211215986</t>
  </si>
  <si>
    <t>WI211216009</t>
  </si>
  <si>
    <t>150030050437</t>
  </si>
  <si>
    <t>MI2112169764</t>
  </si>
  <si>
    <t>WI211216079</t>
  </si>
  <si>
    <t>MI2112170527</t>
  </si>
  <si>
    <t>WI211216169</t>
  </si>
  <si>
    <t>WI211216179</t>
  </si>
  <si>
    <t>WI211216309</t>
  </si>
  <si>
    <t>MI2112172882</t>
  </si>
  <si>
    <t>WI211216317</t>
  </si>
  <si>
    <t>MI2112173062</t>
  </si>
  <si>
    <t>WI211216343</t>
  </si>
  <si>
    <t>WI211216403</t>
  </si>
  <si>
    <t>150030051111</t>
  </si>
  <si>
    <t>MI2112173865</t>
  </si>
  <si>
    <t>WI211216423</t>
  </si>
  <si>
    <t>150030049225</t>
  </si>
  <si>
    <t>MI2112174165</t>
  </si>
  <si>
    <t>WI211216441</t>
  </si>
  <si>
    <t>MI2112174228</t>
  </si>
  <si>
    <t>WI211216519</t>
  </si>
  <si>
    <t>WI211216552</t>
  </si>
  <si>
    <t>150030050538</t>
  </si>
  <si>
    <t>MI2112175370</t>
  </si>
  <si>
    <t>WI211216710</t>
  </si>
  <si>
    <t>150030050197</t>
  </si>
  <si>
    <t>MI2112176842</t>
  </si>
  <si>
    <t>WI211216734</t>
  </si>
  <si>
    <t>150030051059</t>
  </si>
  <si>
    <t>MI2112177132</t>
  </si>
  <si>
    <t>WI211216776</t>
  </si>
  <si>
    <t>MI2112177457</t>
  </si>
  <si>
    <t>WI211216804</t>
  </si>
  <si>
    <t>150100001600</t>
  </si>
  <si>
    <t>MI2112177744</t>
  </si>
  <si>
    <t>WI211216890</t>
  </si>
  <si>
    <t>MI2112179259</t>
  </si>
  <si>
    <t>WI211216898</t>
  </si>
  <si>
    <t>150030049353</t>
  </si>
  <si>
    <t>MI2112179272</t>
  </si>
  <si>
    <t>WI211216999</t>
  </si>
  <si>
    <t>150030048714</t>
  </si>
  <si>
    <t>MI2112180237</t>
  </si>
  <si>
    <t>WI211217074</t>
  </si>
  <si>
    <t>150030050625</t>
  </si>
  <si>
    <t>MI2112180880</t>
  </si>
  <si>
    <t>WI211217132</t>
  </si>
  <si>
    <t>MI2112181578</t>
  </si>
  <si>
    <t>WI211217138</t>
  </si>
  <si>
    <t>WI211217242</t>
  </si>
  <si>
    <t>MI2112182674</t>
  </si>
  <si>
    <t>WI211217256</t>
  </si>
  <si>
    <t>MI2112182876</t>
  </si>
  <si>
    <t>WI211217266</t>
  </si>
  <si>
    <t>150030050095</t>
  </si>
  <si>
    <t>MI2112182904</t>
  </si>
  <si>
    <t>WI211217277</t>
  </si>
  <si>
    <t>MI2112183073</t>
  </si>
  <si>
    <t>WI211217381</t>
  </si>
  <si>
    <t>150030050914</t>
  </si>
  <si>
    <t>MI2112184001</t>
  </si>
  <si>
    <t>WI211217602</t>
  </si>
  <si>
    <t>150030051016</t>
  </si>
  <si>
    <t>MI2112186235</t>
  </si>
  <si>
    <t>WI211217668</t>
  </si>
  <si>
    <t>MI2112187057</t>
  </si>
  <si>
    <t>WI211217692</t>
  </si>
  <si>
    <t>MI2112187321</t>
  </si>
  <si>
    <t>WI211217724</t>
  </si>
  <si>
    <t>MI2112187804</t>
  </si>
  <si>
    <t>WI211217772</t>
  </si>
  <si>
    <t>150030051124</t>
  </si>
  <si>
    <t>MI2112188222</t>
  </si>
  <si>
    <t>WI211217868</t>
  </si>
  <si>
    <t>150030051127</t>
  </si>
  <si>
    <t>MI2112189444</t>
  </si>
  <si>
    <t>WI211217925</t>
  </si>
  <si>
    <t>150030049281</t>
  </si>
  <si>
    <t>MI2112190410</t>
  </si>
  <si>
    <t>WI211218044</t>
  </si>
  <si>
    <t>150030049164</t>
  </si>
  <si>
    <t>MI2112191743</t>
  </si>
  <si>
    <t>WI211218090</t>
  </si>
  <si>
    <t>MI2112192079</t>
  </si>
  <si>
    <t>WI211218095</t>
  </si>
  <si>
    <t>WI211218103</t>
  </si>
  <si>
    <t>150080001024</t>
  </si>
  <si>
    <t>MI2112192585</t>
  </si>
  <si>
    <t>WI211218105</t>
  </si>
  <si>
    <t>150030050851</t>
  </si>
  <si>
    <t>MI2112192633</t>
  </si>
  <si>
    <t>WI211218110</t>
  </si>
  <si>
    <t>150030050867</t>
  </si>
  <si>
    <t>MI2112192699</t>
  </si>
  <si>
    <t>WI211218272</t>
  </si>
  <si>
    <t>WI211218279</t>
  </si>
  <si>
    <t>WI211218347</t>
  </si>
  <si>
    <t>150030051119</t>
  </si>
  <si>
    <t>MI2112195026</t>
  </si>
  <si>
    <t>WI211218367</t>
  </si>
  <si>
    <t>150030051073</t>
  </si>
  <si>
    <t>MI2112195270</t>
  </si>
  <si>
    <t>WI211218416</t>
  </si>
  <si>
    <t>MI2112195823</t>
  </si>
  <si>
    <t>WI211218420</t>
  </si>
  <si>
    <t>MI2112195855</t>
  </si>
  <si>
    <t>WI211218862</t>
  </si>
  <si>
    <t>150030050960</t>
  </si>
  <si>
    <t>MI2112199452</t>
  </si>
  <si>
    <t>WI211218956</t>
  </si>
  <si>
    <t>WI211218958</t>
  </si>
  <si>
    <t>WI211218960</t>
  </si>
  <si>
    <t>WI211219013</t>
  </si>
  <si>
    <t>150030050106</t>
  </si>
  <si>
    <t>MI2112201689</t>
  </si>
  <si>
    <t>WI211219022</t>
  </si>
  <si>
    <t>MI2112201874</t>
  </si>
  <si>
    <t>WI211219024</t>
  </si>
  <si>
    <t>MI2112201964</t>
  </si>
  <si>
    <t>WI211219027</t>
  </si>
  <si>
    <t>MI2112202013</t>
  </si>
  <si>
    <t>WI211219028</t>
  </si>
  <si>
    <t>MI2112201939</t>
  </si>
  <si>
    <t>WI211219033</t>
  </si>
  <si>
    <t>MI2112202126</t>
  </si>
  <si>
    <t>WI211219036</t>
  </si>
  <si>
    <t>MI2112202182</t>
  </si>
  <si>
    <t>WI211219105</t>
  </si>
  <si>
    <t>WI211219328</t>
  </si>
  <si>
    <t>150030050446</t>
  </si>
  <si>
    <t>MI2112205363</t>
  </si>
  <si>
    <t>WI211219338</t>
  </si>
  <si>
    <t>MI2112205354</t>
  </si>
  <si>
    <t>WI211219354</t>
  </si>
  <si>
    <t>MI2112205366</t>
  </si>
  <si>
    <t>WI211220243</t>
  </si>
  <si>
    <t>WI211220246</t>
  </si>
  <si>
    <t>WI211220302</t>
  </si>
  <si>
    <t>MI2112217051</t>
  </si>
  <si>
    <t>WI211220304</t>
  </si>
  <si>
    <t>MI2112217081</t>
  </si>
  <si>
    <t>WI211220335</t>
  </si>
  <si>
    <t>150030050841</t>
  </si>
  <si>
    <t>MI2112217203</t>
  </si>
  <si>
    <t>WI211220342</t>
  </si>
  <si>
    <t>MI2112217206</t>
  </si>
  <si>
    <t>WI211220344</t>
  </si>
  <si>
    <t>150030048489</t>
  </si>
  <si>
    <t>MI2112217257</t>
  </si>
  <si>
    <t>WI211220346</t>
  </si>
  <si>
    <t>150030050264</t>
  </si>
  <si>
    <t>MI2112217370</t>
  </si>
  <si>
    <t>WI211220348</t>
  </si>
  <si>
    <t>150030050423</t>
  </si>
  <si>
    <t>MI2112217374</t>
  </si>
  <si>
    <t>WI211220349</t>
  </si>
  <si>
    <t>MI2112217409</t>
  </si>
  <si>
    <t>WI211220372</t>
  </si>
  <si>
    <t>150030050843</t>
  </si>
  <si>
    <t>MI2112217893</t>
  </si>
  <si>
    <t>WI211220393</t>
  </si>
  <si>
    <t>150030051104</t>
  </si>
  <si>
    <t>MI2112218024</t>
  </si>
  <si>
    <t>WI211220399</t>
  </si>
  <si>
    <t>150030051116</t>
  </si>
  <si>
    <t>MI2112218086</t>
  </si>
  <si>
    <t>WI211220403</t>
  </si>
  <si>
    <t>150030051149</t>
  </si>
  <si>
    <t>MI2112218179</t>
  </si>
  <si>
    <t>WI211220414</t>
  </si>
  <si>
    <t>WI211220438</t>
  </si>
  <si>
    <t>150030050709</t>
  </si>
  <si>
    <t>MI2112218504</t>
  </si>
  <si>
    <t>WI211220512</t>
  </si>
  <si>
    <t>150030051100</t>
  </si>
  <si>
    <t>MI2112218924</t>
  </si>
  <si>
    <t>Ketan Pathak</t>
  </si>
  <si>
    <t>WI211220559</t>
  </si>
  <si>
    <t>MI2112219071</t>
  </si>
  <si>
    <t>WI211220571</t>
  </si>
  <si>
    <t>MI2112219323</t>
  </si>
  <si>
    <t>WI211220678</t>
  </si>
  <si>
    <t>MI2112220304</t>
  </si>
  <si>
    <t>WI211220757</t>
  </si>
  <si>
    <t>150030050711</t>
  </si>
  <si>
    <t>MI2112220853</t>
  </si>
  <si>
    <t>WI211220767</t>
  </si>
  <si>
    <t>150030051126</t>
  </si>
  <si>
    <t>MI2112220931</t>
  </si>
  <si>
    <t>WI211220770</t>
  </si>
  <si>
    <t>MI2112221162</t>
  </si>
  <si>
    <t>WI211220821</t>
  </si>
  <si>
    <t>MI2112221602</t>
  </si>
  <si>
    <t>WI211220868</t>
  </si>
  <si>
    <t>150030051134</t>
  </si>
  <si>
    <t>MI2112222093</t>
  </si>
  <si>
    <t>WI211220905</t>
  </si>
  <si>
    <t>WI211220915</t>
  </si>
  <si>
    <t>150030051172</t>
  </si>
  <si>
    <t>MI2112222571</t>
  </si>
  <si>
    <t>WI211221120</t>
  </si>
  <si>
    <t>150030050674</t>
  </si>
  <si>
    <t>MI2112224096</t>
  </si>
  <si>
    <t>WI211221125</t>
  </si>
  <si>
    <t>150100001912</t>
  </si>
  <si>
    <t>MI2112224199</t>
  </si>
  <si>
    <t>WI211221211</t>
  </si>
  <si>
    <t>MI2112225683</t>
  </si>
  <si>
    <t>WI211221214</t>
  </si>
  <si>
    <t>150030051014</t>
  </si>
  <si>
    <t>MI2112225803</t>
  </si>
  <si>
    <t>WI211221266</t>
  </si>
  <si>
    <t>MI2112226424</t>
  </si>
  <si>
    <t>WI211221317</t>
  </si>
  <si>
    <t>150030051143</t>
  </si>
  <si>
    <t>MI2112226840</t>
  </si>
  <si>
    <t>WI211221396</t>
  </si>
  <si>
    <t>150100001892</t>
  </si>
  <si>
    <t>MI2112227538</t>
  </si>
  <si>
    <t>WI211221397</t>
  </si>
  <si>
    <t>MI2112227603</t>
  </si>
  <si>
    <t>WI211221858</t>
  </si>
  <si>
    <t>150100001917</t>
  </si>
  <si>
    <t>MI2112232306</t>
  </si>
  <si>
    <t>WI211221872</t>
  </si>
  <si>
    <t>MI2112232565</t>
  </si>
  <si>
    <t>WI211221960</t>
  </si>
  <si>
    <t>150100001903</t>
  </si>
  <si>
    <t>MI2112232894</t>
  </si>
  <si>
    <t>WI211222058</t>
  </si>
  <si>
    <t>150030049628</t>
  </si>
  <si>
    <t>MI2112234342</t>
  </si>
  <si>
    <t>WI211222118</t>
  </si>
  <si>
    <t>150030047319</t>
  </si>
  <si>
    <t>MI2112234889</t>
  </si>
  <si>
    <t>WI211222282</t>
  </si>
  <si>
    <t>150030048418</t>
  </si>
  <si>
    <t>MI2112236210</t>
  </si>
  <si>
    <t>WI211222352</t>
  </si>
  <si>
    <t>150030050552</t>
  </si>
  <si>
    <t>MI2112236787</t>
  </si>
  <si>
    <t>WI211222367</t>
  </si>
  <si>
    <t>150030050498</t>
  </si>
  <si>
    <t>MI2112236795</t>
  </si>
  <si>
    <t>WI211222371</t>
  </si>
  <si>
    <t>150030050560</t>
  </si>
  <si>
    <t>MI2112236814</t>
  </si>
  <si>
    <t>WI211222376</t>
  </si>
  <si>
    <t>MI2112236816</t>
  </si>
  <si>
    <t>WI211222379</t>
  </si>
  <si>
    <t>150030050579</t>
  </si>
  <si>
    <t>MI2112236982</t>
  </si>
  <si>
    <t>WI211222405</t>
  </si>
  <si>
    <t>MI2112237826</t>
  </si>
  <si>
    <t>WI211222490</t>
  </si>
  <si>
    <t>MI2112238676</t>
  </si>
  <si>
    <t>WI211222501</t>
  </si>
  <si>
    <t>MI2112239004</t>
  </si>
  <si>
    <t>WI211222538</t>
  </si>
  <si>
    <t>WI211222552</t>
  </si>
  <si>
    <t>WI211222558</t>
  </si>
  <si>
    <t>WI211222567</t>
  </si>
  <si>
    <t>MI2112239610</t>
  </si>
  <si>
    <t>WI211222771</t>
  </si>
  <si>
    <t>150030050595</t>
  </si>
  <si>
    <t>MI2112241669</t>
  </si>
  <si>
    <t>WI211222786</t>
  </si>
  <si>
    <t>MI2112241836</t>
  </si>
  <si>
    <t>WI211222804</t>
  </si>
  <si>
    <t>MI2112241964</t>
  </si>
  <si>
    <t>WI211222857</t>
  </si>
  <si>
    <t>150100001913</t>
  </si>
  <si>
    <t>MI2112242673</t>
  </si>
  <si>
    <t>WI211222998</t>
  </si>
  <si>
    <t>150030051101</t>
  </si>
  <si>
    <t>MI2112243542</t>
  </si>
  <si>
    <t>WI211223001</t>
  </si>
  <si>
    <t>150030049187</t>
  </si>
  <si>
    <t>MI2112243709</t>
  </si>
  <si>
    <t>WI211223141</t>
  </si>
  <si>
    <t>MI2112245490</t>
  </si>
  <si>
    <t>WI211223263</t>
  </si>
  <si>
    <t>150100001914</t>
  </si>
  <si>
    <t>MI2112246352</t>
  </si>
  <si>
    <t>WI211223268</t>
  </si>
  <si>
    <t>150030050997</t>
  </si>
  <si>
    <t>MI2112246693</t>
  </si>
  <si>
    <t>WI211223303</t>
  </si>
  <si>
    <t>150030051177</t>
  </si>
  <si>
    <t>MI2112247146</t>
  </si>
  <si>
    <t>WI211223370</t>
  </si>
  <si>
    <t>MI2112248161</t>
  </si>
  <si>
    <t>WI211223383</t>
  </si>
  <si>
    <t>150100001877</t>
  </si>
  <si>
    <t>MI2112248254</t>
  </si>
  <si>
    <t>WI211223495</t>
  </si>
  <si>
    <t>150030050174</t>
  </si>
  <si>
    <t>MI2112248985</t>
  </si>
  <si>
    <t>WI211223567</t>
  </si>
  <si>
    <t>WI211223572</t>
  </si>
  <si>
    <t>WI211223578</t>
  </si>
  <si>
    <t>WI211223637</t>
  </si>
  <si>
    <t>WI211223645</t>
  </si>
  <si>
    <t>150030051138</t>
  </si>
  <si>
    <t>MI2112249745</t>
  </si>
  <si>
    <t>WI211223672</t>
  </si>
  <si>
    <t>150030051147</t>
  </si>
  <si>
    <t>MI2112250229</t>
  </si>
  <si>
    <t>WI211223698</t>
  </si>
  <si>
    <t>150030051052</t>
  </si>
  <si>
    <t>MI2112250482</t>
  </si>
  <si>
    <t>WI211223711</t>
  </si>
  <si>
    <t>WI211223787</t>
  </si>
  <si>
    <t>150030050075</t>
  </si>
  <si>
    <t>MI2112252182</t>
  </si>
  <si>
    <t>WI211223802</t>
  </si>
  <si>
    <t>150030049782</t>
  </si>
  <si>
    <t>MI2112252483</t>
  </si>
  <si>
    <t>WI211223827</t>
  </si>
  <si>
    <t>150030051026</t>
  </si>
  <si>
    <t>MI2112252638</t>
  </si>
  <si>
    <t>WI211223833</t>
  </si>
  <si>
    <t>150030049559</t>
  </si>
  <si>
    <t>MI2112252777</t>
  </si>
  <si>
    <t>WI211223893</t>
  </si>
  <si>
    <t>150030048587</t>
  </si>
  <si>
    <t>MI2112253904</t>
  </si>
  <si>
    <t>WI211224142</t>
  </si>
  <si>
    <t>150030050892</t>
  </si>
  <si>
    <t>MI2112256466</t>
  </si>
  <si>
    <t>WI211224269</t>
  </si>
  <si>
    <t>150030049148</t>
  </si>
  <si>
    <t>MI2112258308</t>
  </si>
  <si>
    <t>WI211225184</t>
  </si>
  <si>
    <t>WI211225223</t>
  </si>
  <si>
    <t>MI2112268591</t>
  </si>
  <si>
    <t>WI211225226</t>
  </si>
  <si>
    <t>150030050574</t>
  </si>
  <si>
    <t>MI2112268658</t>
  </si>
  <si>
    <t>WI211225233</t>
  </si>
  <si>
    <t>MI2112268795</t>
  </si>
  <si>
    <t>WI211225248</t>
  </si>
  <si>
    <t>MI2112269012</t>
  </si>
  <si>
    <t>Raman Vaidya</t>
  </si>
  <si>
    <t>WI211225249</t>
  </si>
  <si>
    <t>150030050300</t>
  </si>
  <si>
    <t>MI2112269048</t>
  </si>
  <si>
    <t>WI211225256</t>
  </si>
  <si>
    <t>Karnal Akhare</t>
  </si>
  <si>
    <t>WI211225275</t>
  </si>
  <si>
    <t>150030050823</t>
  </si>
  <si>
    <t>MI2112269445</t>
  </si>
  <si>
    <t>WI211225278</t>
  </si>
  <si>
    <t>MI2112269478</t>
  </si>
  <si>
    <t>WI211225315</t>
  </si>
  <si>
    <t>150030051185</t>
  </si>
  <si>
    <t>MI2112269761</t>
  </si>
  <si>
    <t>WI211225339</t>
  </si>
  <si>
    <t>150030051155</t>
  </si>
  <si>
    <t>MI2112270117</t>
  </si>
  <si>
    <t>WI211225343</t>
  </si>
  <si>
    <t>150030050200</t>
  </si>
  <si>
    <t>MI2112270182</t>
  </si>
  <si>
    <t>WI211225449</t>
  </si>
  <si>
    <t>150030051208</t>
  </si>
  <si>
    <t>MI2112271281</t>
  </si>
  <si>
    <t>WI211225451</t>
  </si>
  <si>
    <t>MI2112271291</t>
  </si>
  <si>
    <t>Nisha Verma</t>
  </si>
  <si>
    <t>WI211225492</t>
  </si>
  <si>
    <t>150030051225</t>
  </si>
  <si>
    <t>MI2112271754</t>
  </si>
  <si>
    <t>WI211225494</t>
  </si>
  <si>
    <t>150030050913</t>
  </si>
  <si>
    <t>MI2112271840</t>
  </si>
  <si>
    <t>WI211225533</t>
  </si>
  <si>
    <t>WI211225612</t>
  </si>
  <si>
    <t>150030051145</t>
  </si>
  <si>
    <t>MI2112273020</t>
  </si>
  <si>
    <t>Sadaf Khan</t>
  </si>
  <si>
    <t>WI211225698</t>
  </si>
  <si>
    <t>150030051173</t>
  </si>
  <si>
    <t>MI2112273522</t>
  </si>
  <si>
    <t>WI211225770</t>
  </si>
  <si>
    <t>150030051146</t>
  </si>
  <si>
    <t>MI2112273648</t>
  </si>
  <si>
    <t>WI211225796</t>
  </si>
  <si>
    <t>MI2112273968</t>
  </si>
  <si>
    <t>WI211225866</t>
  </si>
  <si>
    <t>WI211225947</t>
  </si>
  <si>
    <t>150030051242</t>
  </si>
  <si>
    <t>MI2112274826</t>
  </si>
  <si>
    <t>WI211225978</t>
  </si>
  <si>
    <t>MI2112275348</t>
  </si>
  <si>
    <t>WI211226123</t>
  </si>
  <si>
    <t>WI211226126</t>
  </si>
  <si>
    <t>150030048805</t>
  </si>
  <si>
    <t>MI2112277039</t>
  </si>
  <si>
    <t>WI211226211</t>
  </si>
  <si>
    <t>MI2112277567</t>
  </si>
  <si>
    <t>WI211226215</t>
  </si>
  <si>
    <t>150030049472</t>
  </si>
  <si>
    <t>MI2112277701</t>
  </si>
  <si>
    <t>WI211226226</t>
  </si>
  <si>
    <t>150030051202</t>
  </si>
  <si>
    <t>MI2112277799</t>
  </si>
  <si>
    <t>WI211226313</t>
  </si>
  <si>
    <t>WI211226332</t>
  </si>
  <si>
    <t>WI211226488</t>
  </si>
  <si>
    <t>WI211226493</t>
  </si>
  <si>
    <t>MI2112279413</t>
  </si>
  <si>
    <t>WI211226548</t>
  </si>
  <si>
    <t>150030049594</t>
  </si>
  <si>
    <t>MI2112279474</t>
  </si>
  <si>
    <t>WI211226554</t>
  </si>
  <si>
    <t>150030049570</t>
  </si>
  <si>
    <t>MI2112279497</t>
  </si>
  <si>
    <t>WI211226648</t>
  </si>
  <si>
    <t>MI2112279902</t>
  </si>
  <si>
    <t>WI211226697</t>
  </si>
  <si>
    <t>MI2112280270</t>
  </si>
  <si>
    <t>WI211226698</t>
  </si>
  <si>
    <t>MI2112280311</t>
  </si>
  <si>
    <t>WI211226706</t>
  </si>
  <si>
    <t>MI2112280402</t>
  </si>
  <si>
    <t>WI211226710</t>
  </si>
  <si>
    <t>150030051194</t>
  </si>
  <si>
    <t>MI2112280662</t>
  </si>
  <si>
    <t>WI211226715</t>
  </si>
  <si>
    <t>MI2112280769</t>
  </si>
  <si>
    <t>WI211226900</t>
  </si>
  <si>
    <t>MI2112283295</t>
  </si>
  <si>
    <t>WI211226995</t>
  </si>
  <si>
    <t>MI2112284186</t>
  </si>
  <si>
    <t>WI211226999</t>
  </si>
  <si>
    <t>MI2112284199</t>
  </si>
  <si>
    <t>WI211227027</t>
  </si>
  <si>
    <t>MI2112284207</t>
  </si>
  <si>
    <t>WI211227031</t>
  </si>
  <si>
    <t>MI2112284220</t>
  </si>
  <si>
    <t>WI211227046</t>
  </si>
  <si>
    <t>MI2112284248</t>
  </si>
  <si>
    <t>WI211227053</t>
  </si>
  <si>
    <t>MI2112284276</t>
  </si>
  <si>
    <t>WI211227102</t>
  </si>
  <si>
    <t>150030050883</t>
  </si>
  <si>
    <t>MI2112285738</t>
  </si>
  <si>
    <t>WI211227167</t>
  </si>
  <si>
    <t>MI2112286428</t>
  </si>
  <si>
    <t>WI211227374</t>
  </si>
  <si>
    <t>MI2112288161</t>
  </si>
  <si>
    <t>WI211227493</t>
  </si>
  <si>
    <t>150030051152</t>
  </si>
  <si>
    <t>MI2112289721</t>
  </si>
  <si>
    <t>WI211227721</t>
  </si>
  <si>
    <t>MI2112292341</t>
  </si>
  <si>
    <t>WI211227740</t>
  </si>
  <si>
    <t>MI2112292505</t>
  </si>
  <si>
    <t>WI211227858</t>
  </si>
  <si>
    <t>150030051258</t>
  </si>
  <si>
    <t>MI2112293694</t>
  </si>
  <si>
    <t>WI211227877</t>
  </si>
  <si>
    <t>MI2112293901</t>
  </si>
  <si>
    <t>WI211228008</t>
  </si>
  <si>
    <t>MI2112295170</t>
  </si>
  <si>
    <t>WI211228023</t>
  </si>
  <si>
    <t>MI2112295462</t>
  </si>
  <si>
    <t>WI211228332</t>
  </si>
  <si>
    <t>MI2112296711</t>
  </si>
  <si>
    <t>WI211228356</t>
  </si>
  <si>
    <t>MI2112296735</t>
  </si>
  <si>
    <t>WI211228392</t>
  </si>
  <si>
    <t>150100001923</t>
  </si>
  <si>
    <t>MI2112296950</t>
  </si>
  <si>
    <t>WI211228395</t>
  </si>
  <si>
    <t>150030049710</t>
  </si>
  <si>
    <t>MI2112296996</t>
  </si>
  <si>
    <t>WI211228425</t>
  </si>
  <si>
    <t>MI2112297173</t>
  </si>
  <si>
    <t>WI211228481</t>
  </si>
  <si>
    <t>MI2112298679</t>
  </si>
  <si>
    <t>WI211228501</t>
  </si>
  <si>
    <t>WI211228553</t>
  </si>
  <si>
    <t>150030051232</t>
  </si>
  <si>
    <t>MI2112299217</t>
  </si>
  <si>
    <t>WI211228561</t>
  </si>
  <si>
    <t>WI211228566</t>
  </si>
  <si>
    <t>MI2112299384</t>
  </si>
  <si>
    <t>WI211228573</t>
  </si>
  <si>
    <t>WI211228601</t>
  </si>
  <si>
    <t>MI2112299886</t>
  </si>
  <si>
    <t>WI211228638</t>
  </si>
  <si>
    <t>150030050774</t>
  </si>
  <si>
    <t>MI2112300300</t>
  </si>
  <si>
    <t>WI211228653</t>
  </si>
  <si>
    <t>150030050802</t>
  </si>
  <si>
    <t>MI2112300574</t>
  </si>
  <si>
    <t>WI211228758</t>
  </si>
  <si>
    <t>150030051220</t>
  </si>
  <si>
    <t>MI2112300949</t>
  </si>
  <si>
    <t>WI211228821</t>
  </si>
  <si>
    <t>150030050568</t>
  </si>
  <si>
    <t>MI2112301407</t>
  </si>
  <si>
    <t>WI211229038</t>
  </si>
  <si>
    <t>WI211229123</t>
  </si>
  <si>
    <t>MI2112304347</t>
  </si>
  <si>
    <t>WI211229142</t>
  </si>
  <si>
    <t>MI2112304655</t>
  </si>
  <si>
    <t>WI211229169</t>
  </si>
  <si>
    <t>MI2112304849</t>
  </si>
  <si>
    <t>WI211229298</t>
  </si>
  <si>
    <t>MI2112306038</t>
  </si>
  <si>
    <t>WI211229464</t>
  </si>
  <si>
    <t>WI211229467</t>
  </si>
  <si>
    <t>WI211229476</t>
  </si>
  <si>
    <t>WI211229544</t>
  </si>
  <si>
    <t>WI211229546</t>
  </si>
  <si>
    <t>WI211229607</t>
  </si>
  <si>
    <t>MI2112309233</t>
  </si>
  <si>
    <t>WI211229693</t>
  </si>
  <si>
    <t>MI2112310131</t>
  </si>
  <si>
    <t>WI211230291</t>
  </si>
  <si>
    <t>MI2112317281</t>
  </si>
  <si>
    <t>WI211230293</t>
  </si>
  <si>
    <t>150030050877</t>
  </si>
  <si>
    <t>MI2112317365</t>
  </si>
  <si>
    <t>WI211230297</t>
  </si>
  <si>
    <t>WI211230305</t>
  </si>
  <si>
    <t>MI2112317721</t>
  </si>
  <si>
    <t>WI211230307</t>
  </si>
  <si>
    <t>MI2112317741</t>
  </si>
  <si>
    <t>WI211230317</t>
  </si>
  <si>
    <t>MI2112317978</t>
  </si>
  <si>
    <t>WI211230320</t>
  </si>
  <si>
    <t>150030050692</t>
  </si>
  <si>
    <t>MI2112318003</t>
  </si>
  <si>
    <t>WI211230339</t>
  </si>
  <si>
    <t>150030051154</t>
  </si>
  <si>
    <t>MI2112318173</t>
  </si>
  <si>
    <t>WI211230353</t>
  </si>
  <si>
    <t>150030051221</t>
  </si>
  <si>
    <t>MI2112318420</t>
  </si>
  <si>
    <t>WI211230409</t>
  </si>
  <si>
    <t>150030051078</t>
  </si>
  <si>
    <t>MI2112318821</t>
  </si>
  <si>
    <t>WI211230422</t>
  </si>
  <si>
    <t>150030051236</t>
  </si>
  <si>
    <t>MI2112318912</t>
  </si>
  <si>
    <t>WI211230478</t>
  </si>
  <si>
    <t>150030051245</t>
  </si>
  <si>
    <t>MI2112319386</t>
  </si>
  <si>
    <t>WI211230481</t>
  </si>
  <si>
    <t>150030051237</t>
  </si>
  <si>
    <t>MI2112319395</t>
  </si>
  <si>
    <t>WI211230507</t>
  </si>
  <si>
    <t>150030051142</t>
  </si>
  <si>
    <t>MI2112319607</t>
  </si>
  <si>
    <t>WI211230568</t>
  </si>
  <si>
    <t>150030050376</t>
  </si>
  <si>
    <t>MI2112320144</t>
  </si>
  <si>
    <t>WI211230599</t>
  </si>
  <si>
    <t>150030051214</t>
  </si>
  <si>
    <t>MI2112320193</t>
  </si>
  <si>
    <t>WI211230664</t>
  </si>
  <si>
    <t>150030051072</t>
  </si>
  <si>
    <t>MI2112320662</t>
  </si>
  <si>
    <t>WI211230672</t>
  </si>
  <si>
    <t>150030050012</t>
  </si>
  <si>
    <t>MI2112320799</t>
  </si>
  <si>
    <t>WI211230681</t>
  </si>
  <si>
    <t>150030050499</t>
  </si>
  <si>
    <t>MI2112320846</t>
  </si>
  <si>
    <t>WI211230682</t>
  </si>
  <si>
    <t>MI2112320956</t>
  </si>
  <si>
    <t>WI211230683</t>
  </si>
  <si>
    <t>MI2112321007</t>
  </si>
  <si>
    <t>WI211230698</t>
  </si>
  <si>
    <t>150030051240</t>
  </si>
  <si>
    <t>MI2112321037</t>
  </si>
  <si>
    <t>WI211230704</t>
  </si>
  <si>
    <t>150030051190</t>
  </si>
  <si>
    <t>MI2112321124</t>
  </si>
  <si>
    <t>WI211230705</t>
  </si>
  <si>
    <t>150030051176</t>
  </si>
  <si>
    <t>MI2112321236</t>
  </si>
  <si>
    <t>WI211230778</t>
  </si>
  <si>
    <t>150030049332</t>
  </si>
  <si>
    <t>MI2112321676</t>
  </si>
  <si>
    <t>WI211230802</t>
  </si>
  <si>
    <t>WI211230991</t>
  </si>
  <si>
    <t>150030051128</t>
  </si>
  <si>
    <t>MI2112323630</t>
  </si>
  <si>
    <t>WI211231105</t>
  </si>
  <si>
    <t>150030051289</t>
  </si>
  <si>
    <t>MI2112324845</t>
  </si>
  <si>
    <t>WI211231188</t>
  </si>
  <si>
    <t>150030051283</t>
  </si>
  <si>
    <t>MI2112325261</t>
  </si>
  <si>
    <t>WI211231207</t>
  </si>
  <si>
    <t>150030051160</t>
  </si>
  <si>
    <t>MI2112325274</t>
  </si>
  <si>
    <t>WI211231243</t>
  </si>
  <si>
    <t>MI2112325472</t>
  </si>
  <si>
    <t>WI211231253</t>
  </si>
  <si>
    <t>MI2112325493</t>
  </si>
  <si>
    <t>WI211231262</t>
  </si>
  <si>
    <t>MI2112325689</t>
  </si>
  <si>
    <t>WI211231268</t>
  </si>
  <si>
    <t>MI2112325708</t>
  </si>
  <si>
    <t>WI211231276</t>
  </si>
  <si>
    <t>MI2112325743</t>
  </si>
  <si>
    <t>WI211231326</t>
  </si>
  <si>
    <t>WI211231333</t>
  </si>
  <si>
    <t>150030050646</t>
  </si>
  <si>
    <t>MI2112326341</t>
  </si>
  <si>
    <t>WI211231380</t>
  </si>
  <si>
    <t>MI2112327033</t>
  </si>
  <si>
    <t>WI211231447</t>
  </si>
  <si>
    <t>150030050731</t>
  </si>
  <si>
    <t>MI2112327314</t>
  </si>
  <si>
    <t>WI211231454</t>
  </si>
  <si>
    <t>WI211231458</t>
  </si>
  <si>
    <t>MI2112327648</t>
  </si>
  <si>
    <t>WI211231477</t>
  </si>
  <si>
    <t>150030051261</t>
  </si>
  <si>
    <t>MI2112327754</t>
  </si>
  <si>
    <t>WI211231487</t>
  </si>
  <si>
    <t>WI211231605</t>
  </si>
  <si>
    <t>WI211231641</t>
  </si>
  <si>
    <t>150030050665</t>
  </si>
  <si>
    <t>MI2112328947</t>
  </si>
  <si>
    <t>WI211231825</t>
  </si>
  <si>
    <t>150030050672</t>
  </si>
  <si>
    <t>MI2112330404</t>
  </si>
  <si>
    <t>WI211232222</t>
  </si>
  <si>
    <t>150030051178</t>
  </si>
  <si>
    <t>MI2112333590</t>
  </si>
  <si>
    <t>WI211232236</t>
  </si>
  <si>
    <t>MI2112333764</t>
  </si>
  <si>
    <t>WI211232255</t>
  </si>
  <si>
    <t>150030049346</t>
  </si>
  <si>
    <t>MI2112333938</t>
  </si>
  <si>
    <t>WI211232279</t>
  </si>
  <si>
    <t>MI2112334374</t>
  </si>
  <si>
    <t>WI211232416</t>
  </si>
  <si>
    <t>MI2112335771</t>
  </si>
  <si>
    <t>WI211232418</t>
  </si>
  <si>
    <t>MI2112335831</t>
  </si>
  <si>
    <t>WI211232579</t>
  </si>
  <si>
    <t>150030050415</t>
  </si>
  <si>
    <t>MI2112336523</t>
  </si>
  <si>
    <t>WI211232595</t>
  </si>
  <si>
    <t>150030050411</t>
  </si>
  <si>
    <t>MI2112336690</t>
  </si>
  <si>
    <t>WI211232626</t>
  </si>
  <si>
    <t>150030050426</t>
  </si>
  <si>
    <t>MI2112337955</t>
  </si>
  <si>
    <t>WI211232632</t>
  </si>
  <si>
    <t>MI2112337980</t>
  </si>
  <si>
    <t>WI211232638</t>
  </si>
  <si>
    <t>MI2112338012</t>
  </si>
  <si>
    <t>WI211232642</t>
  </si>
  <si>
    <t>MI2112338113</t>
  </si>
  <si>
    <t>WI211232709</t>
  </si>
  <si>
    <t>MI2112338711</t>
  </si>
  <si>
    <t>WI211232741</t>
  </si>
  <si>
    <t>150030051226</t>
  </si>
  <si>
    <t>MI2112338927</t>
  </si>
  <si>
    <t>WI211232809</t>
  </si>
  <si>
    <t>MI2112338995</t>
  </si>
  <si>
    <t>WI211232966</t>
  </si>
  <si>
    <t>MI2112340756</t>
  </si>
  <si>
    <t>WI211232994</t>
  </si>
  <si>
    <t>150030051079</t>
  </si>
  <si>
    <t>MI2112341045</t>
  </si>
  <si>
    <t>WI211233015</t>
  </si>
  <si>
    <t>150030050951</t>
  </si>
  <si>
    <t>MI2112341346</t>
  </si>
  <si>
    <t>WI211233017</t>
  </si>
  <si>
    <t>150030050779</t>
  </si>
  <si>
    <t>MI2112341495</t>
  </si>
  <si>
    <t>WI211233247</t>
  </si>
  <si>
    <t>150030051255</t>
  </si>
  <si>
    <t>MI2112344306</t>
  </si>
  <si>
    <t>WI211233267</t>
  </si>
  <si>
    <t>150030051075</t>
  </si>
  <si>
    <t>MI2112344421</t>
  </si>
  <si>
    <t>WI211233346</t>
  </si>
  <si>
    <t>150030051246</t>
  </si>
  <si>
    <t>MI2112345241</t>
  </si>
  <si>
    <t>WI211233446</t>
  </si>
  <si>
    <t>WI211233471</t>
  </si>
  <si>
    <t>150100001922</t>
  </si>
  <si>
    <t>MI2112345690</t>
  </si>
  <si>
    <t>WI211233472</t>
  </si>
  <si>
    <t>WI211233527</t>
  </si>
  <si>
    <t>WI211233559</t>
  </si>
  <si>
    <t>MI2112346504</t>
  </si>
  <si>
    <t>WI211233582</t>
  </si>
  <si>
    <t>WI211233598</t>
  </si>
  <si>
    <t>150100001924</t>
  </si>
  <si>
    <t>MI2112346821</t>
  </si>
  <si>
    <t>WI211233600</t>
  </si>
  <si>
    <t>MI2112347118</t>
  </si>
  <si>
    <t>WI211233611</t>
  </si>
  <si>
    <t>150030050456</t>
  </si>
  <si>
    <t>MI2112347356</t>
  </si>
  <si>
    <t>WI211233635</t>
  </si>
  <si>
    <t>150030051266</t>
  </si>
  <si>
    <t>MI2112348053</t>
  </si>
  <si>
    <t>WI211233666</t>
  </si>
  <si>
    <t>150030051288</t>
  </si>
  <si>
    <t>MI2112348590</t>
  </si>
  <si>
    <t>WI211233701</t>
  </si>
  <si>
    <t>150030050987</t>
  </si>
  <si>
    <t>MI2112349283</t>
  </si>
  <si>
    <t>WI211233711</t>
  </si>
  <si>
    <t>150030050485</t>
  </si>
  <si>
    <t>MI2112349357</t>
  </si>
  <si>
    <t>WI211233725</t>
  </si>
  <si>
    <t>150030050792</t>
  </si>
  <si>
    <t>MI2112349697</t>
  </si>
  <si>
    <t>WI211233814</t>
  </si>
  <si>
    <t>MI2112350380</t>
  </si>
  <si>
    <t>WI211233867</t>
  </si>
  <si>
    <t>150030051264</t>
  </si>
  <si>
    <t>MI2112350738</t>
  </si>
  <si>
    <t>WI211233997</t>
  </si>
  <si>
    <t>150030051083</t>
  </si>
  <si>
    <t>MI2112351904</t>
  </si>
  <si>
    <t>WI211234042</t>
  </si>
  <si>
    <t>150030051113</t>
  </si>
  <si>
    <t>MI2112352131</t>
  </si>
  <si>
    <t>WI211234085</t>
  </si>
  <si>
    <t>150030050748</t>
  </si>
  <si>
    <t>MI2112352620</t>
  </si>
  <si>
    <t>WI211234243</t>
  </si>
  <si>
    <t>MI2112355109</t>
  </si>
  <si>
    <t>WI211234454</t>
  </si>
  <si>
    <t>WI211235236</t>
  </si>
  <si>
    <t>MI2112365611</t>
  </si>
  <si>
    <t>WI211235372</t>
  </si>
  <si>
    <t>WI211235375</t>
  </si>
  <si>
    <t>WI211235377</t>
  </si>
  <si>
    <t>WI211235408</t>
  </si>
  <si>
    <t>MI2112367636</t>
  </si>
  <si>
    <t>WI211235409</t>
  </si>
  <si>
    <t>MI2112367701</t>
  </si>
  <si>
    <t>WI211235478</t>
  </si>
  <si>
    <t>MI2112368551</t>
  </si>
  <si>
    <t>WI211235507</t>
  </si>
  <si>
    <t>150030051211</t>
  </si>
  <si>
    <t>MI2112368888</t>
  </si>
  <si>
    <t>WI211235510</t>
  </si>
  <si>
    <t>150030051243</t>
  </si>
  <si>
    <t>MI2112368894</t>
  </si>
  <si>
    <t>WI211235511</t>
  </si>
  <si>
    <t>MI2112368907</t>
  </si>
  <si>
    <t>WI211235512</t>
  </si>
  <si>
    <t>MI2112368921</t>
  </si>
  <si>
    <t>WI211235513</t>
  </si>
  <si>
    <t>MI2112368944</t>
  </si>
  <si>
    <t>WI211235514</t>
  </si>
  <si>
    <t>150030050567</t>
  </si>
  <si>
    <t>MI2112368946</t>
  </si>
  <si>
    <t>WI211235515</t>
  </si>
  <si>
    <t>MI2112368974</t>
  </si>
  <si>
    <t>WI211235558</t>
  </si>
  <si>
    <t>150030051327</t>
  </si>
  <si>
    <t>MI2112369404</t>
  </si>
  <si>
    <t>WI211235560</t>
  </si>
  <si>
    <t>WI211235573</t>
  </si>
  <si>
    <t>150030051249</t>
  </si>
  <si>
    <t>MI2112369678</t>
  </si>
  <si>
    <t>WI211235588</t>
  </si>
  <si>
    <t>WI211235606</t>
  </si>
  <si>
    <t>150030051141</t>
  </si>
  <si>
    <t>MI2112370117</t>
  </si>
  <si>
    <t>WI211235617</t>
  </si>
  <si>
    <t>MI2112370190</t>
  </si>
  <si>
    <t>WI211235621</t>
  </si>
  <si>
    <t>MI2112370215</t>
  </si>
  <si>
    <t>WI211235626</t>
  </si>
  <si>
    <t>150030051235</t>
  </si>
  <si>
    <t>MI2112370223</t>
  </si>
  <si>
    <t>WI211235631</t>
  </si>
  <si>
    <t>MI2112370301</t>
  </si>
  <si>
    <t>WI211235654</t>
  </si>
  <si>
    <t>150030050754</t>
  </si>
  <si>
    <t>MI2112370670</t>
  </si>
  <si>
    <t>WI211235726</t>
  </si>
  <si>
    <t>150030049708</t>
  </si>
  <si>
    <t>MI2112371884</t>
  </si>
  <si>
    <t>WI211235729</t>
  </si>
  <si>
    <t>150030051260</t>
  </si>
  <si>
    <t>MI2112371919</t>
  </si>
  <si>
    <t>WI211235774</t>
  </si>
  <si>
    <t>150030048443</t>
  </si>
  <si>
    <t>MI2112372266</t>
  </si>
  <si>
    <t>WI211235784</t>
  </si>
  <si>
    <t>150030051305</t>
  </si>
  <si>
    <t>MI2112372279</t>
  </si>
  <si>
    <t>WI211235789</t>
  </si>
  <si>
    <t>WI211235790</t>
  </si>
  <si>
    <t>150030050703</t>
  </si>
  <si>
    <t>MI2112372560</t>
  </si>
  <si>
    <t>WI211235802</t>
  </si>
  <si>
    <t>150030050026</t>
  </si>
  <si>
    <t>MI2112372682</t>
  </si>
  <si>
    <t>WI211235807</t>
  </si>
  <si>
    <t>MI2112372707</t>
  </si>
  <si>
    <t>WI211235826</t>
  </si>
  <si>
    <t>WI211235828</t>
  </si>
  <si>
    <t>MI2112373104</t>
  </si>
  <si>
    <t>WI211235830</t>
  </si>
  <si>
    <t>WI211235850</t>
  </si>
  <si>
    <t>WI211235945</t>
  </si>
  <si>
    <t>MI2112374305</t>
  </si>
  <si>
    <t>WI211236019</t>
  </si>
  <si>
    <t>150080001002</t>
  </si>
  <si>
    <t>MI2112374881</t>
  </si>
  <si>
    <t>WI211236033</t>
  </si>
  <si>
    <t>150030051166</t>
  </si>
  <si>
    <t>MI2112375087</t>
  </si>
  <si>
    <t>WI211236048</t>
  </si>
  <si>
    <t>WI211236076</t>
  </si>
  <si>
    <t>MI2112375686</t>
  </si>
  <si>
    <t>WI211236170</t>
  </si>
  <si>
    <t>MI2112376273</t>
  </si>
  <si>
    <t>WI211236174</t>
  </si>
  <si>
    <t>150100001915</t>
  </si>
  <si>
    <t>MI2112376331</t>
  </si>
  <si>
    <t>WI211236257</t>
  </si>
  <si>
    <t>MI2112376915</t>
  </si>
  <si>
    <t>WI211236311</t>
  </si>
  <si>
    <t>150030051318</t>
  </si>
  <si>
    <t>MI2112377272</t>
  </si>
  <si>
    <t>WI211236313</t>
  </si>
  <si>
    <t>WI211236314</t>
  </si>
  <si>
    <t>MI2112377617</t>
  </si>
  <si>
    <t>WI211236462</t>
  </si>
  <si>
    <t>MI2112378213</t>
  </si>
  <si>
    <t>WI211236679</t>
  </si>
  <si>
    <t>150030050648</t>
  </si>
  <si>
    <t>MI2112379436</t>
  </si>
  <si>
    <t>WI211236686</t>
  </si>
  <si>
    <t>MI2112379458</t>
  </si>
  <si>
    <t>WI211236698</t>
  </si>
  <si>
    <t>150030050642</t>
  </si>
  <si>
    <t>MI2112379519</t>
  </si>
  <si>
    <t>WI211236714</t>
  </si>
  <si>
    <t>MI2112379534</t>
  </si>
  <si>
    <t>WI211236721</t>
  </si>
  <si>
    <t>150030050416</t>
  </si>
  <si>
    <t>MI2112380090</t>
  </si>
  <si>
    <t>WI211236741</t>
  </si>
  <si>
    <t>150030050643</t>
  </si>
  <si>
    <t>MI2112380744</t>
  </si>
  <si>
    <t>WI211236744</t>
  </si>
  <si>
    <t>150030050722</t>
  </si>
  <si>
    <t>MI2112381241</t>
  </si>
  <si>
    <t>WI211236769</t>
  </si>
  <si>
    <t>150030051273</t>
  </si>
  <si>
    <t>MI2112381896</t>
  </si>
  <si>
    <t>WI211236792</t>
  </si>
  <si>
    <t>150030051218</t>
  </si>
  <si>
    <t>MI2112381916</t>
  </si>
  <si>
    <t>WI211236802</t>
  </si>
  <si>
    <t>MI2112382665</t>
  </si>
  <si>
    <t>WI211236880</t>
  </si>
  <si>
    <t>MI2112383196</t>
  </si>
  <si>
    <t>WI211236891</t>
  </si>
  <si>
    <t>150030049844</t>
  </si>
  <si>
    <t>MI2112383292</t>
  </si>
  <si>
    <t>WI211236971</t>
  </si>
  <si>
    <t>MI2112383741</t>
  </si>
  <si>
    <t>WI211237032</t>
  </si>
  <si>
    <t>150030051294</t>
  </si>
  <si>
    <t>MI2112383968</t>
  </si>
  <si>
    <t>WI211237158</t>
  </si>
  <si>
    <t>150030050817</t>
  </si>
  <si>
    <t>MI2112384686</t>
  </si>
  <si>
    <t>WI211237206</t>
  </si>
  <si>
    <t>150030048685</t>
  </si>
  <si>
    <t>MI2112386162</t>
  </si>
  <si>
    <t>WI211237212</t>
  </si>
  <si>
    <t>MI2112386558</t>
  </si>
  <si>
    <t>WI211237234</t>
  </si>
  <si>
    <t>150030050210</t>
  </si>
  <si>
    <t>MI2112386834</t>
  </si>
  <si>
    <t>WI211237237</t>
  </si>
  <si>
    <t>MI2112386866</t>
  </si>
  <si>
    <t>WI211237276</t>
  </si>
  <si>
    <t>MI2112387325</t>
  </si>
  <si>
    <t>WI211237277</t>
  </si>
  <si>
    <t>MI2112387452</t>
  </si>
  <si>
    <t>WI211237307</t>
  </si>
  <si>
    <t>WI211237472</t>
  </si>
  <si>
    <t>150030050435</t>
  </si>
  <si>
    <t>MI2112389960</t>
  </si>
  <si>
    <t>WI211237479</t>
  </si>
  <si>
    <t>MI2112389966</t>
  </si>
  <si>
    <t>WI211237484</t>
  </si>
  <si>
    <t>WI211237488</t>
  </si>
  <si>
    <t>WI211237549</t>
  </si>
  <si>
    <t>150030050853</t>
  </si>
  <si>
    <t>MI2112390765</t>
  </si>
  <si>
    <t>WI211237604</t>
  </si>
  <si>
    <t>150030050514</t>
  </si>
  <si>
    <t>MI2112391466</t>
  </si>
  <si>
    <t>WI211237606</t>
  </si>
  <si>
    <t>150100001835</t>
  </si>
  <si>
    <t>MI2112391540</t>
  </si>
  <si>
    <t>WI211237617</t>
  </si>
  <si>
    <t>150030051230</t>
  </si>
  <si>
    <t>MI2112392879</t>
  </si>
  <si>
    <t>WI211237624</t>
  </si>
  <si>
    <t>150030051311</t>
  </si>
  <si>
    <t>MI2112392884</t>
  </si>
  <si>
    <t>WI211237626</t>
  </si>
  <si>
    <t>MI2112392960</t>
  </si>
  <si>
    <t>WI211237673</t>
  </si>
  <si>
    <t>MI2112394400</t>
  </si>
  <si>
    <t>WI211237779</t>
  </si>
  <si>
    <t>WI211237964</t>
  </si>
  <si>
    <t>150030051329</t>
  </si>
  <si>
    <t>MI2112397086</t>
  </si>
  <si>
    <t>WI211237965</t>
  </si>
  <si>
    <t>MI2112397316</t>
  </si>
  <si>
    <t>WI211238024</t>
  </si>
  <si>
    <t>MI2112397524</t>
  </si>
  <si>
    <t>WI211238025</t>
  </si>
  <si>
    <t>150030050715</t>
  </si>
  <si>
    <t>MI2112397704</t>
  </si>
  <si>
    <t>WI211238079</t>
  </si>
  <si>
    <t>150030050956</t>
  </si>
  <si>
    <t>MI2112398718</t>
  </si>
  <si>
    <t>WI211238218</t>
  </si>
  <si>
    <t>150030051123</t>
  </si>
  <si>
    <t>MI2112399556</t>
  </si>
  <si>
    <t>WI211238282</t>
  </si>
  <si>
    <t>MI2112400154</t>
  </si>
  <si>
    <t>WI211238283</t>
  </si>
  <si>
    <t>MI2112400509</t>
  </si>
  <si>
    <t>WI211238321</t>
  </si>
  <si>
    <t>MI2112401061</t>
  </si>
  <si>
    <t>WI211238349</t>
  </si>
  <si>
    <t>MI2112401427</t>
  </si>
  <si>
    <t>WI211238354</t>
  </si>
  <si>
    <t>MI2112401573</t>
  </si>
  <si>
    <t>WI211238365</t>
  </si>
  <si>
    <t>MI2112401659</t>
  </si>
  <si>
    <t>WI211238402</t>
  </si>
  <si>
    <t>MI2112402429</t>
  </si>
  <si>
    <t>WI211238412</t>
  </si>
  <si>
    <t>MI2112402623</t>
  </si>
  <si>
    <t>WI211238509</t>
  </si>
  <si>
    <t>WI211238578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</si>
</sst>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44542.45833577546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44531</v>
      </c>
    </row>
    <row r="10" spans="1:2">
      <c r="A10" t="s">
        <v>16</v>
      </c>
      <c r="B10" s="1">
        <v>44542.45833577546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0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HYPERLINK("capsilon://?command=openfolder&amp;siteaddress=FAM.docvelocity-na8.net&amp;folderid=FXC6CF42A7-5637-6AA2-EB3A-747B11467541","FX21108776")</f>
        <v>FX21108776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44531.354803240742</v>
      </c>
      <c r="P2" s="1">
        <v>44531.372534722221</v>
      </c>
      <c r="Q2">
        <v>1254</v>
      </c>
      <c r="R2">
        <v>278</v>
      </c>
      <c r="S2" t="b">
        <v>0</v>
      </c>
      <c r="T2" t="s">
        <v>87</v>
      </c>
      <c r="U2" t="b">
        <v>0</v>
      </c>
      <c r="V2" t="s">
        <v>88</v>
      </c>
      <c r="W2" s="1">
        <v>44531.357824074075</v>
      </c>
      <c r="X2">
        <v>252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44531.372534722221</v>
      </c>
      <c r="AJ2">
        <v>26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HYPERLINK("capsilon://?command=openfolder&amp;siteaddress=FAM.docvelocity-na8.net&amp;folderid=FX5EAAA309-1E73-089E-E422-0EF43833FE92","FX21118339")</f>
        <v>FX21118339</v>
      </c>
      <c r="F3" t="s">
        <v>19</v>
      </c>
      <c r="G3" t="s">
        <v>19</v>
      </c>
      <c r="H3" t="s">
        <v>82</v>
      </c>
      <c r="I3" t="s">
        <v>92</v>
      </c>
      <c r="J3">
        <v>38</v>
      </c>
      <c r="K3" t="s">
        <v>84</v>
      </c>
      <c r="L3" t="s">
        <v>85</v>
      </c>
      <c r="M3" t="s">
        <v>86</v>
      </c>
      <c r="N3">
        <v>2</v>
      </c>
      <c r="O3" s="1">
        <v>44531.392268518517</v>
      </c>
      <c r="P3" s="1">
        <v>44531.413900462961</v>
      </c>
      <c r="Q3">
        <v>1351</v>
      </c>
      <c r="R3">
        <v>518</v>
      </c>
      <c r="S3" t="b">
        <v>0</v>
      </c>
      <c r="T3" t="s">
        <v>87</v>
      </c>
      <c r="U3" t="b">
        <v>0</v>
      </c>
      <c r="V3" t="s">
        <v>93</v>
      </c>
      <c r="W3" s="1">
        <v>44531.396354166667</v>
      </c>
      <c r="X3">
        <v>349</v>
      </c>
      <c r="Y3">
        <v>37</v>
      </c>
      <c r="Z3">
        <v>0</v>
      </c>
      <c r="AA3">
        <v>37</v>
      </c>
      <c r="AB3">
        <v>0</v>
      </c>
      <c r="AC3">
        <v>10</v>
      </c>
      <c r="AD3">
        <v>1</v>
      </c>
      <c r="AE3">
        <v>0</v>
      </c>
      <c r="AF3">
        <v>0</v>
      </c>
      <c r="AG3">
        <v>0</v>
      </c>
      <c r="AH3" t="s">
        <v>89</v>
      </c>
      <c r="AI3" s="1">
        <v>44531.413900462961</v>
      </c>
      <c r="AJ3">
        <v>169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HYPERLINK("capsilon://?command=openfolder&amp;siteaddress=FAM.docvelocity-na8.net&amp;folderid=FXC7DCE9D6-AC8B-4D28-243B-BB2E69E05FC4","FX21112174")</f>
        <v>FX21112174</v>
      </c>
      <c r="F4" t="s">
        <v>19</v>
      </c>
      <c r="G4" t="s">
        <v>19</v>
      </c>
      <c r="H4" t="s">
        <v>82</v>
      </c>
      <c r="I4" t="s">
        <v>96</v>
      </c>
      <c r="J4">
        <v>66</v>
      </c>
      <c r="K4" t="s">
        <v>84</v>
      </c>
      <c r="L4" t="s">
        <v>85</v>
      </c>
      <c r="M4" t="s">
        <v>86</v>
      </c>
      <c r="N4">
        <v>1</v>
      </c>
      <c r="O4" s="1">
        <v>44531.395219907405</v>
      </c>
      <c r="P4" s="1">
        <v>44531.401967592596</v>
      </c>
      <c r="Q4">
        <v>80</v>
      </c>
      <c r="R4">
        <v>503</v>
      </c>
      <c r="S4" t="b">
        <v>0</v>
      </c>
      <c r="T4" t="s">
        <v>87</v>
      </c>
      <c r="U4" t="b">
        <v>0</v>
      </c>
      <c r="V4" t="s">
        <v>97</v>
      </c>
      <c r="W4" s="1">
        <v>44531.401967592596</v>
      </c>
      <c r="X4">
        <v>195</v>
      </c>
      <c r="Y4">
        <v>0</v>
      </c>
      <c r="Z4">
        <v>0</v>
      </c>
      <c r="AA4">
        <v>0</v>
      </c>
      <c r="AB4">
        <v>0</v>
      </c>
      <c r="AC4">
        <v>0</v>
      </c>
      <c r="AD4">
        <v>66</v>
      </c>
      <c r="AE4">
        <v>52</v>
      </c>
      <c r="AF4">
        <v>0</v>
      </c>
      <c r="AG4">
        <v>5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98</v>
      </c>
      <c r="B5" t="s">
        <v>79</v>
      </c>
      <c r="C5" t="s">
        <v>99</v>
      </c>
      <c r="D5" t="s">
        <v>81</v>
      </c>
      <c r="E5" s="2" t="str">
        <f>HYPERLINK("capsilon://?command=openfolder&amp;siteaddress=FAM.docvelocity-na8.net&amp;folderid=FX4DF7A0D5-112B-364E-91A1-0083490F35F2","FX210118900")</f>
        <v>FX210118900</v>
      </c>
      <c r="F5" t="s">
        <v>19</v>
      </c>
      <c r="G5" t="s">
        <v>19</v>
      </c>
      <c r="H5" t="s">
        <v>82</v>
      </c>
      <c r="I5" t="s">
        <v>100</v>
      </c>
      <c r="J5">
        <v>66</v>
      </c>
      <c r="K5" t="s">
        <v>84</v>
      </c>
      <c r="L5" t="s">
        <v>85</v>
      </c>
      <c r="M5" t="s">
        <v>86</v>
      </c>
      <c r="N5">
        <v>1</v>
      </c>
      <c r="O5" s="1">
        <v>44531.401145833333</v>
      </c>
      <c r="P5" s="1">
        <v>44531.405069444445</v>
      </c>
      <c r="Q5">
        <v>141</v>
      </c>
      <c r="R5">
        <v>198</v>
      </c>
      <c r="S5" t="b">
        <v>0</v>
      </c>
      <c r="T5" t="s">
        <v>87</v>
      </c>
      <c r="U5" t="b">
        <v>0</v>
      </c>
      <c r="V5" t="s">
        <v>97</v>
      </c>
      <c r="W5" s="1">
        <v>44531.405069444445</v>
      </c>
      <c r="X5">
        <v>59</v>
      </c>
      <c r="Y5">
        <v>0</v>
      </c>
      <c r="Z5">
        <v>0</v>
      </c>
      <c r="AA5">
        <v>0</v>
      </c>
      <c r="AB5">
        <v>0</v>
      </c>
      <c r="AC5">
        <v>0</v>
      </c>
      <c r="AD5">
        <v>66</v>
      </c>
      <c r="AE5">
        <v>52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HYPERLINK("capsilon://?command=openfolder&amp;siteaddress=FAM.docvelocity-na8.net&amp;folderid=FXCBECB104-F093-9367-493E-223557898BBB","FX211012916")</f>
        <v>FX211012916</v>
      </c>
      <c r="F6" t="s">
        <v>19</v>
      </c>
      <c r="G6" t="s">
        <v>19</v>
      </c>
      <c r="H6" t="s">
        <v>82</v>
      </c>
      <c r="I6" t="s">
        <v>103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44531.401504629626</v>
      </c>
      <c r="P6" s="1">
        <v>44531.422175925924</v>
      </c>
      <c r="Q6">
        <v>1307</v>
      </c>
      <c r="R6">
        <v>479</v>
      </c>
      <c r="S6" t="b">
        <v>0</v>
      </c>
      <c r="T6" t="s">
        <v>87</v>
      </c>
      <c r="U6" t="b">
        <v>0</v>
      </c>
      <c r="V6" t="s">
        <v>97</v>
      </c>
      <c r="W6" s="1">
        <v>44531.404374999998</v>
      </c>
      <c r="X6">
        <v>208</v>
      </c>
      <c r="Y6">
        <v>52</v>
      </c>
      <c r="Z6">
        <v>0</v>
      </c>
      <c r="AA6">
        <v>52</v>
      </c>
      <c r="AB6">
        <v>0</v>
      </c>
      <c r="AC6">
        <v>26</v>
      </c>
      <c r="AD6">
        <v>14</v>
      </c>
      <c r="AE6">
        <v>0</v>
      </c>
      <c r="AF6">
        <v>0</v>
      </c>
      <c r="AG6">
        <v>0</v>
      </c>
      <c r="AH6" t="s">
        <v>89</v>
      </c>
      <c r="AI6" s="1">
        <v>44531.422175925924</v>
      </c>
      <c r="AJ6">
        <v>271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HYPERLINK("capsilon://?command=openfolder&amp;siteaddress=FAM.docvelocity-na8.net&amp;folderid=FX3DE207AE-5589-07BE-6EE4-A64298B3EA92","FX211113476")</f>
        <v>FX211113476</v>
      </c>
      <c r="F7" t="s">
        <v>19</v>
      </c>
      <c r="G7" t="s">
        <v>19</v>
      </c>
      <c r="H7" t="s">
        <v>82</v>
      </c>
      <c r="I7" t="s">
        <v>106</v>
      </c>
      <c r="J7">
        <v>38</v>
      </c>
      <c r="K7" t="s">
        <v>84</v>
      </c>
      <c r="L7" t="s">
        <v>85</v>
      </c>
      <c r="M7" t="s">
        <v>86</v>
      </c>
      <c r="N7">
        <v>2</v>
      </c>
      <c r="O7" s="1">
        <v>44531.401956018519</v>
      </c>
      <c r="P7" s="1">
        <v>44531.425787037035</v>
      </c>
      <c r="Q7">
        <v>928</v>
      </c>
      <c r="R7">
        <v>1131</v>
      </c>
      <c r="S7" t="b">
        <v>0</v>
      </c>
      <c r="T7" t="s">
        <v>87</v>
      </c>
      <c r="U7" t="b">
        <v>0</v>
      </c>
      <c r="V7" t="s">
        <v>88</v>
      </c>
      <c r="W7" s="1">
        <v>44531.413657407407</v>
      </c>
      <c r="X7">
        <v>820</v>
      </c>
      <c r="Y7">
        <v>37</v>
      </c>
      <c r="Z7">
        <v>0</v>
      </c>
      <c r="AA7">
        <v>37</v>
      </c>
      <c r="AB7">
        <v>0</v>
      </c>
      <c r="AC7">
        <v>11</v>
      </c>
      <c r="AD7">
        <v>1</v>
      </c>
      <c r="AE7">
        <v>0</v>
      </c>
      <c r="AF7">
        <v>0</v>
      </c>
      <c r="AG7">
        <v>0</v>
      </c>
      <c r="AH7" t="s">
        <v>89</v>
      </c>
      <c r="AI7" s="1">
        <v>44531.425787037035</v>
      </c>
      <c r="AJ7">
        <v>311</v>
      </c>
      <c r="AK7">
        <v>2</v>
      </c>
      <c r="AL7">
        <v>0</v>
      </c>
      <c r="AM7">
        <v>2</v>
      </c>
      <c r="AN7">
        <v>0</v>
      </c>
      <c r="AO7">
        <v>2</v>
      </c>
      <c r="AP7">
        <v>-1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HYPERLINK("capsilon://?command=openfolder&amp;siteaddress=FAM.docvelocity-na8.net&amp;folderid=FX9FF7E9B7-29A4-C047-8D4E-45F35558EFF4","FX21119957")</f>
        <v>FX21119957</v>
      </c>
      <c r="F8" t="s">
        <v>19</v>
      </c>
      <c r="G8" t="s">
        <v>19</v>
      </c>
      <c r="H8" t="s">
        <v>82</v>
      </c>
      <c r="I8" t="s">
        <v>109</v>
      </c>
      <c r="J8">
        <v>589</v>
      </c>
      <c r="K8" t="s">
        <v>84</v>
      </c>
      <c r="L8" t="s">
        <v>85</v>
      </c>
      <c r="M8" t="s">
        <v>86</v>
      </c>
      <c r="N8">
        <v>2</v>
      </c>
      <c r="O8" s="1">
        <v>44531.402280092596</v>
      </c>
      <c r="P8" s="1">
        <v>44531.468993055554</v>
      </c>
      <c r="Q8">
        <v>865</v>
      </c>
      <c r="R8">
        <v>4899</v>
      </c>
      <c r="S8" t="b">
        <v>0</v>
      </c>
      <c r="T8" t="s">
        <v>87</v>
      </c>
      <c r="U8" t="b">
        <v>0</v>
      </c>
      <c r="V8" t="s">
        <v>110</v>
      </c>
      <c r="W8" s="1">
        <v>44531.437523148146</v>
      </c>
      <c r="X8">
        <v>2805</v>
      </c>
      <c r="Y8">
        <v>572</v>
      </c>
      <c r="Z8">
        <v>0</v>
      </c>
      <c r="AA8">
        <v>572</v>
      </c>
      <c r="AB8">
        <v>0</v>
      </c>
      <c r="AC8">
        <v>218</v>
      </c>
      <c r="AD8">
        <v>17</v>
      </c>
      <c r="AE8">
        <v>0</v>
      </c>
      <c r="AF8">
        <v>0</v>
      </c>
      <c r="AG8">
        <v>0</v>
      </c>
      <c r="AH8" t="s">
        <v>89</v>
      </c>
      <c r="AI8" s="1">
        <v>44531.468993055554</v>
      </c>
      <c r="AJ8">
        <v>2094</v>
      </c>
      <c r="AK8">
        <v>2</v>
      </c>
      <c r="AL8">
        <v>0</v>
      </c>
      <c r="AM8">
        <v>2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111</v>
      </c>
      <c r="B9" t="s">
        <v>79</v>
      </c>
      <c r="C9" t="s">
        <v>95</v>
      </c>
      <c r="D9" t="s">
        <v>81</v>
      </c>
      <c r="E9" s="2" t="str">
        <f>HYPERLINK("capsilon://?command=openfolder&amp;siteaddress=FAM.docvelocity-na8.net&amp;folderid=FXC7DCE9D6-AC8B-4D28-243B-BB2E69E05FC4","FX21112174")</f>
        <v>FX21112174</v>
      </c>
      <c r="F9" t="s">
        <v>19</v>
      </c>
      <c r="G9" t="s">
        <v>19</v>
      </c>
      <c r="H9" t="s">
        <v>82</v>
      </c>
      <c r="I9" t="s">
        <v>96</v>
      </c>
      <c r="J9">
        <v>190</v>
      </c>
      <c r="K9" t="s">
        <v>84</v>
      </c>
      <c r="L9" t="s">
        <v>85</v>
      </c>
      <c r="M9" t="s">
        <v>86</v>
      </c>
      <c r="N9">
        <v>2</v>
      </c>
      <c r="O9" s="1">
        <v>44531.402395833335</v>
      </c>
      <c r="P9" s="1">
        <v>44531.416678240741</v>
      </c>
      <c r="Q9">
        <v>215</v>
      </c>
      <c r="R9">
        <v>1019</v>
      </c>
      <c r="S9" t="b">
        <v>0</v>
      </c>
      <c r="T9" t="s">
        <v>87</v>
      </c>
      <c r="U9" t="b">
        <v>1</v>
      </c>
      <c r="V9" t="s">
        <v>112</v>
      </c>
      <c r="W9" s="1">
        <v>44531.41196759259</v>
      </c>
      <c r="X9">
        <v>780</v>
      </c>
      <c r="Y9">
        <v>37</v>
      </c>
      <c r="Z9">
        <v>0</v>
      </c>
      <c r="AA9">
        <v>37</v>
      </c>
      <c r="AB9">
        <v>148</v>
      </c>
      <c r="AC9">
        <v>29</v>
      </c>
      <c r="AD9">
        <v>153</v>
      </c>
      <c r="AE9">
        <v>0</v>
      </c>
      <c r="AF9">
        <v>0</v>
      </c>
      <c r="AG9">
        <v>0</v>
      </c>
      <c r="AH9" t="s">
        <v>89</v>
      </c>
      <c r="AI9" s="1">
        <v>44531.416678240741</v>
      </c>
      <c r="AJ9">
        <v>239</v>
      </c>
      <c r="AK9">
        <v>0</v>
      </c>
      <c r="AL9">
        <v>0</v>
      </c>
      <c r="AM9">
        <v>0</v>
      </c>
      <c r="AN9">
        <v>148</v>
      </c>
      <c r="AO9">
        <v>0</v>
      </c>
      <c r="AP9">
        <v>153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113</v>
      </c>
      <c r="B10" t="s">
        <v>79</v>
      </c>
      <c r="C10" t="s">
        <v>99</v>
      </c>
      <c r="D10" t="s">
        <v>81</v>
      </c>
      <c r="E10" s="2" t="str">
        <f>HYPERLINK("capsilon://?command=openfolder&amp;siteaddress=FAM.docvelocity-na8.net&amp;folderid=FX4DF7A0D5-112B-364E-91A1-0083490F35F2","FX210118900")</f>
        <v>FX210118900</v>
      </c>
      <c r="F10" t="s">
        <v>19</v>
      </c>
      <c r="G10" t="s">
        <v>19</v>
      </c>
      <c r="H10" t="s">
        <v>82</v>
      </c>
      <c r="I10" t="s">
        <v>100</v>
      </c>
      <c r="J10">
        <v>38</v>
      </c>
      <c r="K10" t="s">
        <v>84</v>
      </c>
      <c r="L10" t="s">
        <v>85</v>
      </c>
      <c r="M10" t="s">
        <v>86</v>
      </c>
      <c r="N10">
        <v>2</v>
      </c>
      <c r="O10" s="1">
        <v>44531.405405092592</v>
      </c>
      <c r="P10" s="1">
        <v>44531.419039351851</v>
      </c>
      <c r="Q10">
        <v>813</v>
      </c>
      <c r="R10">
        <v>365</v>
      </c>
      <c r="S10" t="b">
        <v>0</v>
      </c>
      <c r="T10" t="s">
        <v>87</v>
      </c>
      <c r="U10" t="b">
        <v>1</v>
      </c>
      <c r="V10" t="s">
        <v>112</v>
      </c>
      <c r="W10" s="1">
        <v>44531.413854166669</v>
      </c>
      <c r="X10">
        <v>162</v>
      </c>
      <c r="Y10">
        <v>37</v>
      </c>
      <c r="Z10">
        <v>0</v>
      </c>
      <c r="AA10">
        <v>37</v>
      </c>
      <c r="AB10">
        <v>0</v>
      </c>
      <c r="AC10">
        <v>10</v>
      </c>
      <c r="AD10">
        <v>1</v>
      </c>
      <c r="AE10">
        <v>0</v>
      </c>
      <c r="AF10">
        <v>0</v>
      </c>
      <c r="AG10">
        <v>0</v>
      </c>
      <c r="AH10" t="s">
        <v>89</v>
      </c>
      <c r="AI10" s="1">
        <v>44531.419039351851</v>
      </c>
      <c r="AJ10">
        <v>203</v>
      </c>
      <c r="AK10">
        <v>2</v>
      </c>
      <c r="AL10">
        <v>0</v>
      </c>
      <c r="AM10">
        <v>2</v>
      </c>
      <c r="AN10">
        <v>0</v>
      </c>
      <c r="AO10">
        <v>0</v>
      </c>
      <c r="AP10">
        <v>-1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114</v>
      </c>
      <c r="B11" t="s">
        <v>79</v>
      </c>
      <c r="C11" t="s">
        <v>115</v>
      </c>
      <c r="D11" t="s">
        <v>81</v>
      </c>
      <c r="E11" s="2" t="str">
        <f>HYPERLINK("capsilon://?command=openfolder&amp;siteaddress=FAM.docvelocity-na8.net&amp;folderid=FXFD95DF25-DA99-503D-9158-46E1736CE6F3","FX21111701")</f>
        <v>FX21111701</v>
      </c>
      <c r="F11" t="s">
        <v>19</v>
      </c>
      <c r="G11" t="s">
        <v>19</v>
      </c>
      <c r="H11" t="s">
        <v>82</v>
      </c>
      <c r="I11" t="s">
        <v>116</v>
      </c>
      <c r="J11">
        <v>66</v>
      </c>
      <c r="K11" t="s">
        <v>84</v>
      </c>
      <c r="L11" t="s">
        <v>85</v>
      </c>
      <c r="M11" t="s">
        <v>86</v>
      </c>
      <c r="N11">
        <v>2</v>
      </c>
      <c r="O11" s="1">
        <v>44531.412395833337</v>
      </c>
      <c r="P11" s="1">
        <v>44531.472222222219</v>
      </c>
      <c r="Q11">
        <v>3191</v>
      </c>
      <c r="R11">
        <v>1978</v>
      </c>
      <c r="S11" t="b">
        <v>0</v>
      </c>
      <c r="T11" t="s">
        <v>87</v>
      </c>
      <c r="U11" t="b">
        <v>0</v>
      </c>
      <c r="V11" t="s">
        <v>112</v>
      </c>
      <c r="W11" s="1">
        <v>44531.433634259258</v>
      </c>
      <c r="X11">
        <v>1632</v>
      </c>
      <c r="Y11">
        <v>52</v>
      </c>
      <c r="Z11">
        <v>0</v>
      </c>
      <c r="AA11">
        <v>52</v>
      </c>
      <c r="AB11">
        <v>0</v>
      </c>
      <c r="AC11">
        <v>27</v>
      </c>
      <c r="AD11">
        <v>14</v>
      </c>
      <c r="AE11">
        <v>0</v>
      </c>
      <c r="AF11">
        <v>0</v>
      </c>
      <c r="AG11">
        <v>0</v>
      </c>
      <c r="AH11" t="s">
        <v>89</v>
      </c>
      <c r="AI11" s="1">
        <v>44531.472222222219</v>
      </c>
      <c r="AJ11">
        <v>278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117</v>
      </c>
      <c r="B12" t="s">
        <v>79</v>
      </c>
      <c r="C12" t="s">
        <v>118</v>
      </c>
      <c r="D12" t="s">
        <v>81</v>
      </c>
      <c r="E12" s="2" t="str">
        <f>HYPERLINK("capsilon://?command=openfolder&amp;siteaddress=FAM.docvelocity-na8.net&amp;folderid=FX04989B3C-243D-67FA-252A-959A1A261685","FX21118800")</f>
        <v>FX21118800</v>
      </c>
      <c r="F12" t="s">
        <v>19</v>
      </c>
      <c r="G12" t="s">
        <v>19</v>
      </c>
      <c r="H12" t="s">
        <v>82</v>
      </c>
      <c r="I12" t="s">
        <v>119</v>
      </c>
      <c r="J12">
        <v>66</v>
      </c>
      <c r="K12" t="s">
        <v>84</v>
      </c>
      <c r="L12" t="s">
        <v>85</v>
      </c>
      <c r="M12" t="s">
        <v>86</v>
      </c>
      <c r="N12">
        <v>2</v>
      </c>
      <c r="O12" s="1">
        <v>44531.414664351854</v>
      </c>
      <c r="P12" s="1">
        <v>44531.474803240744</v>
      </c>
      <c r="Q12">
        <v>5105</v>
      </c>
      <c r="R12">
        <v>91</v>
      </c>
      <c r="S12" t="b">
        <v>0</v>
      </c>
      <c r="T12" t="s">
        <v>87</v>
      </c>
      <c r="U12" t="b">
        <v>0</v>
      </c>
      <c r="V12" t="s">
        <v>120</v>
      </c>
      <c r="W12" s="1">
        <v>44531.41684027778</v>
      </c>
      <c r="X12">
        <v>56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121</v>
      </c>
      <c r="AI12" s="1">
        <v>44531.474803240744</v>
      </c>
      <c r="AJ12">
        <v>22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122</v>
      </c>
      <c r="B13" t="s">
        <v>79</v>
      </c>
      <c r="C13" t="s">
        <v>123</v>
      </c>
      <c r="D13" t="s">
        <v>81</v>
      </c>
      <c r="E13" s="2" t="str">
        <f>HYPERLINK("capsilon://?command=openfolder&amp;siteaddress=FAM.docvelocity-na8.net&amp;folderid=FX8185B919-7163-9C66-1CC2-DF5DFA883A4E","FX211114931")</f>
        <v>FX211114931</v>
      </c>
      <c r="F13" t="s">
        <v>19</v>
      </c>
      <c r="G13" t="s">
        <v>19</v>
      </c>
      <c r="H13" t="s">
        <v>82</v>
      </c>
      <c r="I13" t="s">
        <v>124</v>
      </c>
      <c r="J13">
        <v>180</v>
      </c>
      <c r="K13" t="s">
        <v>84</v>
      </c>
      <c r="L13" t="s">
        <v>85</v>
      </c>
      <c r="M13" t="s">
        <v>86</v>
      </c>
      <c r="N13">
        <v>2</v>
      </c>
      <c r="O13" s="1">
        <v>44531.41479166667</v>
      </c>
      <c r="P13" s="1">
        <v>44531.490393518521</v>
      </c>
      <c r="Q13">
        <v>5061</v>
      </c>
      <c r="R13">
        <v>1471</v>
      </c>
      <c r="S13" t="b">
        <v>0</v>
      </c>
      <c r="T13" t="s">
        <v>87</v>
      </c>
      <c r="U13" t="b">
        <v>0</v>
      </c>
      <c r="V13" t="s">
        <v>120</v>
      </c>
      <c r="W13" s="1">
        <v>44531.425347222219</v>
      </c>
      <c r="X13">
        <v>734</v>
      </c>
      <c r="Y13">
        <v>139</v>
      </c>
      <c r="Z13">
        <v>0</v>
      </c>
      <c r="AA13">
        <v>139</v>
      </c>
      <c r="AB13">
        <v>0</v>
      </c>
      <c r="AC13">
        <v>44</v>
      </c>
      <c r="AD13">
        <v>41</v>
      </c>
      <c r="AE13">
        <v>0</v>
      </c>
      <c r="AF13">
        <v>0</v>
      </c>
      <c r="AG13">
        <v>0</v>
      </c>
      <c r="AH13" t="s">
        <v>121</v>
      </c>
      <c r="AI13" s="1">
        <v>44531.490393518521</v>
      </c>
      <c r="AJ13">
        <v>721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39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HYPERLINK("capsilon://?command=openfolder&amp;siteaddress=FAM.docvelocity-na8.net&amp;folderid=FX1481FA4E-358B-F6D5-AF83-CB7A6C325037","FX21114143")</f>
        <v>FX21114143</v>
      </c>
      <c r="F14" t="s">
        <v>19</v>
      </c>
      <c r="G14" t="s">
        <v>19</v>
      </c>
      <c r="H14" t="s">
        <v>82</v>
      </c>
      <c r="I14" t="s">
        <v>127</v>
      </c>
      <c r="J14">
        <v>66</v>
      </c>
      <c r="K14" t="s">
        <v>84</v>
      </c>
      <c r="L14" t="s">
        <v>85</v>
      </c>
      <c r="M14" t="s">
        <v>86</v>
      </c>
      <c r="N14">
        <v>2</v>
      </c>
      <c r="O14" s="1">
        <v>44531.415069444447</v>
      </c>
      <c r="P14" s="1">
        <v>44531.488333333335</v>
      </c>
      <c r="Q14">
        <v>6260</v>
      </c>
      <c r="R14">
        <v>70</v>
      </c>
      <c r="S14" t="b">
        <v>0</v>
      </c>
      <c r="T14" t="s">
        <v>87</v>
      </c>
      <c r="U14" t="b">
        <v>0</v>
      </c>
      <c r="V14" t="s">
        <v>93</v>
      </c>
      <c r="W14" s="1">
        <v>44531.417349537034</v>
      </c>
      <c r="X14">
        <v>40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66</v>
      </c>
      <c r="AE14">
        <v>0</v>
      </c>
      <c r="AF14">
        <v>0</v>
      </c>
      <c r="AG14">
        <v>0</v>
      </c>
      <c r="AH14" t="s">
        <v>128</v>
      </c>
      <c r="AI14" s="1">
        <v>44531.488333333335</v>
      </c>
      <c r="AJ14">
        <v>30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66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115</v>
      </c>
      <c r="D15" t="s">
        <v>81</v>
      </c>
      <c r="E15" s="2" t="str">
        <f>HYPERLINK("capsilon://?command=openfolder&amp;siteaddress=FAM.docvelocity-na8.net&amp;folderid=FXFD95DF25-DA99-503D-9158-46E1736CE6F3","FX21111701")</f>
        <v>FX21111701</v>
      </c>
      <c r="F15" t="s">
        <v>19</v>
      </c>
      <c r="G15" t="s">
        <v>19</v>
      </c>
      <c r="H15" t="s">
        <v>82</v>
      </c>
      <c r="I15" t="s">
        <v>130</v>
      </c>
      <c r="J15">
        <v>66</v>
      </c>
      <c r="K15" t="s">
        <v>84</v>
      </c>
      <c r="L15" t="s">
        <v>85</v>
      </c>
      <c r="M15" t="s">
        <v>86</v>
      </c>
      <c r="N15">
        <v>2</v>
      </c>
      <c r="O15" s="1">
        <v>44531.417893518519</v>
      </c>
      <c r="P15" s="1">
        <v>44531.496655092589</v>
      </c>
      <c r="Q15">
        <v>4926</v>
      </c>
      <c r="R15">
        <v>1879</v>
      </c>
      <c r="S15" t="b">
        <v>0</v>
      </c>
      <c r="T15" t="s">
        <v>87</v>
      </c>
      <c r="U15" t="b">
        <v>0</v>
      </c>
      <c r="V15" t="s">
        <v>93</v>
      </c>
      <c r="W15" s="1">
        <v>44531.436412037037</v>
      </c>
      <c r="X15">
        <v>1152</v>
      </c>
      <c r="Y15">
        <v>52</v>
      </c>
      <c r="Z15">
        <v>0</v>
      </c>
      <c r="AA15">
        <v>52</v>
      </c>
      <c r="AB15">
        <v>0</v>
      </c>
      <c r="AC15">
        <v>33</v>
      </c>
      <c r="AD15">
        <v>14</v>
      </c>
      <c r="AE15">
        <v>0</v>
      </c>
      <c r="AF15">
        <v>0</v>
      </c>
      <c r="AG15">
        <v>0</v>
      </c>
      <c r="AH15" t="s">
        <v>128</v>
      </c>
      <c r="AI15" s="1">
        <v>44531.496655092589</v>
      </c>
      <c r="AJ15">
        <v>719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14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131</v>
      </c>
      <c r="B16" t="s">
        <v>79</v>
      </c>
      <c r="C16" t="s">
        <v>132</v>
      </c>
      <c r="D16" t="s">
        <v>81</v>
      </c>
      <c r="E16" s="2" t="str">
        <f>HYPERLINK("capsilon://?command=openfolder&amp;siteaddress=FAM.docvelocity-na8.net&amp;folderid=FX182B7D87-FBCA-18FB-4116-C7D7EEB3131B","FX21112083")</f>
        <v>FX21112083</v>
      </c>
      <c r="F16" t="s">
        <v>19</v>
      </c>
      <c r="G16" t="s">
        <v>19</v>
      </c>
      <c r="H16" t="s">
        <v>82</v>
      </c>
      <c r="I16" t="s">
        <v>133</v>
      </c>
      <c r="J16">
        <v>66</v>
      </c>
      <c r="K16" t="s">
        <v>84</v>
      </c>
      <c r="L16" t="s">
        <v>85</v>
      </c>
      <c r="M16" t="s">
        <v>86</v>
      </c>
      <c r="N16">
        <v>2</v>
      </c>
      <c r="O16" s="1">
        <v>44531.420798611114</v>
      </c>
      <c r="P16" s="1">
        <v>44531.494814814818</v>
      </c>
      <c r="Q16">
        <v>5644</v>
      </c>
      <c r="R16">
        <v>751</v>
      </c>
      <c r="S16" t="b">
        <v>0</v>
      </c>
      <c r="T16" t="s">
        <v>87</v>
      </c>
      <c r="U16" t="b">
        <v>0</v>
      </c>
      <c r="V16" t="s">
        <v>120</v>
      </c>
      <c r="W16" s="1">
        <v>44531.4296412037</v>
      </c>
      <c r="X16">
        <v>370</v>
      </c>
      <c r="Y16">
        <v>52</v>
      </c>
      <c r="Z16">
        <v>0</v>
      </c>
      <c r="AA16">
        <v>52</v>
      </c>
      <c r="AB16">
        <v>0</v>
      </c>
      <c r="AC16">
        <v>24</v>
      </c>
      <c r="AD16">
        <v>14</v>
      </c>
      <c r="AE16">
        <v>0</v>
      </c>
      <c r="AF16">
        <v>0</v>
      </c>
      <c r="AG16">
        <v>0</v>
      </c>
      <c r="AH16" t="s">
        <v>121</v>
      </c>
      <c r="AI16" s="1">
        <v>44531.494814814818</v>
      </c>
      <c r="AJ16">
        <v>381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134</v>
      </c>
      <c r="B17" t="s">
        <v>79</v>
      </c>
      <c r="C17" t="s">
        <v>135</v>
      </c>
      <c r="D17" t="s">
        <v>81</v>
      </c>
      <c r="E17" s="2" t="str">
        <f>HYPERLINK("capsilon://?command=openfolder&amp;siteaddress=FAM.docvelocity-na8.net&amp;folderid=FXAF7CACBD-3B3C-1496-89BC-2A7CADE4E49C","FX211114566")</f>
        <v>FX211114566</v>
      </c>
      <c r="F17" t="s">
        <v>19</v>
      </c>
      <c r="G17" t="s">
        <v>19</v>
      </c>
      <c r="H17" t="s">
        <v>82</v>
      </c>
      <c r="I17" t="s">
        <v>136</v>
      </c>
      <c r="J17">
        <v>210</v>
      </c>
      <c r="K17" t="s">
        <v>84</v>
      </c>
      <c r="L17" t="s">
        <v>85</v>
      </c>
      <c r="M17" t="s">
        <v>86</v>
      </c>
      <c r="N17">
        <v>2</v>
      </c>
      <c r="O17" s="1">
        <v>44531.422013888892</v>
      </c>
      <c r="P17" s="1">
        <v>44531.500740740739</v>
      </c>
      <c r="Q17">
        <v>4657</v>
      </c>
      <c r="R17">
        <v>2145</v>
      </c>
      <c r="S17" t="b">
        <v>0</v>
      </c>
      <c r="T17" t="s">
        <v>87</v>
      </c>
      <c r="U17" t="b">
        <v>0</v>
      </c>
      <c r="V17" t="s">
        <v>120</v>
      </c>
      <c r="W17" s="1">
        <v>44531.444305555553</v>
      </c>
      <c r="X17">
        <v>1266</v>
      </c>
      <c r="Y17">
        <v>210</v>
      </c>
      <c r="Z17">
        <v>0</v>
      </c>
      <c r="AA17">
        <v>210</v>
      </c>
      <c r="AB17">
        <v>0</v>
      </c>
      <c r="AC17">
        <v>75</v>
      </c>
      <c r="AD17">
        <v>0</v>
      </c>
      <c r="AE17">
        <v>0</v>
      </c>
      <c r="AF17">
        <v>0</v>
      </c>
      <c r="AG17">
        <v>0</v>
      </c>
      <c r="AH17" t="s">
        <v>137</v>
      </c>
      <c r="AI17" s="1">
        <v>44531.500740740739</v>
      </c>
      <c r="AJ17">
        <v>879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138</v>
      </c>
      <c r="B18" t="s">
        <v>79</v>
      </c>
      <c r="C18" t="s">
        <v>139</v>
      </c>
      <c r="D18" t="s">
        <v>81</v>
      </c>
      <c r="E18" s="2" t="str">
        <f>HYPERLINK("capsilon://?command=openfolder&amp;siteaddress=FAM.docvelocity-na8.net&amp;folderid=FX5C371FF1-6770-5032-61AB-B4459155A5A6","FX211113873")</f>
        <v>FX211113873</v>
      </c>
      <c r="F18" t="s">
        <v>19</v>
      </c>
      <c r="G18" t="s">
        <v>19</v>
      </c>
      <c r="H18" t="s">
        <v>82</v>
      </c>
      <c r="I18" t="s">
        <v>140</v>
      </c>
      <c r="J18">
        <v>284</v>
      </c>
      <c r="K18" t="s">
        <v>84</v>
      </c>
      <c r="L18" t="s">
        <v>85</v>
      </c>
      <c r="M18" t="s">
        <v>86</v>
      </c>
      <c r="N18">
        <v>2</v>
      </c>
      <c r="O18" s="1">
        <v>44531.425243055557</v>
      </c>
      <c r="P18" s="1">
        <v>44531.519108796296</v>
      </c>
      <c r="Q18">
        <v>732</v>
      </c>
      <c r="R18">
        <v>7378</v>
      </c>
      <c r="S18" t="b">
        <v>0</v>
      </c>
      <c r="T18" t="s">
        <v>87</v>
      </c>
      <c r="U18" t="b">
        <v>0</v>
      </c>
      <c r="V18" t="s">
        <v>112</v>
      </c>
      <c r="W18" s="1">
        <v>44531.495173611111</v>
      </c>
      <c r="X18">
        <v>5313</v>
      </c>
      <c r="Y18">
        <v>453</v>
      </c>
      <c r="Z18">
        <v>0</v>
      </c>
      <c r="AA18">
        <v>453</v>
      </c>
      <c r="AB18">
        <v>0</v>
      </c>
      <c r="AC18">
        <v>353</v>
      </c>
      <c r="AD18">
        <v>-169</v>
      </c>
      <c r="AE18">
        <v>0</v>
      </c>
      <c r="AF18">
        <v>0</v>
      </c>
      <c r="AG18">
        <v>0</v>
      </c>
      <c r="AH18" t="s">
        <v>89</v>
      </c>
      <c r="AI18" s="1">
        <v>44531.519108796296</v>
      </c>
      <c r="AJ18">
        <v>2065</v>
      </c>
      <c r="AK18">
        <v>3</v>
      </c>
      <c r="AL18">
        <v>0</v>
      </c>
      <c r="AM18">
        <v>3</v>
      </c>
      <c r="AN18">
        <v>108</v>
      </c>
      <c r="AO18">
        <v>2</v>
      </c>
      <c r="AP18">
        <v>-172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141</v>
      </c>
      <c r="B19" t="s">
        <v>79</v>
      </c>
      <c r="C19" t="s">
        <v>142</v>
      </c>
      <c r="D19" t="s">
        <v>81</v>
      </c>
      <c r="E19" s="2" t="str">
        <f>HYPERLINK("capsilon://?command=openfolder&amp;siteaddress=FAM.docvelocity-na8.net&amp;folderid=FX0646C6CC-E6C7-6E50-CBB2-CCEB353F4588","FX211112577")</f>
        <v>FX211112577</v>
      </c>
      <c r="F19" t="s">
        <v>19</v>
      </c>
      <c r="G19" t="s">
        <v>19</v>
      </c>
      <c r="H19" t="s">
        <v>82</v>
      </c>
      <c r="I19" t="s">
        <v>143</v>
      </c>
      <c r="J19">
        <v>38</v>
      </c>
      <c r="K19" t="s">
        <v>84</v>
      </c>
      <c r="L19" t="s">
        <v>85</v>
      </c>
      <c r="M19" t="s">
        <v>86</v>
      </c>
      <c r="N19">
        <v>2</v>
      </c>
      <c r="O19" s="1">
        <v>44531.426238425927</v>
      </c>
      <c r="P19" s="1">
        <v>44531.500138888892</v>
      </c>
      <c r="Q19">
        <v>5469</v>
      </c>
      <c r="R19">
        <v>916</v>
      </c>
      <c r="S19" t="b">
        <v>0</v>
      </c>
      <c r="T19" t="s">
        <v>87</v>
      </c>
      <c r="U19" t="b">
        <v>0</v>
      </c>
      <c r="V19" t="s">
        <v>93</v>
      </c>
      <c r="W19" s="1">
        <v>44531.441701388889</v>
      </c>
      <c r="X19">
        <v>456</v>
      </c>
      <c r="Y19">
        <v>37</v>
      </c>
      <c r="Z19">
        <v>0</v>
      </c>
      <c r="AA19">
        <v>37</v>
      </c>
      <c r="AB19">
        <v>0</v>
      </c>
      <c r="AC19">
        <v>11</v>
      </c>
      <c r="AD19">
        <v>1</v>
      </c>
      <c r="AE19">
        <v>0</v>
      </c>
      <c r="AF19">
        <v>0</v>
      </c>
      <c r="AG19">
        <v>0</v>
      </c>
      <c r="AH19" t="s">
        <v>121</v>
      </c>
      <c r="AI19" s="1">
        <v>44531.500138888892</v>
      </c>
      <c r="AJ19">
        <v>460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144</v>
      </c>
      <c r="B20" t="s">
        <v>79</v>
      </c>
      <c r="C20" t="s">
        <v>145</v>
      </c>
      <c r="D20" t="s">
        <v>81</v>
      </c>
      <c r="E20" s="2" t="str">
        <f>HYPERLINK("capsilon://?command=openfolder&amp;siteaddress=FAM.docvelocity-na8.net&amp;folderid=FX562DB639-456D-883A-9BA8-6F3001074162","FX211112720")</f>
        <v>FX211112720</v>
      </c>
      <c r="F20" t="s">
        <v>19</v>
      </c>
      <c r="G20" t="s">
        <v>19</v>
      </c>
      <c r="H20" t="s">
        <v>82</v>
      </c>
      <c r="I20" t="s">
        <v>146</v>
      </c>
      <c r="J20">
        <v>140</v>
      </c>
      <c r="K20" t="s">
        <v>84</v>
      </c>
      <c r="L20" t="s">
        <v>85</v>
      </c>
      <c r="M20" t="s">
        <v>86</v>
      </c>
      <c r="N20">
        <v>2</v>
      </c>
      <c r="O20" s="1">
        <v>44531.432372685187</v>
      </c>
      <c r="P20" s="1">
        <v>44531.506435185183</v>
      </c>
      <c r="Q20">
        <v>4345</v>
      </c>
      <c r="R20">
        <v>2054</v>
      </c>
      <c r="S20" t="b">
        <v>0</v>
      </c>
      <c r="T20" t="s">
        <v>87</v>
      </c>
      <c r="U20" t="b">
        <v>0</v>
      </c>
      <c r="V20" t="s">
        <v>110</v>
      </c>
      <c r="W20" s="1">
        <v>44531.451527777775</v>
      </c>
      <c r="X20">
        <v>1210</v>
      </c>
      <c r="Y20">
        <v>166</v>
      </c>
      <c r="Z20">
        <v>0</v>
      </c>
      <c r="AA20">
        <v>166</v>
      </c>
      <c r="AB20">
        <v>0</v>
      </c>
      <c r="AC20">
        <v>105</v>
      </c>
      <c r="AD20">
        <v>-26</v>
      </c>
      <c r="AE20">
        <v>0</v>
      </c>
      <c r="AF20">
        <v>0</v>
      </c>
      <c r="AG20">
        <v>0</v>
      </c>
      <c r="AH20" t="s">
        <v>128</v>
      </c>
      <c r="AI20" s="1">
        <v>44531.506435185183</v>
      </c>
      <c r="AJ20">
        <v>844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-26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147</v>
      </c>
      <c r="B21" t="s">
        <v>79</v>
      </c>
      <c r="C21" t="s">
        <v>148</v>
      </c>
      <c r="D21" t="s">
        <v>81</v>
      </c>
      <c r="E21" s="2" t="str">
        <f>HYPERLINK("capsilon://?command=openfolder&amp;siteaddress=FAM.docvelocity-na8.net&amp;folderid=FXD275DCC0-0C63-456E-1A67-143D9006E472","FX211110225")</f>
        <v>FX211110225</v>
      </c>
      <c r="F21" t="s">
        <v>19</v>
      </c>
      <c r="G21" t="s">
        <v>19</v>
      </c>
      <c r="H21" t="s">
        <v>82</v>
      </c>
      <c r="I21" t="s">
        <v>149</v>
      </c>
      <c r="J21">
        <v>382</v>
      </c>
      <c r="K21" t="s">
        <v>84</v>
      </c>
      <c r="L21" t="s">
        <v>85</v>
      </c>
      <c r="M21" t="s">
        <v>86</v>
      </c>
      <c r="N21">
        <v>2</v>
      </c>
      <c r="O21" s="1">
        <v>44531.454131944447</v>
      </c>
      <c r="P21" s="1">
        <v>44531.518217592595</v>
      </c>
      <c r="Q21">
        <v>1345</v>
      </c>
      <c r="R21">
        <v>4192</v>
      </c>
      <c r="S21" t="b">
        <v>0</v>
      </c>
      <c r="T21" t="s">
        <v>87</v>
      </c>
      <c r="U21" t="b">
        <v>0</v>
      </c>
      <c r="V21" t="s">
        <v>150</v>
      </c>
      <c r="W21" s="1">
        <v>44531.490960648145</v>
      </c>
      <c r="X21">
        <v>2655</v>
      </c>
      <c r="Y21">
        <v>345</v>
      </c>
      <c r="Z21">
        <v>0</v>
      </c>
      <c r="AA21">
        <v>345</v>
      </c>
      <c r="AB21">
        <v>0</v>
      </c>
      <c r="AC21">
        <v>216</v>
      </c>
      <c r="AD21">
        <v>37</v>
      </c>
      <c r="AE21">
        <v>0</v>
      </c>
      <c r="AF21">
        <v>0</v>
      </c>
      <c r="AG21">
        <v>0</v>
      </c>
      <c r="AH21" t="s">
        <v>137</v>
      </c>
      <c r="AI21" s="1">
        <v>44531.518217592595</v>
      </c>
      <c r="AJ21">
        <v>1510</v>
      </c>
      <c r="AK21">
        <v>4</v>
      </c>
      <c r="AL21">
        <v>0</v>
      </c>
      <c r="AM21">
        <v>4</v>
      </c>
      <c r="AN21">
        <v>0</v>
      </c>
      <c r="AO21">
        <v>4</v>
      </c>
      <c r="AP21">
        <v>33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151</v>
      </c>
      <c r="B22" t="s">
        <v>79</v>
      </c>
      <c r="C22" t="s">
        <v>142</v>
      </c>
      <c r="D22" t="s">
        <v>81</v>
      </c>
      <c r="E22" s="2" t="str">
        <f>HYPERLINK("capsilon://?command=openfolder&amp;siteaddress=FAM.docvelocity-na8.net&amp;folderid=FX0646C6CC-E6C7-6E50-CBB2-CCEB353F4588","FX211112577")</f>
        <v>FX211112577</v>
      </c>
      <c r="F22" t="s">
        <v>19</v>
      </c>
      <c r="G22" t="s">
        <v>19</v>
      </c>
      <c r="H22" t="s">
        <v>82</v>
      </c>
      <c r="I22" t="s">
        <v>152</v>
      </c>
      <c r="J22">
        <v>28</v>
      </c>
      <c r="K22" t="s">
        <v>84</v>
      </c>
      <c r="L22" t="s">
        <v>85</v>
      </c>
      <c r="M22" t="s">
        <v>86</v>
      </c>
      <c r="N22">
        <v>2</v>
      </c>
      <c r="O22" s="1">
        <v>44531.460972222223</v>
      </c>
      <c r="P22" s="1">
        <v>44531.509710648148</v>
      </c>
      <c r="Q22">
        <v>3198</v>
      </c>
      <c r="R22">
        <v>1013</v>
      </c>
      <c r="S22" t="b">
        <v>0</v>
      </c>
      <c r="T22" t="s">
        <v>87</v>
      </c>
      <c r="U22" t="b">
        <v>0</v>
      </c>
      <c r="V22" t="s">
        <v>93</v>
      </c>
      <c r="W22" s="1">
        <v>44531.469722222224</v>
      </c>
      <c r="X22">
        <v>722</v>
      </c>
      <c r="Y22">
        <v>21</v>
      </c>
      <c r="Z22">
        <v>0</v>
      </c>
      <c r="AA22">
        <v>21</v>
      </c>
      <c r="AB22">
        <v>0</v>
      </c>
      <c r="AC22">
        <v>18</v>
      </c>
      <c r="AD22">
        <v>7</v>
      </c>
      <c r="AE22">
        <v>0</v>
      </c>
      <c r="AF22">
        <v>0</v>
      </c>
      <c r="AG22">
        <v>0</v>
      </c>
      <c r="AH22" t="s">
        <v>128</v>
      </c>
      <c r="AI22" s="1">
        <v>44531.509710648148</v>
      </c>
      <c r="AJ22">
        <v>282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153</v>
      </c>
      <c r="B23" t="s">
        <v>79</v>
      </c>
      <c r="C23" t="s">
        <v>154</v>
      </c>
      <c r="D23" t="s">
        <v>81</v>
      </c>
      <c r="E23" s="2" t="str">
        <f>HYPERLINK("capsilon://?command=openfolder&amp;siteaddress=FAM.docvelocity-na8.net&amp;folderid=FX28ED4547-8D07-BF84-69B5-440F3A4D1996","FX211114558")</f>
        <v>FX211114558</v>
      </c>
      <c r="F23" t="s">
        <v>19</v>
      </c>
      <c r="G23" t="s">
        <v>19</v>
      </c>
      <c r="H23" t="s">
        <v>82</v>
      </c>
      <c r="I23" t="s">
        <v>155</v>
      </c>
      <c r="J23">
        <v>121</v>
      </c>
      <c r="K23" t="s">
        <v>84</v>
      </c>
      <c r="L23" t="s">
        <v>85</v>
      </c>
      <c r="M23" t="s">
        <v>86</v>
      </c>
      <c r="N23">
        <v>2</v>
      </c>
      <c r="O23" s="1">
        <v>44531.462384259263</v>
      </c>
      <c r="P23" s="1">
        <v>44531.516747685186</v>
      </c>
      <c r="Q23">
        <v>2987</v>
      </c>
      <c r="R23">
        <v>1710</v>
      </c>
      <c r="S23" t="b">
        <v>0</v>
      </c>
      <c r="T23" t="s">
        <v>87</v>
      </c>
      <c r="U23" t="b">
        <v>0</v>
      </c>
      <c r="V23" t="s">
        <v>88</v>
      </c>
      <c r="W23" s="1">
        <v>44531.477731481478</v>
      </c>
      <c r="X23">
        <v>834</v>
      </c>
      <c r="Y23">
        <v>72</v>
      </c>
      <c r="Z23">
        <v>0</v>
      </c>
      <c r="AA23">
        <v>72</v>
      </c>
      <c r="AB23">
        <v>0</v>
      </c>
      <c r="AC23">
        <v>18</v>
      </c>
      <c r="AD23">
        <v>49</v>
      </c>
      <c r="AE23">
        <v>0</v>
      </c>
      <c r="AF23">
        <v>0</v>
      </c>
      <c r="AG23">
        <v>0</v>
      </c>
      <c r="AH23" t="s">
        <v>128</v>
      </c>
      <c r="AI23" s="1">
        <v>44531.516747685186</v>
      </c>
      <c r="AJ23">
        <v>606</v>
      </c>
      <c r="AK23">
        <v>6</v>
      </c>
      <c r="AL23">
        <v>0</v>
      </c>
      <c r="AM23">
        <v>6</v>
      </c>
      <c r="AN23">
        <v>0</v>
      </c>
      <c r="AO23">
        <v>6</v>
      </c>
      <c r="AP23">
        <v>43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156</v>
      </c>
      <c r="B24" t="s">
        <v>79</v>
      </c>
      <c r="C24" t="s">
        <v>157</v>
      </c>
      <c r="D24" t="s">
        <v>81</v>
      </c>
      <c r="E24" s="2" t="str">
        <f>HYPERLINK("capsilon://?command=openfolder&amp;siteaddress=FAM.docvelocity-na8.net&amp;folderid=FX3D6EE9C0-6EF7-204E-331F-713BF0C04F1E","FX211013222")</f>
        <v>FX211013222</v>
      </c>
      <c r="F24" t="s">
        <v>19</v>
      </c>
      <c r="G24" t="s">
        <v>19</v>
      </c>
      <c r="H24" t="s">
        <v>82</v>
      </c>
      <c r="I24" t="s">
        <v>158</v>
      </c>
      <c r="J24">
        <v>66</v>
      </c>
      <c r="K24" t="s">
        <v>84</v>
      </c>
      <c r="L24" t="s">
        <v>85</v>
      </c>
      <c r="M24" t="s">
        <v>86</v>
      </c>
      <c r="N24">
        <v>2</v>
      </c>
      <c r="O24" s="1">
        <v>44531.485520833332</v>
      </c>
      <c r="P24" s="1">
        <v>44531.515115740738</v>
      </c>
      <c r="Q24">
        <v>2468</v>
      </c>
      <c r="R24">
        <v>89</v>
      </c>
      <c r="S24" t="b">
        <v>0</v>
      </c>
      <c r="T24" t="s">
        <v>87</v>
      </c>
      <c r="U24" t="b">
        <v>0</v>
      </c>
      <c r="V24" t="s">
        <v>93</v>
      </c>
      <c r="W24" s="1">
        <v>44531.48673611111</v>
      </c>
      <c r="X24">
        <v>46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66</v>
      </c>
      <c r="AE24">
        <v>0</v>
      </c>
      <c r="AF24">
        <v>0</v>
      </c>
      <c r="AG24">
        <v>0</v>
      </c>
      <c r="AH24" t="s">
        <v>121</v>
      </c>
      <c r="AI24" s="1">
        <v>44531.515115740738</v>
      </c>
      <c r="AJ24">
        <v>43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66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159</v>
      </c>
      <c r="B25" t="s">
        <v>79</v>
      </c>
      <c r="C25" t="s">
        <v>160</v>
      </c>
      <c r="D25" t="s">
        <v>81</v>
      </c>
      <c r="E25" s="2" t="str">
        <f>HYPERLINK("capsilon://?command=openfolder&amp;siteaddress=FAM.docvelocity-na8.net&amp;folderid=FXFEBB4CAA-44EC-8192-89BF-FA8A61C4625C","FX211011460")</f>
        <v>FX211011460</v>
      </c>
      <c r="F25" t="s">
        <v>19</v>
      </c>
      <c r="G25" t="s">
        <v>19</v>
      </c>
      <c r="H25" t="s">
        <v>82</v>
      </c>
      <c r="I25" t="s">
        <v>161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44531.486111111109</v>
      </c>
      <c r="P25" s="1">
        <v>44531.517175925925</v>
      </c>
      <c r="Q25">
        <v>2318</v>
      </c>
      <c r="R25">
        <v>366</v>
      </c>
      <c r="S25" t="b">
        <v>0</v>
      </c>
      <c r="T25" t="s">
        <v>87</v>
      </c>
      <c r="U25" t="b">
        <v>0</v>
      </c>
      <c r="V25" t="s">
        <v>93</v>
      </c>
      <c r="W25" s="1">
        <v>44531.490069444444</v>
      </c>
      <c r="X25">
        <v>287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128</v>
      </c>
      <c r="AI25" s="1">
        <v>44531.517175925925</v>
      </c>
      <c r="AJ25">
        <v>37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162</v>
      </c>
      <c r="B26" t="s">
        <v>79</v>
      </c>
      <c r="C26" t="s">
        <v>163</v>
      </c>
      <c r="D26" t="s">
        <v>81</v>
      </c>
      <c r="E26" s="2" t="str">
        <f>HYPERLINK("capsilon://?command=openfolder&amp;siteaddress=FAM.docvelocity-na8.net&amp;folderid=FX6202D10D-E6A0-3513-5749-6494B874D265","FX211111813")</f>
        <v>FX211111813</v>
      </c>
      <c r="F26" t="s">
        <v>19</v>
      </c>
      <c r="G26" t="s">
        <v>19</v>
      </c>
      <c r="H26" t="s">
        <v>82</v>
      </c>
      <c r="I26" t="s">
        <v>164</v>
      </c>
      <c r="J26">
        <v>38</v>
      </c>
      <c r="K26" t="s">
        <v>84</v>
      </c>
      <c r="L26" t="s">
        <v>85</v>
      </c>
      <c r="M26" t="s">
        <v>86</v>
      </c>
      <c r="N26">
        <v>2</v>
      </c>
      <c r="O26" s="1">
        <v>44531.488888888889</v>
      </c>
      <c r="P26" s="1">
        <v>44531.519375000003</v>
      </c>
      <c r="Q26">
        <v>2258</v>
      </c>
      <c r="R26">
        <v>376</v>
      </c>
      <c r="S26" t="b">
        <v>0</v>
      </c>
      <c r="T26" t="s">
        <v>87</v>
      </c>
      <c r="U26" t="b">
        <v>0</v>
      </c>
      <c r="V26" t="s">
        <v>120</v>
      </c>
      <c r="W26" s="1">
        <v>44531.491678240738</v>
      </c>
      <c r="X26">
        <v>187</v>
      </c>
      <c r="Y26">
        <v>37</v>
      </c>
      <c r="Z26">
        <v>0</v>
      </c>
      <c r="AA26">
        <v>37</v>
      </c>
      <c r="AB26">
        <v>0</v>
      </c>
      <c r="AC26">
        <v>8</v>
      </c>
      <c r="AD26">
        <v>1</v>
      </c>
      <c r="AE26">
        <v>0</v>
      </c>
      <c r="AF26">
        <v>0</v>
      </c>
      <c r="AG26">
        <v>0</v>
      </c>
      <c r="AH26" t="s">
        <v>128</v>
      </c>
      <c r="AI26" s="1">
        <v>44531.519375000003</v>
      </c>
      <c r="AJ26">
        <v>189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165</v>
      </c>
      <c r="B27" t="s">
        <v>79</v>
      </c>
      <c r="C27" t="s">
        <v>166</v>
      </c>
      <c r="D27" t="s">
        <v>81</v>
      </c>
      <c r="E27" s="2" t="str">
        <f>HYPERLINK("capsilon://?command=openfolder&amp;siteaddress=FAM.docvelocity-na8.net&amp;folderid=FXEAAE1CD7-277E-E8E3-3680-166987B160FD","FX210615249")</f>
        <v>FX210615249</v>
      </c>
      <c r="F27" t="s">
        <v>19</v>
      </c>
      <c r="G27" t="s">
        <v>19</v>
      </c>
      <c r="H27" t="s">
        <v>82</v>
      </c>
      <c r="I27" t="s">
        <v>167</v>
      </c>
      <c r="J27">
        <v>41</v>
      </c>
      <c r="K27" t="s">
        <v>84</v>
      </c>
      <c r="L27" t="s">
        <v>85</v>
      </c>
      <c r="M27" t="s">
        <v>86</v>
      </c>
      <c r="N27">
        <v>1</v>
      </c>
      <c r="O27" s="1">
        <v>44531.502083333333</v>
      </c>
      <c r="P27" s="1">
        <v>44531.514236111114</v>
      </c>
      <c r="Q27">
        <v>726</v>
      </c>
      <c r="R27">
        <v>324</v>
      </c>
      <c r="S27" t="b">
        <v>0</v>
      </c>
      <c r="T27" t="s">
        <v>87</v>
      </c>
      <c r="U27" t="b">
        <v>0</v>
      </c>
      <c r="V27" t="s">
        <v>168</v>
      </c>
      <c r="W27" s="1">
        <v>44531.514236111114</v>
      </c>
      <c r="X27">
        <v>160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41</v>
      </c>
      <c r="AE27">
        <v>36</v>
      </c>
      <c r="AF27">
        <v>0</v>
      </c>
      <c r="AG27">
        <v>11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169</v>
      </c>
      <c r="B28" t="s">
        <v>79</v>
      </c>
      <c r="C28" t="s">
        <v>170</v>
      </c>
      <c r="D28" t="s">
        <v>81</v>
      </c>
      <c r="E28" s="2" t="str">
        <f>HYPERLINK("capsilon://?command=openfolder&amp;siteaddress=FAM.docvelocity-na8.net&amp;folderid=FX5F6129E4-6F50-FB11-6FC7-B386E3752C8A","FX211111909")</f>
        <v>FX211111909</v>
      </c>
      <c r="F28" t="s">
        <v>19</v>
      </c>
      <c r="G28" t="s">
        <v>19</v>
      </c>
      <c r="H28" t="s">
        <v>82</v>
      </c>
      <c r="I28" t="s">
        <v>171</v>
      </c>
      <c r="J28">
        <v>38</v>
      </c>
      <c r="K28" t="s">
        <v>84</v>
      </c>
      <c r="L28" t="s">
        <v>85</v>
      </c>
      <c r="M28" t="s">
        <v>86</v>
      </c>
      <c r="N28">
        <v>2</v>
      </c>
      <c r="O28" s="1">
        <v>44531.507407407407</v>
      </c>
      <c r="P28" s="1">
        <v>44531.51972222222</v>
      </c>
      <c r="Q28">
        <v>771</v>
      </c>
      <c r="R28">
        <v>293</v>
      </c>
      <c r="S28" t="b">
        <v>0</v>
      </c>
      <c r="T28" t="s">
        <v>87</v>
      </c>
      <c r="U28" t="b">
        <v>0</v>
      </c>
      <c r="V28" t="s">
        <v>150</v>
      </c>
      <c r="W28" s="1">
        <v>44531.509629629632</v>
      </c>
      <c r="X28">
        <v>164</v>
      </c>
      <c r="Y28">
        <v>37</v>
      </c>
      <c r="Z28">
        <v>0</v>
      </c>
      <c r="AA28">
        <v>37</v>
      </c>
      <c r="AB28">
        <v>0</v>
      </c>
      <c r="AC28">
        <v>8</v>
      </c>
      <c r="AD28">
        <v>1</v>
      </c>
      <c r="AE28">
        <v>0</v>
      </c>
      <c r="AF28">
        <v>0</v>
      </c>
      <c r="AG28">
        <v>0</v>
      </c>
      <c r="AH28" t="s">
        <v>137</v>
      </c>
      <c r="AI28" s="1">
        <v>44531.51972222222</v>
      </c>
      <c r="AJ28">
        <v>129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172</v>
      </c>
      <c r="B29" t="s">
        <v>79</v>
      </c>
      <c r="C29" t="s">
        <v>95</v>
      </c>
      <c r="D29" t="s">
        <v>81</v>
      </c>
      <c r="E29" s="2" t="str">
        <f>HYPERLINK("capsilon://?command=openfolder&amp;siteaddress=FAM.docvelocity-na8.net&amp;folderid=FXC7DCE9D6-AC8B-4D28-243B-BB2E69E05FC4","FX21112174")</f>
        <v>FX21112174</v>
      </c>
      <c r="F29" t="s">
        <v>19</v>
      </c>
      <c r="G29" t="s">
        <v>19</v>
      </c>
      <c r="H29" t="s">
        <v>82</v>
      </c>
      <c r="I29" t="s">
        <v>173</v>
      </c>
      <c r="J29">
        <v>66</v>
      </c>
      <c r="K29" t="s">
        <v>84</v>
      </c>
      <c r="L29" t="s">
        <v>85</v>
      </c>
      <c r="M29" t="s">
        <v>86</v>
      </c>
      <c r="N29">
        <v>2</v>
      </c>
      <c r="O29" s="1">
        <v>44531.5075462963</v>
      </c>
      <c r="P29" s="1">
        <v>44531.519895833335</v>
      </c>
      <c r="Q29">
        <v>949</v>
      </c>
      <c r="R29">
        <v>118</v>
      </c>
      <c r="S29" t="b">
        <v>0</v>
      </c>
      <c r="T29" t="s">
        <v>87</v>
      </c>
      <c r="U29" t="b">
        <v>0</v>
      </c>
      <c r="V29" t="s">
        <v>168</v>
      </c>
      <c r="W29" s="1">
        <v>44531.514930555553</v>
      </c>
      <c r="X29">
        <v>58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66</v>
      </c>
      <c r="AE29">
        <v>0</v>
      </c>
      <c r="AF29">
        <v>0</v>
      </c>
      <c r="AG29">
        <v>0</v>
      </c>
      <c r="AH29" t="s">
        <v>128</v>
      </c>
      <c r="AI29" s="1">
        <v>44531.519895833335</v>
      </c>
      <c r="AJ29">
        <v>41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66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174</v>
      </c>
      <c r="B30" t="s">
        <v>79</v>
      </c>
      <c r="C30" t="s">
        <v>166</v>
      </c>
      <c r="D30" t="s">
        <v>81</v>
      </c>
      <c r="E30" s="2" t="str">
        <f>HYPERLINK("capsilon://?command=openfolder&amp;siteaddress=FAM.docvelocity-na8.net&amp;folderid=FXEAAE1CD7-277E-E8E3-3680-166987B160FD","FX210615249")</f>
        <v>FX210615249</v>
      </c>
      <c r="F30" t="s">
        <v>19</v>
      </c>
      <c r="G30" t="s">
        <v>19</v>
      </c>
      <c r="H30" t="s">
        <v>82</v>
      </c>
      <c r="I30" t="s">
        <v>167</v>
      </c>
      <c r="J30">
        <v>451</v>
      </c>
      <c r="K30" t="s">
        <v>84</v>
      </c>
      <c r="L30" t="s">
        <v>85</v>
      </c>
      <c r="M30" t="s">
        <v>86</v>
      </c>
      <c r="N30">
        <v>2</v>
      </c>
      <c r="O30" s="1">
        <v>44531.518101851849</v>
      </c>
      <c r="P30" s="1">
        <v>44531.541898148149</v>
      </c>
      <c r="Q30">
        <v>552</v>
      </c>
      <c r="R30">
        <v>1504</v>
      </c>
      <c r="S30" t="b">
        <v>0</v>
      </c>
      <c r="T30" t="s">
        <v>87</v>
      </c>
      <c r="U30" t="b">
        <v>1</v>
      </c>
      <c r="V30" t="s">
        <v>168</v>
      </c>
      <c r="W30" s="1">
        <v>44531.522245370368</v>
      </c>
      <c r="X30">
        <v>357</v>
      </c>
      <c r="Y30">
        <v>144</v>
      </c>
      <c r="Z30">
        <v>0</v>
      </c>
      <c r="AA30">
        <v>144</v>
      </c>
      <c r="AB30">
        <v>252</v>
      </c>
      <c r="AC30">
        <v>16</v>
      </c>
      <c r="AD30">
        <v>307</v>
      </c>
      <c r="AE30">
        <v>0</v>
      </c>
      <c r="AF30">
        <v>0</v>
      </c>
      <c r="AG30">
        <v>0</v>
      </c>
      <c r="AH30" t="s">
        <v>121</v>
      </c>
      <c r="AI30" s="1">
        <v>44531.541898148149</v>
      </c>
      <c r="AJ30">
        <v>1147</v>
      </c>
      <c r="AK30">
        <v>0</v>
      </c>
      <c r="AL30">
        <v>0</v>
      </c>
      <c r="AM30">
        <v>0</v>
      </c>
      <c r="AN30">
        <v>252</v>
      </c>
      <c r="AO30">
        <v>0</v>
      </c>
      <c r="AP30">
        <v>307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175</v>
      </c>
      <c r="B31" t="s">
        <v>79</v>
      </c>
      <c r="C31" t="s">
        <v>176</v>
      </c>
      <c r="D31" t="s">
        <v>81</v>
      </c>
      <c r="E31" s="2" t="str">
        <f>HYPERLINK("capsilon://?command=openfolder&amp;siteaddress=FAM.docvelocity-na8.net&amp;folderid=FXDD8F8443-1FBC-C76F-E162-0305E984FC37","FX211114694")</f>
        <v>FX211114694</v>
      </c>
      <c r="F31" t="s">
        <v>19</v>
      </c>
      <c r="G31" t="s">
        <v>19</v>
      </c>
      <c r="H31" t="s">
        <v>82</v>
      </c>
      <c r="I31" t="s">
        <v>177</v>
      </c>
      <c r="J31">
        <v>166</v>
      </c>
      <c r="K31" t="s">
        <v>84</v>
      </c>
      <c r="L31" t="s">
        <v>85</v>
      </c>
      <c r="M31" t="s">
        <v>86</v>
      </c>
      <c r="N31">
        <v>2</v>
      </c>
      <c r="O31" s="1">
        <v>44531.519895833335</v>
      </c>
      <c r="P31" s="1">
        <v>44531.541909722226</v>
      </c>
      <c r="Q31">
        <v>239</v>
      </c>
      <c r="R31">
        <v>1663</v>
      </c>
      <c r="S31" t="b">
        <v>0</v>
      </c>
      <c r="T31" t="s">
        <v>87</v>
      </c>
      <c r="U31" t="b">
        <v>0</v>
      </c>
      <c r="V31" t="s">
        <v>178</v>
      </c>
      <c r="W31" s="1">
        <v>44531.528240740743</v>
      </c>
      <c r="X31">
        <v>571</v>
      </c>
      <c r="Y31">
        <v>155</v>
      </c>
      <c r="Z31">
        <v>0</v>
      </c>
      <c r="AA31">
        <v>155</v>
      </c>
      <c r="AB31">
        <v>0</v>
      </c>
      <c r="AC31">
        <v>50</v>
      </c>
      <c r="AD31">
        <v>11</v>
      </c>
      <c r="AE31">
        <v>0</v>
      </c>
      <c r="AF31">
        <v>0</v>
      </c>
      <c r="AG31">
        <v>0</v>
      </c>
      <c r="AH31" t="s">
        <v>137</v>
      </c>
      <c r="AI31" s="1">
        <v>44531.541909722226</v>
      </c>
      <c r="AJ31">
        <v>1092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179</v>
      </c>
      <c r="B32" t="s">
        <v>79</v>
      </c>
      <c r="C32" t="s">
        <v>180</v>
      </c>
      <c r="D32" t="s">
        <v>81</v>
      </c>
      <c r="E32" s="2" t="str">
        <f>HYPERLINK("capsilon://?command=openfolder&amp;siteaddress=FAM.docvelocity-na8.net&amp;folderid=FX6C154FB9-8263-4CDC-BECF-FEA3436ACD94","FX211114772")</f>
        <v>FX211114772</v>
      </c>
      <c r="F32" t="s">
        <v>19</v>
      </c>
      <c r="G32" t="s">
        <v>19</v>
      </c>
      <c r="H32" t="s">
        <v>82</v>
      </c>
      <c r="I32" t="s">
        <v>181</v>
      </c>
      <c r="J32">
        <v>192</v>
      </c>
      <c r="K32" t="s">
        <v>84</v>
      </c>
      <c r="L32" t="s">
        <v>85</v>
      </c>
      <c r="M32" t="s">
        <v>86</v>
      </c>
      <c r="N32">
        <v>2</v>
      </c>
      <c r="O32" s="1">
        <v>44531.535439814812</v>
      </c>
      <c r="P32" s="1">
        <v>44531.559027777781</v>
      </c>
      <c r="Q32">
        <v>993</v>
      </c>
      <c r="R32">
        <v>1045</v>
      </c>
      <c r="S32" t="b">
        <v>0</v>
      </c>
      <c r="T32" t="s">
        <v>87</v>
      </c>
      <c r="U32" t="b">
        <v>0</v>
      </c>
      <c r="V32" t="s">
        <v>168</v>
      </c>
      <c r="W32" s="1">
        <v>44531.546932870369</v>
      </c>
      <c r="X32">
        <v>386</v>
      </c>
      <c r="Y32">
        <v>167</v>
      </c>
      <c r="Z32">
        <v>0</v>
      </c>
      <c r="AA32">
        <v>167</v>
      </c>
      <c r="AB32">
        <v>0</v>
      </c>
      <c r="AC32">
        <v>59</v>
      </c>
      <c r="AD32">
        <v>25</v>
      </c>
      <c r="AE32">
        <v>0</v>
      </c>
      <c r="AF32">
        <v>0</v>
      </c>
      <c r="AG32">
        <v>0</v>
      </c>
      <c r="AH32" t="s">
        <v>182</v>
      </c>
      <c r="AI32" s="1">
        <v>44531.559027777781</v>
      </c>
      <c r="AJ32">
        <v>659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25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183</v>
      </c>
      <c r="B33" t="s">
        <v>79</v>
      </c>
      <c r="C33" t="s">
        <v>184</v>
      </c>
      <c r="D33" t="s">
        <v>81</v>
      </c>
      <c r="E33" s="2" t="str">
        <f>HYPERLINK("capsilon://?command=openfolder&amp;siteaddress=FAM.docvelocity-na8.net&amp;folderid=FXF9123185-B149-BC2C-D444-18C9696C6EF9","FX211111912")</f>
        <v>FX211111912</v>
      </c>
      <c r="F33" t="s">
        <v>19</v>
      </c>
      <c r="G33" t="s">
        <v>19</v>
      </c>
      <c r="H33" t="s">
        <v>82</v>
      </c>
      <c r="I33" t="s">
        <v>185</v>
      </c>
      <c r="J33">
        <v>38</v>
      </c>
      <c r="K33" t="s">
        <v>84</v>
      </c>
      <c r="L33" t="s">
        <v>85</v>
      </c>
      <c r="M33" t="s">
        <v>86</v>
      </c>
      <c r="N33">
        <v>2</v>
      </c>
      <c r="O33" s="1">
        <v>44531.543541666666</v>
      </c>
      <c r="P33" s="1">
        <v>44531.565104166664</v>
      </c>
      <c r="Q33">
        <v>1257</v>
      </c>
      <c r="R33">
        <v>606</v>
      </c>
      <c r="S33" t="b">
        <v>0</v>
      </c>
      <c r="T33" t="s">
        <v>87</v>
      </c>
      <c r="U33" t="b">
        <v>0</v>
      </c>
      <c r="V33" t="s">
        <v>168</v>
      </c>
      <c r="W33" s="1">
        <v>44531.547893518517</v>
      </c>
      <c r="X33">
        <v>82</v>
      </c>
      <c r="Y33">
        <v>37</v>
      </c>
      <c r="Z33">
        <v>0</v>
      </c>
      <c r="AA33">
        <v>37</v>
      </c>
      <c r="AB33">
        <v>0</v>
      </c>
      <c r="AC33">
        <v>8</v>
      </c>
      <c r="AD33">
        <v>1</v>
      </c>
      <c r="AE33">
        <v>0</v>
      </c>
      <c r="AF33">
        <v>0</v>
      </c>
      <c r="AG33">
        <v>0</v>
      </c>
      <c r="AH33" t="s">
        <v>182</v>
      </c>
      <c r="AI33" s="1">
        <v>44531.565104166664</v>
      </c>
      <c r="AJ33">
        <v>524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186</v>
      </c>
      <c r="B34" t="s">
        <v>79</v>
      </c>
      <c r="C34" t="s">
        <v>187</v>
      </c>
      <c r="D34" t="s">
        <v>81</v>
      </c>
      <c r="E34" s="2" t="str">
        <f>HYPERLINK("capsilon://?command=openfolder&amp;siteaddress=FAM.docvelocity-na8.net&amp;folderid=FXB0AC6978-5752-DF77-8571-138B92C889CC","FX211111913")</f>
        <v>FX211111913</v>
      </c>
      <c r="F34" t="s">
        <v>19</v>
      </c>
      <c r="G34" t="s">
        <v>19</v>
      </c>
      <c r="H34" t="s">
        <v>82</v>
      </c>
      <c r="I34" t="s">
        <v>188</v>
      </c>
      <c r="J34">
        <v>38</v>
      </c>
      <c r="K34" t="s">
        <v>84</v>
      </c>
      <c r="L34" t="s">
        <v>85</v>
      </c>
      <c r="M34" t="s">
        <v>86</v>
      </c>
      <c r="N34">
        <v>2</v>
      </c>
      <c r="O34" s="1">
        <v>44531.567280092589</v>
      </c>
      <c r="P34" s="1">
        <v>44531.615868055553</v>
      </c>
      <c r="Q34">
        <v>3783</v>
      </c>
      <c r="R34">
        <v>415</v>
      </c>
      <c r="S34" t="b">
        <v>0</v>
      </c>
      <c r="T34" t="s">
        <v>87</v>
      </c>
      <c r="U34" t="b">
        <v>0</v>
      </c>
      <c r="V34" t="s">
        <v>168</v>
      </c>
      <c r="W34" s="1">
        <v>44531.601145833331</v>
      </c>
      <c r="X34">
        <v>99</v>
      </c>
      <c r="Y34">
        <v>37</v>
      </c>
      <c r="Z34">
        <v>0</v>
      </c>
      <c r="AA34">
        <v>37</v>
      </c>
      <c r="AB34">
        <v>0</v>
      </c>
      <c r="AC34">
        <v>8</v>
      </c>
      <c r="AD34">
        <v>1</v>
      </c>
      <c r="AE34">
        <v>0</v>
      </c>
      <c r="AF34">
        <v>0</v>
      </c>
      <c r="AG34">
        <v>0</v>
      </c>
      <c r="AH34" t="s">
        <v>121</v>
      </c>
      <c r="AI34" s="1">
        <v>44531.615868055553</v>
      </c>
      <c r="AJ34">
        <v>301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189</v>
      </c>
      <c r="B35" t="s">
        <v>79</v>
      </c>
      <c r="C35" t="s">
        <v>190</v>
      </c>
      <c r="D35" t="s">
        <v>81</v>
      </c>
      <c r="E35" s="2" t="str">
        <f>HYPERLINK("capsilon://?command=openfolder&amp;siteaddress=FAM.docvelocity-na8.net&amp;folderid=FXDC0D91F7-F9B3-BE9E-EA6D-EF6371E72857","FX211013510")</f>
        <v>FX211013510</v>
      </c>
      <c r="F35" t="s">
        <v>19</v>
      </c>
      <c r="G35" t="s">
        <v>19</v>
      </c>
      <c r="H35" t="s">
        <v>82</v>
      </c>
      <c r="I35" t="s">
        <v>191</v>
      </c>
      <c r="J35">
        <v>66</v>
      </c>
      <c r="K35" t="s">
        <v>84</v>
      </c>
      <c r="L35" t="s">
        <v>85</v>
      </c>
      <c r="M35" t="s">
        <v>86</v>
      </c>
      <c r="N35">
        <v>2</v>
      </c>
      <c r="O35" s="1">
        <v>44531.568356481483</v>
      </c>
      <c r="P35" s="1">
        <v>44531.616944444446</v>
      </c>
      <c r="Q35">
        <v>3620</v>
      </c>
      <c r="R35">
        <v>578</v>
      </c>
      <c r="S35" t="b">
        <v>0</v>
      </c>
      <c r="T35" t="s">
        <v>87</v>
      </c>
      <c r="U35" t="b">
        <v>0</v>
      </c>
      <c r="V35" t="s">
        <v>168</v>
      </c>
      <c r="W35" s="1">
        <v>44531.605069444442</v>
      </c>
      <c r="X35">
        <v>338</v>
      </c>
      <c r="Y35">
        <v>52</v>
      </c>
      <c r="Z35">
        <v>0</v>
      </c>
      <c r="AA35">
        <v>52</v>
      </c>
      <c r="AB35">
        <v>0</v>
      </c>
      <c r="AC35">
        <v>28</v>
      </c>
      <c r="AD35">
        <v>14</v>
      </c>
      <c r="AE35">
        <v>0</v>
      </c>
      <c r="AF35">
        <v>0</v>
      </c>
      <c r="AG35">
        <v>0</v>
      </c>
      <c r="AH35" t="s">
        <v>137</v>
      </c>
      <c r="AI35" s="1">
        <v>44531.616944444446</v>
      </c>
      <c r="AJ35">
        <v>240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192</v>
      </c>
      <c r="B36" t="s">
        <v>79</v>
      </c>
      <c r="C36" t="s">
        <v>193</v>
      </c>
      <c r="D36" t="s">
        <v>81</v>
      </c>
      <c r="E36" s="2" t="str">
        <f>HYPERLINK("capsilon://?command=openfolder&amp;siteaddress=FAM.docvelocity-na8.net&amp;folderid=FXBF266556-ED09-E799-02B5-39C03CD72642","FX21109276")</f>
        <v>FX21109276</v>
      </c>
      <c r="F36" t="s">
        <v>19</v>
      </c>
      <c r="G36" t="s">
        <v>19</v>
      </c>
      <c r="H36" t="s">
        <v>82</v>
      </c>
      <c r="I36" t="s">
        <v>194</v>
      </c>
      <c r="J36">
        <v>66</v>
      </c>
      <c r="K36" t="s">
        <v>84</v>
      </c>
      <c r="L36" t="s">
        <v>85</v>
      </c>
      <c r="M36" t="s">
        <v>86</v>
      </c>
      <c r="N36">
        <v>2</v>
      </c>
      <c r="O36" s="1">
        <v>44531.595856481479</v>
      </c>
      <c r="P36" s="1">
        <v>44531.616944444446</v>
      </c>
      <c r="Q36">
        <v>1693</v>
      </c>
      <c r="R36">
        <v>129</v>
      </c>
      <c r="S36" t="b">
        <v>0</v>
      </c>
      <c r="T36" t="s">
        <v>87</v>
      </c>
      <c r="U36" t="b">
        <v>0</v>
      </c>
      <c r="V36" t="s">
        <v>168</v>
      </c>
      <c r="W36" s="1">
        <v>44531.605509259258</v>
      </c>
      <c r="X36">
        <v>37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66</v>
      </c>
      <c r="AE36">
        <v>0</v>
      </c>
      <c r="AF36">
        <v>0</v>
      </c>
      <c r="AG36">
        <v>0</v>
      </c>
      <c r="AH36" t="s">
        <v>121</v>
      </c>
      <c r="AI36" s="1">
        <v>44531.616944444446</v>
      </c>
      <c r="AJ36">
        <v>92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66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195</v>
      </c>
      <c r="B37" t="s">
        <v>79</v>
      </c>
      <c r="C37" t="s">
        <v>196</v>
      </c>
      <c r="D37" t="s">
        <v>81</v>
      </c>
      <c r="E37" s="2" t="str">
        <f>HYPERLINK("capsilon://?command=openfolder&amp;siteaddress=FAM.docvelocity-na8.net&amp;folderid=FX24A70AAE-91E2-592B-78E2-D0260BD4E767","FX21119297")</f>
        <v>FX21119297</v>
      </c>
      <c r="F37" t="s">
        <v>19</v>
      </c>
      <c r="G37" t="s">
        <v>19</v>
      </c>
      <c r="H37" t="s">
        <v>82</v>
      </c>
      <c r="I37" t="s">
        <v>197</v>
      </c>
      <c r="J37">
        <v>38</v>
      </c>
      <c r="K37" t="s">
        <v>84</v>
      </c>
      <c r="L37" t="s">
        <v>85</v>
      </c>
      <c r="M37" t="s">
        <v>86</v>
      </c>
      <c r="N37">
        <v>2</v>
      </c>
      <c r="O37" s="1">
        <v>44531.60732638889</v>
      </c>
      <c r="P37" s="1">
        <v>44531.62096064815</v>
      </c>
      <c r="Q37">
        <v>711</v>
      </c>
      <c r="R37">
        <v>467</v>
      </c>
      <c r="S37" t="b">
        <v>0</v>
      </c>
      <c r="T37" t="s">
        <v>87</v>
      </c>
      <c r="U37" t="b">
        <v>0</v>
      </c>
      <c r="V37" t="s">
        <v>168</v>
      </c>
      <c r="W37" s="1">
        <v>44531.609085648146</v>
      </c>
      <c r="X37">
        <v>121</v>
      </c>
      <c r="Y37">
        <v>37</v>
      </c>
      <c r="Z37">
        <v>0</v>
      </c>
      <c r="AA37">
        <v>37</v>
      </c>
      <c r="AB37">
        <v>0</v>
      </c>
      <c r="AC37">
        <v>27</v>
      </c>
      <c r="AD37">
        <v>1</v>
      </c>
      <c r="AE37">
        <v>0</v>
      </c>
      <c r="AF37">
        <v>0</v>
      </c>
      <c r="AG37">
        <v>0</v>
      </c>
      <c r="AH37" t="s">
        <v>121</v>
      </c>
      <c r="AI37" s="1">
        <v>44531.62096064815</v>
      </c>
      <c r="AJ37">
        <v>346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198</v>
      </c>
      <c r="B38" t="s">
        <v>79</v>
      </c>
      <c r="C38" t="s">
        <v>199</v>
      </c>
      <c r="D38" t="s">
        <v>81</v>
      </c>
      <c r="E38" s="2" t="str">
        <f>HYPERLINK("capsilon://?command=openfolder&amp;siteaddress=FAM.docvelocity-na8.net&amp;folderid=FXFF9E59FD-BE74-8958-BFC2-63683AEC4F6C","FX21119800")</f>
        <v>FX21119800</v>
      </c>
      <c r="F38" t="s">
        <v>19</v>
      </c>
      <c r="G38" t="s">
        <v>19</v>
      </c>
      <c r="H38" t="s">
        <v>82</v>
      </c>
      <c r="I38" t="s">
        <v>200</v>
      </c>
      <c r="J38">
        <v>38</v>
      </c>
      <c r="K38" t="s">
        <v>84</v>
      </c>
      <c r="L38" t="s">
        <v>85</v>
      </c>
      <c r="M38" t="s">
        <v>86</v>
      </c>
      <c r="N38">
        <v>1</v>
      </c>
      <c r="O38" s="1">
        <v>44531.612245370372</v>
      </c>
      <c r="P38" s="1">
        <v>44532.269803240742</v>
      </c>
      <c r="Q38">
        <v>56200</v>
      </c>
      <c r="R38">
        <v>613</v>
      </c>
      <c r="S38" t="b">
        <v>0</v>
      </c>
      <c r="T38" t="s">
        <v>87</v>
      </c>
      <c r="U38" t="b">
        <v>0</v>
      </c>
      <c r="V38" t="s">
        <v>97</v>
      </c>
      <c r="W38" s="1">
        <v>44532.269803240742</v>
      </c>
      <c r="X38">
        <v>138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38</v>
      </c>
      <c r="AE38">
        <v>37</v>
      </c>
      <c r="AF38">
        <v>0</v>
      </c>
      <c r="AG38">
        <v>4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201</v>
      </c>
      <c r="B39" t="s">
        <v>79</v>
      </c>
      <c r="C39" t="s">
        <v>202</v>
      </c>
      <c r="D39" t="s">
        <v>81</v>
      </c>
      <c r="E39" s="2" t="str">
        <f>HYPERLINK("capsilon://?command=openfolder&amp;siteaddress=FAM.docvelocity-na8.net&amp;folderid=FXA52C872A-2651-EC03-D684-766046E60296","FX21115156")</f>
        <v>FX21115156</v>
      </c>
      <c r="F39" t="s">
        <v>19</v>
      </c>
      <c r="G39" t="s">
        <v>19</v>
      </c>
      <c r="H39" t="s">
        <v>82</v>
      </c>
      <c r="I39" t="s">
        <v>203</v>
      </c>
      <c r="J39">
        <v>35</v>
      </c>
      <c r="K39" t="s">
        <v>84</v>
      </c>
      <c r="L39" t="s">
        <v>85</v>
      </c>
      <c r="M39" t="s">
        <v>86</v>
      </c>
      <c r="N39">
        <v>2</v>
      </c>
      <c r="O39" s="1">
        <v>44531.612939814811</v>
      </c>
      <c r="P39" s="1">
        <v>44531.636620370373</v>
      </c>
      <c r="Q39">
        <v>1604</v>
      </c>
      <c r="R39">
        <v>442</v>
      </c>
      <c r="S39" t="b">
        <v>0</v>
      </c>
      <c r="T39" t="s">
        <v>87</v>
      </c>
      <c r="U39" t="b">
        <v>0</v>
      </c>
      <c r="V39" t="s">
        <v>168</v>
      </c>
      <c r="W39" s="1">
        <v>44531.629606481481</v>
      </c>
      <c r="X39">
        <v>168</v>
      </c>
      <c r="Y39">
        <v>39</v>
      </c>
      <c r="Z39">
        <v>0</v>
      </c>
      <c r="AA39">
        <v>39</v>
      </c>
      <c r="AB39">
        <v>0</v>
      </c>
      <c r="AC39">
        <v>27</v>
      </c>
      <c r="AD39">
        <v>-4</v>
      </c>
      <c r="AE39">
        <v>0</v>
      </c>
      <c r="AF39">
        <v>0</v>
      </c>
      <c r="AG39">
        <v>0</v>
      </c>
      <c r="AH39" t="s">
        <v>121</v>
      </c>
      <c r="AI39" s="1">
        <v>44531.636620370373</v>
      </c>
      <c r="AJ39">
        <v>274</v>
      </c>
      <c r="AK39">
        <v>1</v>
      </c>
      <c r="AL39">
        <v>0</v>
      </c>
      <c r="AM39">
        <v>1</v>
      </c>
      <c r="AN39">
        <v>0</v>
      </c>
      <c r="AO39">
        <v>1</v>
      </c>
      <c r="AP39">
        <v>-5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204</v>
      </c>
      <c r="B40" t="s">
        <v>79</v>
      </c>
      <c r="C40" t="s">
        <v>205</v>
      </c>
      <c r="D40" t="s">
        <v>81</v>
      </c>
      <c r="E40" s="2" t="str">
        <f>HYPERLINK("capsilon://?command=openfolder&amp;siteaddress=FAM.docvelocity-na8.net&amp;folderid=FX36BD2CEB-E032-0F67-9FC0-F194BEF4FBE6","FX211012645")</f>
        <v>FX211012645</v>
      </c>
      <c r="F40" t="s">
        <v>19</v>
      </c>
      <c r="G40" t="s">
        <v>19</v>
      </c>
      <c r="H40" t="s">
        <v>82</v>
      </c>
      <c r="I40" t="s">
        <v>206</v>
      </c>
      <c r="J40">
        <v>38</v>
      </c>
      <c r="K40" t="s">
        <v>84</v>
      </c>
      <c r="L40" t="s">
        <v>85</v>
      </c>
      <c r="M40" t="s">
        <v>86</v>
      </c>
      <c r="N40">
        <v>1</v>
      </c>
      <c r="O40" s="1">
        <v>44531.613449074073</v>
      </c>
      <c r="P40" s="1">
        <v>44532.271087962959</v>
      </c>
      <c r="Q40">
        <v>56527</v>
      </c>
      <c r="R40">
        <v>293</v>
      </c>
      <c r="S40" t="b">
        <v>0</v>
      </c>
      <c r="T40" t="s">
        <v>87</v>
      </c>
      <c r="U40" t="b">
        <v>0</v>
      </c>
      <c r="V40" t="s">
        <v>97</v>
      </c>
      <c r="W40" s="1">
        <v>44532.271087962959</v>
      </c>
      <c r="X40">
        <v>110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38</v>
      </c>
      <c r="AE40">
        <v>37</v>
      </c>
      <c r="AF40">
        <v>0</v>
      </c>
      <c r="AG40">
        <v>4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207</v>
      </c>
      <c r="B41" t="s">
        <v>79</v>
      </c>
      <c r="C41" t="s">
        <v>208</v>
      </c>
      <c r="D41" t="s">
        <v>81</v>
      </c>
      <c r="E41" s="2" t="str">
        <f>HYPERLINK("capsilon://?command=openfolder&amp;siteaddress=FAM.docvelocity-na8.net&amp;folderid=FXB59BC505-C053-8D06-61C9-9C0A183E1AEE","FX2112109")</f>
        <v>FX2112109</v>
      </c>
      <c r="F41" t="s">
        <v>19</v>
      </c>
      <c r="G41" t="s">
        <v>19</v>
      </c>
      <c r="H41" t="s">
        <v>82</v>
      </c>
      <c r="I41" t="s">
        <v>209</v>
      </c>
      <c r="J41">
        <v>76</v>
      </c>
      <c r="K41" t="s">
        <v>84</v>
      </c>
      <c r="L41" t="s">
        <v>85</v>
      </c>
      <c r="M41" t="s">
        <v>86</v>
      </c>
      <c r="N41">
        <v>2</v>
      </c>
      <c r="O41" s="1">
        <v>44531.615798611114</v>
      </c>
      <c r="P41" s="1">
        <v>44531.679178240738</v>
      </c>
      <c r="Q41">
        <v>4932</v>
      </c>
      <c r="R41">
        <v>544</v>
      </c>
      <c r="S41" t="b">
        <v>0</v>
      </c>
      <c r="T41" t="s">
        <v>87</v>
      </c>
      <c r="U41" t="b">
        <v>0</v>
      </c>
      <c r="V41" t="s">
        <v>168</v>
      </c>
      <c r="W41" s="1">
        <v>44531.632118055553</v>
      </c>
      <c r="X41">
        <v>202</v>
      </c>
      <c r="Y41">
        <v>74</v>
      </c>
      <c r="Z41">
        <v>0</v>
      </c>
      <c r="AA41">
        <v>74</v>
      </c>
      <c r="AB41">
        <v>0</v>
      </c>
      <c r="AC41">
        <v>15</v>
      </c>
      <c r="AD41">
        <v>2</v>
      </c>
      <c r="AE41">
        <v>0</v>
      </c>
      <c r="AF41">
        <v>0</v>
      </c>
      <c r="AG41">
        <v>0</v>
      </c>
      <c r="AH41" t="s">
        <v>137</v>
      </c>
      <c r="AI41" s="1">
        <v>44531.679178240738</v>
      </c>
      <c r="AJ41">
        <v>336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210</v>
      </c>
      <c r="B42" t="s">
        <v>79</v>
      </c>
      <c r="C42" t="s">
        <v>211</v>
      </c>
      <c r="D42" t="s">
        <v>81</v>
      </c>
      <c r="E42" s="2" t="str">
        <f>HYPERLINK("capsilon://?command=openfolder&amp;siteaddress=FAM.docvelocity-na8.net&amp;folderid=FX50E5480E-6D29-B037-678F-3F0ACBAB6F2D","FX211114230")</f>
        <v>FX211114230</v>
      </c>
      <c r="F42" t="s">
        <v>19</v>
      </c>
      <c r="G42" t="s">
        <v>19</v>
      </c>
      <c r="H42" t="s">
        <v>82</v>
      </c>
      <c r="I42" t="s">
        <v>212</v>
      </c>
      <c r="J42">
        <v>38</v>
      </c>
      <c r="K42" t="s">
        <v>213</v>
      </c>
      <c r="L42" t="s">
        <v>19</v>
      </c>
      <c r="M42" t="s">
        <v>81</v>
      </c>
      <c r="N42">
        <v>1</v>
      </c>
      <c r="O42" s="1">
        <v>44531.617800925924</v>
      </c>
      <c r="P42" s="1">
        <v>44531.669930555552</v>
      </c>
      <c r="Q42">
        <v>4388</v>
      </c>
      <c r="R42">
        <v>116</v>
      </c>
      <c r="S42" t="b">
        <v>0</v>
      </c>
      <c r="T42" t="s">
        <v>87</v>
      </c>
      <c r="U42" t="b">
        <v>0</v>
      </c>
      <c r="V42" t="s">
        <v>168</v>
      </c>
      <c r="W42" s="1">
        <v>44531.633460648147</v>
      </c>
      <c r="X42">
        <v>116</v>
      </c>
      <c r="Y42">
        <v>37</v>
      </c>
      <c r="Z42">
        <v>0</v>
      </c>
      <c r="AA42">
        <v>37</v>
      </c>
      <c r="AB42">
        <v>0</v>
      </c>
      <c r="AC42">
        <v>22</v>
      </c>
      <c r="AD42">
        <v>1</v>
      </c>
      <c r="AE42">
        <v>0</v>
      </c>
      <c r="AF42">
        <v>0</v>
      </c>
      <c r="AG42">
        <v>0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214</v>
      </c>
      <c r="B43" t="s">
        <v>79</v>
      </c>
      <c r="C43" t="s">
        <v>215</v>
      </c>
      <c r="D43" t="s">
        <v>81</v>
      </c>
      <c r="E43" s="2" t="str">
        <f>HYPERLINK("capsilon://?command=openfolder&amp;siteaddress=FAM.docvelocity-na8.net&amp;folderid=FX11B37E36-FD3B-6E5D-C67D-4F03A728636F","FX21116234")</f>
        <v>FX21116234</v>
      </c>
      <c r="F43" t="s">
        <v>19</v>
      </c>
      <c r="G43" t="s">
        <v>19</v>
      </c>
      <c r="H43" t="s">
        <v>82</v>
      </c>
      <c r="I43" t="s">
        <v>216</v>
      </c>
      <c r="J43">
        <v>66</v>
      </c>
      <c r="K43" t="s">
        <v>84</v>
      </c>
      <c r="L43" t="s">
        <v>85</v>
      </c>
      <c r="M43" t="s">
        <v>86</v>
      </c>
      <c r="N43">
        <v>1</v>
      </c>
      <c r="O43" s="1">
        <v>44531.634120370371</v>
      </c>
      <c r="P43" s="1">
        <v>44532.315717592595</v>
      </c>
      <c r="Q43">
        <v>58242</v>
      </c>
      <c r="R43">
        <v>648</v>
      </c>
      <c r="S43" t="b">
        <v>0</v>
      </c>
      <c r="T43" t="s">
        <v>87</v>
      </c>
      <c r="U43" t="b">
        <v>0</v>
      </c>
      <c r="V43" t="s">
        <v>97</v>
      </c>
      <c r="W43" s="1">
        <v>44532.315717592595</v>
      </c>
      <c r="X43">
        <v>90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</v>
      </c>
      <c r="AE43">
        <v>52</v>
      </c>
      <c r="AF43">
        <v>0</v>
      </c>
      <c r="AG43">
        <v>1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217</v>
      </c>
      <c r="B44" t="s">
        <v>79</v>
      </c>
      <c r="C44" t="s">
        <v>218</v>
      </c>
      <c r="D44" t="s">
        <v>81</v>
      </c>
      <c r="E44" s="2" t="str">
        <f>HYPERLINK("capsilon://?command=openfolder&amp;siteaddress=FAM.docvelocity-na8.net&amp;folderid=FXE9DE1136-5811-181D-CC08-A0A73A846BB8","FX21115731")</f>
        <v>FX21115731</v>
      </c>
      <c r="F44" t="s">
        <v>19</v>
      </c>
      <c r="G44" t="s">
        <v>19</v>
      </c>
      <c r="H44" t="s">
        <v>82</v>
      </c>
      <c r="I44" t="s">
        <v>219</v>
      </c>
      <c r="J44">
        <v>38</v>
      </c>
      <c r="K44" t="s">
        <v>84</v>
      </c>
      <c r="L44" t="s">
        <v>85</v>
      </c>
      <c r="M44" t="s">
        <v>86</v>
      </c>
      <c r="N44">
        <v>1</v>
      </c>
      <c r="O44" s="1">
        <v>44531.640428240738</v>
      </c>
      <c r="P44" s="1">
        <v>44532.325856481482</v>
      </c>
      <c r="Q44">
        <v>58139</v>
      </c>
      <c r="R44">
        <v>1082</v>
      </c>
      <c r="S44" t="b">
        <v>0</v>
      </c>
      <c r="T44" t="s">
        <v>87</v>
      </c>
      <c r="U44" t="b">
        <v>0</v>
      </c>
      <c r="V44" t="s">
        <v>97</v>
      </c>
      <c r="W44" s="1">
        <v>44532.325856481482</v>
      </c>
      <c r="X44">
        <v>876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38</v>
      </c>
      <c r="AE44">
        <v>37</v>
      </c>
      <c r="AF44">
        <v>0</v>
      </c>
      <c r="AG44">
        <v>4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220</v>
      </c>
      <c r="B45" t="s">
        <v>79</v>
      </c>
      <c r="C45" t="s">
        <v>221</v>
      </c>
      <c r="D45" t="s">
        <v>81</v>
      </c>
      <c r="E45" s="2" t="str">
        <f>HYPERLINK("capsilon://?command=openfolder&amp;siteaddress=FAM.docvelocity-na8.net&amp;folderid=FXA5241589-2E5B-5978-FE47-F1BDED72FBBA","FX211115093")</f>
        <v>FX211115093</v>
      </c>
      <c r="F45" t="s">
        <v>19</v>
      </c>
      <c r="G45" t="s">
        <v>19</v>
      </c>
      <c r="H45" t="s">
        <v>82</v>
      </c>
      <c r="I45" t="s">
        <v>222</v>
      </c>
      <c r="J45">
        <v>92</v>
      </c>
      <c r="K45" t="s">
        <v>84</v>
      </c>
      <c r="L45" t="s">
        <v>85</v>
      </c>
      <c r="M45" t="s">
        <v>86</v>
      </c>
      <c r="N45">
        <v>2</v>
      </c>
      <c r="O45" s="1">
        <v>44531.640636574077</v>
      </c>
      <c r="P45" s="1">
        <v>44531.797048611108</v>
      </c>
      <c r="Q45">
        <v>12442</v>
      </c>
      <c r="R45">
        <v>1072</v>
      </c>
      <c r="S45" t="b">
        <v>0</v>
      </c>
      <c r="T45" t="s">
        <v>87</v>
      </c>
      <c r="U45" t="b">
        <v>0</v>
      </c>
      <c r="V45" t="s">
        <v>223</v>
      </c>
      <c r="W45" s="1">
        <v>44531.689756944441</v>
      </c>
      <c r="X45">
        <v>521</v>
      </c>
      <c r="Y45">
        <v>87</v>
      </c>
      <c r="Z45">
        <v>0</v>
      </c>
      <c r="AA45">
        <v>87</v>
      </c>
      <c r="AB45">
        <v>0</v>
      </c>
      <c r="AC45">
        <v>42</v>
      </c>
      <c r="AD45">
        <v>5</v>
      </c>
      <c r="AE45">
        <v>0</v>
      </c>
      <c r="AF45">
        <v>0</v>
      </c>
      <c r="AG45">
        <v>0</v>
      </c>
      <c r="AH45" t="s">
        <v>137</v>
      </c>
      <c r="AI45" s="1">
        <v>44531.797048611108</v>
      </c>
      <c r="AJ45">
        <v>343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224</v>
      </c>
      <c r="B46" t="s">
        <v>79</v>
      </c>
      <c r="C46" t="s">
        <v>225</v>
      </c>
      <c r="D46" t="s">
        <v>81</v>
      </c>
      <c r="E46" s="2" t="str">
        <f>HYPERLINK("capsilon://?command=openfolder&amp;siteaddress=FAM.docvelocity-na8.net&amp;folderid=FXD3DB0991-CB90-7676-A373-1B65030B72CB","FX211111925")</f>
        <v>FX211111925</v>
      </c>
      <c r="F46" t="s">
        <v>19</v>
      </c>
      <c r="G46" t="s">
        <v>19</v>
      </c>
      <c r="H46" t="s">
        <v>82</v>
      </c>
      <c r="I46" t="s">
        <v>226</v>
      </c>
      <c r="J46">
        <v>38</v>
      </c>
      <c r="K46" t="s">
        <v>213</v>
      </c>
      <c r="L46" t="s">
        <v>19</v>
      </c>
      <c r="M46" t="s">
        <v>81</v>
      </c>
      <c r="N46">
        <v>0</v>
      </c>
      <c r="O46" s="1">
        <v>44531.652962962966</v>
      </c>
      <c r="P46" s="1">
        <v>44531.666030092594</v>
      </c>
      <c r="Q46">
        <v>1129</v>
      </c>
      <c r="R46">
        <v>0</v>
      </c>
      <c r="S46" t="b">
        <v>0</v>
      </c>
      <c r="T46" t="s">
        <v>87</v>
      </c>
      <c r="U46" t="b">
        <v>0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227</v>
      </c>
      <c r="B47" t="s">
        <v>79</v>
      </c>
      <c r="C47" t="s">
        <v>228</v>
      </c>
      <c r="D47" t="s">
        <v>81</v>
      </c>
      <c r="E47" s="2" t="str">
        <f>HYPERLINK("capsilon://?command=openfolder&amp;siteaddress=FAM.docvelocity-na8.net&amp;folderid=FX662601EC-7844-F471-36FC-8950D6E5EBA0","FX211011181")</f>
        <v>FX211011181</v>
      </c>
      <c r="F47" t="s">
        <v>19</v>
      </c>
      <c r="G47" t="s">
        <v>19</v>
      </c>
      <c r="H47" t="s">
        <v>82</v>
      </c>
      <c r="I47" t="s">
        <v>229</v>
      </c>
      <c r="J47">
        <v>76</v>
      </c>
      <c r="K47" t="s">
        <v>84</v>
      </c>
      <c r="L47" t="s">
        <v>85</v>
      </c>
      <c r="M47" t="s">
        <v>86</v>
      </c>
      <c r="N47">
        <v>1</v>
      </c>
      <c r="O47" s="1">
        <v>44531.659016203703</v>
      </c>
      <c r="P47" s="1">
        <v>44531.780925925923</v>
      </c>
      <c r="Q47">
        <v>10331</v>
      </c>
      <c r="R47">
        <v>202</v>
      </c>
      <c r="S47" t="b">
        <v>0</v>
      </c>
      <c r="T47" t="s">
        <v>87</v>
      </c>
      <c r="U47" t="b">
        <v>0</v>
      </c>
      <c r="V47" t="s">
        <v>168</v>
      </c>
      <c r="W47" s="1">
        <v>44531.780925925923</v>
      </c>
      <c r="X47">
        <v>160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76</v>
      </c>
      <c r="AE47">
        <v>74</v>
      </c>
      <c r="AF47">
        <v>0</v>
      </c>
      <c r="AG47">
        <v>3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230</v>
      </c>
      <c r="B48" t="s">
        <v>79</v>
      </c>
      <c r="C48" t="s">
        <v>231</v>
      </c>
      <c r="D48" t="s">
        <v>81</v>
      </c>
      <c r="E48" s="2" t="str">
        <f>HYPERLINK("capsilon://?command=openfolder&amp;siteaddress=FAM.docvelocity-na8.net&amp;folderid=FX467A5AB8-D95B-6C36-E17B-3C4AFA8167D5","FX211112810")</f>
        <v>FX211112810</v>
      </c>
      <c r="F48" t="s">
        <v>19</v>
      </c>
      <c r="G48" t="s">
        <v>19</v>
      </c>
      <c r="H48" t="s">
        <v>82</v>
      </c>
      <c r="I48" t="s">
        <v>232</v>
      </c>
      <c r="J48">
        <v>155</v>
      </c>
      <c r="K48" t="s">
        <v>84</v>
      </c>
      <c r="L48" t="s">
        <v>85</v>
      </c>
      <c r="M48" t="s">
        <v>86</v>
      </c>
      <c r="N48">
        <v>2</v>
      </c>
      <c r="O48" s="1">
        <v>44531.666585648149</v>
      </c>
      <c r="P48" s="1">
        <v>44531.801759259259</v>
      </c>
      <c r="Q48">
        <v>10878</v>
      </c>
      <c r="R48">
        <v>801</v>
      </c>
      <c r="S48" t="b">
        <v>0</v>
      </c>
      <c r="T48" t="s">
        <v>87</v>
      </c>
      <c r="U48" t="b">
        <v>0</v>
      </c>
      <c r="V48" t="s">
        <v>223</v>
      </c>
      <c r="W48" s="1">
        <v>44531.694467592592</v>
      </c>
      <c r="X48">
        <v>395</v>
      </c>
      <c r="Y48">
        <v>127</v>
      </c>
      <c r="Z48">
        <v>0</v>
      </c>
      <c r="AA48">
        <v>127</v>
      </c>
      <c r="AB48">
        <v>0</v>
      </c>
      <c r="AC48">
        <v>30</v>
      </c>
      <c r="AD48">
        <v>28</v>
      </c>
      <c r="AE48">
        <v>0</v>
      </c>
      <c r="AF48">
        <v>0</v>
      </c>
      <c r="AG48">
        <v>0</v>
      </c>
      <c r="AH48" t="s">
        <v>137</v>
      </c>
      <c r="AI48" s="1">
        <v>44531.801759259259</v>
      </c>
      <c r="AJ48">
        <v>406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28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233</v>
      </c>
      <c r="B49" t="s">
        <v>79</v>
      </c>
      <c r="C49" t="s">
        <v>234</v>
      </c>
      <c r="D49" t="s">
        <v>81</v>
      </c>
      <c r="E49" s="2" t="str">
        <f>HYPERLINK("capsilon://?command=openfolder&amp;siteaddress=FAM.docvelocity-na8.net&amp;folderid=FX6ABBD7C2-ECD5-A675-E2D4-486DD157BB51","FX211113139")</f>
        <v>FX211113139</v>
      </c>
      <c r="F49" t="s">
        <v>19</v>
      </c>
      <c r="G49" t="s">
        <v>19</v>
      </c>
      <c r="H49" t="s">
        <v>82</v>
      </c>
      <c r="I49" t="s">
        <v>235</v>
      </c>
      <c r="J49">
        <v>400</v>
      </c>
      <c r="K49" t="s">
        <v>84</v>
      </c>
      <c r="L49" t="s">
        <v>85</v>
      </c>
      <c r="M49" t="s">
        <v>86</v>
      </c>
      <c r="N49">
        <v>2</v>
      </c>
      <c r="O49" s="1">
        <v>44531.683946759258</v>
      </c>
      <c r="P49" s="1">
        <v>44532.241909722223</v>
      </c>
      <c r="Q49">
        <v>42820</v>
      </c>
      <c r="R49">
        <v>5388</v>
      </c>
      <c r="S49" t="b">
        <v>0</v>
      </c>
      <c r="T49" t="s">
        <v>87</v>
      </c>
      <c r="U49" t="b">
        <v>0</v>
      </c>
      <c r="V49" t="s">
        <v>112</v>
      </c>
      <c r="W49" s="1">
        <v>44532.208749999998</v>
      </c>
      <c r="X49">
        <v>3058</v>
      </c>
      <c r="Y49">
        <v>208</v>
      </c>
      <c r="Z49">
        <v>0</v>
      </c>
      <c r="AA49">
        <v>208</v>
      </c>
      <c r="AB49">
        <v>0</v>
      </c>
      <c r="AC49">
        <v>106</v>
      </c>
      <c r="AD49">
        <v>192</v>
      </c>
      <c r="AE49">
        <v>0</v>
      </c>
      <c r="AF49">
        <v>0</v>
      </c>
      <c r="AG49">
        <v>0</v>
      </c>
      <c r="AH49" t="s">
        <v>89</v>
      </c>
      <c r="AI49" s="1">
        <v>44532.241909722223</v>
      </c>
      <c r="AJ49">
        <v>44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192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236</v>
      </c>
      <c r="B50" t="s">
        <v>79</v>
      </c>
      <c r="C50" t="s">
        <v>237</v>
      </c>
      <c r="D50" t="s">
        <v>81</v>
      </c>
      <c r="E50" s="2" t="str">
        <f>HYPERLINK("capsilon://?command=openfolder&amp;siteaddress=FAM.docvelocity-na8.net&amp;folderid=FXB3210FF6-9163-8F45-D513-F7DAD6164BA8","FX21111585")</f>
        <v>FX21111585</v>
      </c>
      <c r="F50" t="s">
        <v>19</v>
      </c>
      <c r="G50" t="s">
        <v>19</v>
      </c>
      <c r="H50" t="s">
        <v>82</v>
      </c>
      <c r="I50" t="s">
        <v>238</v>
      </c>
      <c r="J50">
        <v>66</v>
      </c>
      <c r="K50" t="s">
        <v>84</v>
      </c>
      <c r="L50" t="s">
        <v>85</v>
      </c>
      <c r="M50" t="s">
        <v>86</v>
      </c>
      <c r="N50">
        <v>2</v>
      </c>
      <c r="O50" s="1">
        <v>44531.684745370374</v>
      </c>
      <c r="P50" s="1">
        <v>44531.805335648147</v>
      </c>
      <c r="Q50">
        <v>9940</v>
      </c>
      <c r="R50">
        <v>479</v>
      </c>
      <c r="S50" t="b">
        <v>0</v>
      </c>
      <c r="T50" t="s">
        <v>87</v>
      </c>
      <c r="U50" t="b">
        <v>0</v>
      </c>
      <c r="V50" t="s">
        <v>168</v>
      </c>
      <c r="W50" s="1">
        <v>44531.783159722225</v>
      </c>
      <c r="X50">
        <v>171</v>
      </c>
      <c r="Y50">
        <v>52</v>
      </c>
      <c r="Z50">
        <v>0</v>
      </c>
      <c r="AA50">
        <v>52</v>
      </c>
      <c r="AB50">
        <v>0</v>
      </c>
      <c r="AC50">
        <v>27</v>
      </c>
      <c r="AD50">
        <v>14</v>
      </c>
      <c r="AE50">
        <v>0</v>
      </c>
      <c r="AF50">
        <v>0</v>
      </c>
      <c r="AG50">
        <v>0</v>
      </c>
      <c r="AH50" t="s">
        <v>137</v>
      </c>
      <c r="AI50" s="1">
        <v>44531.805335648147</v>
      </c>
      <c r="AJ50">
        <v>308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14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239</v>
      </c>
      <c r="B51" t="s">
        <v>79</v>
      </c>
      <c r="C51" t="s">
        <v>240</v>
      </c>
      <c r="D51" t="s">
        <v>81</v>
      </c>
      <c r="E51" s="2" t="str">
        <f>HYPERLINK("capsilon://?command=openfolder&amp;siteaddress=FAM.docvelocity-na8.net&amp;folderid=FX840098D6-C974-3797-1103-0E9667AA25B5","FX21103184")</f>
        <v>FX21103184</v>
      </c>
      <c r="F51" t="s">
        <v>19</v>
      </c>
      <c r="G51" t="s">
        <v>19</v>
      </c>
      <c r="H51" t="s">
        <v>82</v>
      </c>
      <c r="I51" t="s">
        <v>241</v>
      </c>
      <c r="J51">
        <v>66</v>
      </c>
      <c r="K51" t="s">
        <v>84</v>
      </c>
      <c r="L51" t="s">
        <v>85</v>
      </c>
      <c r="M51" t="s">
        <v>86</v>
      </c>
      <c r="N51">
        <v>2</v>
      </c>
      <c r="O51" s="1">
        <v>44531.703634259262</v>
      </c>
      <c r="P51" s="1">
        <v>44531.805543981478</v>
      </c>
      <c r="Q51">
        <v>8754</v>
      </c>
      <c r="R51">
        <v>51</v>
      </c>
      <c r="S51" t="b">
        <v>0</v>
      </c>
      <c r="T51" t="s">
        <v>87</v>
      </c>
      <c r="U51" t="b">
        <v>0</v>
      </c>
      <c r="V51" t="s">
        <v>168</v>
      </c>
      <c r="W51" s="1">
        <v>44531.787083333336</v>
      </c>
      <c r="X51">
        <v>34</v>
      </c>
      <c r="Y51">
        <v>0</v>
      </c>
      <c r="Z51">
        <v>0</v>
      </c>
      <c r="AA51">
        <v>0</v>
      </c>
      <c r="AB51">
        <v>52</v>
      </c>
      <c r="AC51">
        <v>0</v>
      </c>
      <c r="AD51">
        <v>66</v>
      </c>
      <c r="AE51">
        <v>0</v>
      </c>
      <c r="AF51">
        <v>0</v>
      </c>
      <c r="AG51">
        <v>0</v>
      </c>
      <c r="AH51" t="s">
        <v>137</v>
      </c>
      <c r="AI51" s="1">
        <v>44531.805543981478</v>
      </c>
      <c r="AJ51">
        <v>17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66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242</v>
      </c>
      <c r="B52" t="s">
        <v>79</v>
      </c>
      <c r="C52" t="s">
        <v>243</v>
      </c>
      <c r="D52" t="s">
        <v>81</v>
      </c>
      <c r="E52" s="2" t="str">
        <f>HYPERLINK("capsilon://?command=openfolder&amp;siteaddress=FAM.docvelocity-na8.net&amp;folderid=FX973302FE-E9E7-E48B-6E97-A03CFB893D56","FX2112298")</f>
        <v>FX2112298</v>
      </c>
      <c r="F52" t="s">
        <v>19</v>
      </c>
      <c r="G52" t="s">
        <v>19</v>
      </c>
      <c r="H52" t="s">
        <v>82</v>
      </c>
      <c r="I52" t="s">
        <v>244</v>
      </c>
      <c r="J52">
        <v>38</v>
      </c>
      <c r="K52" t="s">
        <v>84</v>
      </c>
      <c r="L52" t="s">
        <v>85</v>
      </c>
      <c r="M52" t="s">
        <v>86</v>
      </c>
      <c r="N52">
        <v>2</v>
      </c>
      <c r="O52" s="1">
        <v>44531.705023148148</v>
      </c>
      <c r="P52" s="1">
        <v>44531.807060185187</v>
      </c>
      <c r="Q52">
        <v>8588</v>
      </c>
      <c r="R52">
        <v>228</v>
      </c>
      <c r="S52" t="b">
        <v>0</v>
      </c>
      <c r="T52" t="s">
        <v>87</v>
      </c>
      <c r="U52" t="b">
        <v>0</v>
      </c>
      <c r="V52" t="s">
        <v>168</v>
      </c>
      <c r="W52" s="1">
        <v>44531.788217592592</v>
      </c>
      <c r="X52">
        <v>97</v>
      </c>
      <c r="Y52">
        <v>37</v>
      </c>
      <c r="Z52">
        <v>0</v>
      </c>
      <c r="AA52">
        <v>37</v>
      </c>
      <c r="AB52">
        <v>0</v>
      </c>
      <c r="AC52">
        <v>7</v>
      </c>
      <c r="AD52">
        <v>1</v>
      </c>
      <c r="AE52">
        <v>0</v>
      </c>
      <c r="AF52">
        <v>0</v>
      </c>
      <c r="AG52">
        <v>0</v>
      </c>
      <c r="AH52" t="s">
        <v>137</v>
      </c>
      <c r="AI52" s="1">
        <v>44531.807060185187</v>
      </c>
      <c r="AJ52">
        <v>131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245</v>
      </c>
      <c r="B53" t="s">
        <v>79</v>
      </c>
      <c r="C53" t="s">
        <v>246</v>
      </c>
      <c r="D53" t="s">
        <v>81</v>
      </c>
      <c r="E53" s="2" t="str">
        <f>HYPERLINK("capsilon://?command=openfolder&amp;siteaddress=FAM.docvelocity-na8.net&amp;folderid=FXCF49C4E3-85D8-4D68-209C-BAEEF73BC94F","FX2112208")</f>
        <v>FX2112208</v>
      </c>
      <c r="F53" t="s">
        <v>19</v>
      </c>
      <c r="G53" t="s">
        <v>19</v>
      </c>
      <c r="H53" t="s">
        <v>82</v>
      </c>
      <c r="I53" t="s">
        <v>247</v>
      </c>
      <c r="J53">
        <v>218</v>
      </c>
      <c r="K53" t="s">
        <v>84</v>
      </c>
      <c r="L53" t="s">
        <v>85</v>
      </c>
      <c r="M53" t="s">
        <v>86</v>
      </c>
      <c r="N53">
        <v>2</v>
      </c>
      <c r="O53" s="1">
        <v>44531.725324074076</v>
      </c>
      <c r="P53" s="1">
        <v>44532.274861111109</v>
      </c>
      <c r="Q53">
        <v>41821</v>
      </c>
      <c r="R53">
        <v>5659</v>
      </c>
      <c r="S53" t="b">
        <v>0</v>
      </c>
      <c r="T53" t="s">
        <v>87</v>
      </c>
      <c r="U53" t="b">
        <v>0</v>
      </c>
      <c r="V53" t="s">
        <v>112</v>
      </c>
      <c r="W53" s="1">
        <v>44532.250694444447</v>
      </c>
      <c r="X53">
        <v>3051</v>
      </c>
      <c r="Y53">
        <v>182</v>
      </c>
      <c r="Z53">
        <v>0</v>
      </c>
      <c r="AA53">
        <v>182</v>
      </c>
      <c r="AB53">
        <v>27</v>
      </c>
      <c r="AC53">
        <v>113</v>
      </c>
      <c r="AD53">
        <v>36</v>
      </c>
      <c r="AE53">
        <v>0</v>
      </c>
      <c r="AF53">
        <v>0</v>
      </c>
      <c r="AG53">
        <v>0</v>
      </c>
      <c r="AH53" t="s">
        <v>121</v>
      </c>
      <c r="AI53" s="1">
        <v>44532.274861111109</v>
      </c>
      <c r="AJ53">
        <v>1936</v>
      </c>
      <c r="AK53">
        <v>5</v>
      </c>
      <c r="AL53">
        <v>0</v>
      </c>
      <c r="AM53">
        <v>5</v>
      </c>
      <c r="AN53">
        <v>27</v>
      </c>
      <c r="AO53">
        <v>5</v>
      </c>
      <c r="AP53">
        <v>31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248</v>
      </c>
      <c r="B54" t="s">
        <v>79</v>
      </c>
      <c r="C54" t="s">
        <v>246</v>
      </c>
      <c r="D54" t="s">
        <v>81</v>
      </c>
      <c r="E54" s="2" t="str">
        <f>HYPERLINK("capsilon://?command=openfolder&amp;siteaddress=FAM.docvelocity-na8.net&amp;folderid=FXCF49C4E3-85D8-4D68-209C-BAEEF73BC94F","FX2112208")</f>
        <v>FX2112208</v>
      </c>
      <c r="F54" t="s">
        <v>19</v>
      </c>
      <c r="G54" t="s">
        <v>19</v>
      </c>
      <c r="H54" t="s">
        <v>82</v>
      </c>
      <c r="I54" t="s">
        <v>249</v>
      </c>
      <c r="J54">
        <v>32</v>
      </c>
      <c r="K54" t="s">
        <v>84</v>
      </c>
      <c r="L54" t="s">
        <v>85</v>
      </c>
      <c r="M54" t="s">
        <v>86</v>
      </c>
      <c r="N54">
        <v>2</v>
      </c>
      <c r="O54" s="1">
        <v>44531.750092592592</v>
      </c>
      <c r="P54" s="1">
        <v>44532.260833333334</v>
      </c>
      <c r="Q54">
        <v>43427</v>
      </c>
      <c r="R54">
        <v>701</v>
      </c>
      <c r="S54" t="b">
        <v>0</v>
      </c>
      <c r="T54" t="s">
        <v>87</v>
      </c>
      <c r="U54" t="b">
        <v>0</v>
      </c>
      <c r="V54" t="s">
        <v>112</v>
      </c>
      <c r="W54" s="1">
        <v>44532.253819444442</v>
      </c>
      <c r="X54">
        <v>269</v>
      </c>
      <c r="Y54">
        <v>41</v>
      </c>
      <c r="Z54">
        <v>0</v>
      </c>
      <c r="AA54">
        <v>41</v>
      </c>
      <c r="AB54">
        <v>0</v>
      </c>
      <c r="AC54">
        <v>22</v>
      </c>
      <c r="AD54">
        <v>-9</v>
      </c>
      <c r="AE54">
        <v>0</v>
      </c>
      <c r="AF54">
        <v>0</v>
      </c>
      <c r="AG54">
        <v>0</v>
      </c>
      <c r="AH54" t="s">
        <v>250</v>
      </c>
      <c r="AI54" s="1">
        <v>44532.260833333334</v>
      </c>
      <c r="AJ54">
        <v>432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-10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251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HYPERLINK("capsilon://?command=openfolder&amp;siteaddress=FAM.docvelocity-na8.net&amp;folderid=FX662601EC-7844-F471-36FC-8950D6E5EBA0","FX211011181")</f>
        <v>FX211011181</v>
      </c>
      <c r="F55" t="s">
        <v>19</v>
      </c>
      <c r="G55" t="s">
        <v>19</v>
      </c>
      <c r="H55" t="s">
        <v>82</v>
      </c>
      <c r="I55" t="s">
        <v>229</v>
      </c>
      <c r="J55">
        <v>114</v>
      </c>
      <c r="K55" t="s">
        <v>84</v>
      </c>
      <c r="L55" t="s">
        <v>85</v>
      </c>
      <c r="M55" t="s">
        <v>86</v>
      </c>
      <c r="N55">
        <v>2</v>
      </c>
      <c r="O55" s="1">
        <v>44531.781469907408</v>
      </c>
      <c r="P55" s="1">
        <v>44531.793078703704</v>
      </c>
      <c r="Q55">
        <v>465</v>
      </c>
      <c r="R55">
        <v>538</v>
      </c>
      <c r="S55" t="b">
        <v>0</v>
      </c>
      <c r="T55" t="s">
        <v>87</v>
      </c>
      <c r="U55" t="b">
        <v>1</v>
      </c>
      <c r="V55" t="s">
        <v>168</v>
      </c>
      <c r="W55" s="1">
        <v>44531.786678240744</v>
      </c>
      <c r="X55">
        <v>303</v>
      </c>
      <c r="Y55">
        <v>74</v>
      </c>
      <c r="Z55">
        <v>0</v>
      </c>
      <c r="AA55">
        <v>74</v>
      </c>
      <c r="AB55">
        <v>37</v>
      </c>
      <c r="AC55">
        <v>44</v>
      </c>
      <c r="AD55">
        <v>40</v>
      </c>
      <c r="AE55">
        <v>0</v>
      </c>
      <c r="AF55">
        <v>0</v>
      </c>
      <c r="AG55">
        <v>0</v>
      </c>
      <c r="AH55" t="s">
        <v>137</v>
      </c>
      <c r="AI55" s="1">
        <v>44531.793078703704</v>
      </c>
      <c r="AJ55">
        <v>235</v>
      </c>
      <c r="AK55">
        <v>0</v>
      </c>
      <c r="AL55">
        <v>0</v>
      </c>
      <c r="AM55">
        <v>0</v>
      </c>
      <c r="AN55">
        <v>37</v>
      </c>
      <c r="AO55">
        <v>0</v>
      </c>
      <c r="AP55">
        <v>40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252</v>
      </c>
      <c r="B56" t="s">
        <v>79</v>
      </c>
      <c r="C56" t="s">
        <v>253</v>
      </c>
      <c r="D56" t="s">
        <v>81</v>
      </c>
      <c r="E56" s="2" t="str">
        <f>HYPERLINK("capsilon://?command=openfolder&amp;siteaddress=FAM.docvelocity-na8.net&amp;folderid=FX892BFE77-295A-0AA9-918B-A4F74172A3CF","FX211114053")</f>
        <v>FX211114053</v>
      </c>
      <c r="F56" t="s">
        <v>19</v>
      </c>
      <c r="G56" t="s">
        <v>19</v>
      </c>
      <c r="H56" t="s">
        <v>82</v>
      </c>
      <c r="I56" t="s">
        <v>254</v>
      </c>
      <c r="J56">
        <v>38</v>
      </c>
      <c r="K56" t="s">
        <v>84</v>
      </c>
      <c r="L56" t="s">
        <v>85</v>
      </c>
      <c r="M56" t="s">
        <v>86</v>
      </c>
      <c r="N56">
        <v>2</v>
      </c>
      <c r="O56" s="1">
        <v>44531.887372685182</v>
      </c>
      <c r="P56" s="1">
        <v>44532.277557870373</v>
      </c>
      <c r="Q56">
        <v>33117</v>
      </c>
      <c r="R56">
        <v>595</v>
      </c>
      <c r="S56" t="b">
        <v>0</v>
      </c>
      <c r="T56" t="s">
        <v>87</v>
      </c>
      <c r="U56" t="b">
        <v>0</v>
      </c>
      <c r="V56" t="s">
        <v>112</v>
      </c>
      <c r="W56" s="1">
        <v>44532.257951388892</v>
      </c>
      <c r="X56">
        <v>356</v>
      </c>
      <c r="Y56">
        <v>37</v>
      </c>
      <c r="Z56">
        <v>0</v>
      </c>
      <c r="AA56">
        <v>37</v>
      </c>
      <c r="AB56">
        <v>0</v>
      </c>
      <c r="AC56">
        <v>20</v>
      </c>
      <c r="AD56">
        <v>1</v>
      </c>
      <c r="AE56">
        <v>0</v>
      </c>
      <c r="AF56">
        <v>0</v>
      </c>
      <c r="AG56">
        <v>0</v>
      </c>
      <c r="AH56" t="s">
        <v>121</v>
      </c>
      <c r="AI56" s="1">
        <v>44532.277557870373</v>
      </c>
      <c r="AJ56">
        <v>232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255</v>
      </c>
      <c r="B57" t="s">
        <v>79</v>
      </c>
      <c r="C57" t="s">
        <v>256</v>
      </c>
      <c r="D57" t="s">
        <v>81</v>
      </c>
      <c r="E57" s="2" t="str">
        <f>HYPERLINK("capsilon://?command=openfolder&amp;siteaddress=FAM.docvelocity-na8.net&amp;folderid=FX210B65C3-1A19-FFE4-1DFF-1BC046747470","FX21112944")</f>
        <v>FX21112944</v>
      </c>
      <c r="F57" t="s">
        <v>19</v>
      </c>
      <c r="G57" t="s">
        <v>19</v>
      </c>
      <c r="H57" t="s">
        <v>82</v>
      </c>
      <c r="I57" t="s">
        <v>257</v>
      </c>
      <c r="J57">
        <v>219</v>
      </c>
      <c r="K57" t="s">
        <v>84</v>
      </c>
      <c r="L57" t="s">
        <v>85</v>
      </c>
      <c r="M57" t="s">
        <v>86</v>
      </c>
      <c r="N57">
        <v>2</v>
      </c>
      <c r="O57" s="1">
        <v>44531.985173611109</v>
      </c>
      <c r="P57" s="1">
        <v>44532.343912037039</v>
      </c>
      <c r="Q57">
        <v>27493</v>
      </c>
      <c r="R57">
        <v>3502</v>
      </c>
      <c r="S57" t="b">
        <v>0</v>
      </c>
      <c r="T57" t="s">
        <v>87</v>
      </c>
      <c r="U57" t="b">
        <v>0</v>
      </c>
      <c r="V57" t="s">
        <v>112</v>
      </c>
      <c r="W57" s="1">
        <v>44532.283530092594</v>
      </c>
      <c r="X57">
        <v>2209</v>
      </c>
      <c r="Y57">
        <v>198</v>
      </c>
      <c r="Z57">
        <v>0</v>
      </c>
      <c r="AA57">
        <v>198</v>
      </c>
      <c r="AB57">
        <v>0</v>
      </c>
      <c r="AC57">
        <v>143</v>
      </c>
      <c r="AD57">
        <v>21</v>
      </c>
      <c r="AE57">
        <v>0</v>
      </c>
      <c r="AF57">
        <v>0</v>
      </c>
      <c r="AG57">
        <v>0</v>
      </c>
      <c r="AH57" t="s">
        <v>182</v>
      </c>
      <c r="AI57" s="1">
        <v>44532.343912037039</v>
      </c>
      <c r="AJ57">
        <v>1293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21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258</v>
      </c>
      <c r="B58" t="s">
        <v>79</v>
      </c>
      <c r="C58" t="s">
        <v>199</v>
      </c>
      <c r="D58" t="s">
        <v>81</v>
      </c>
      <c r="E58" s="2" t="str">
        <f>HYPERLINK("capsilon://?command=openfolder&amp;siteaddress=FAM.docvelocity-na8.net&amp;folderid=FXFF9E59FD-BE74-8958-BFC2-63683AEC4F6C","FX21119800")</f>
        <v>FX21119800</v>
      </c>
      <c r="F58" t="s">
        <v>19</v>
      </c>
      <c r="G58" t="s">
        <v>19</v>
      </c>
      <c r="H58" t="s">
        <v>82</v>
      </c>
      <c r="I58" t="s">
        <v>200</v>
      </c>
      <c r="J58">
        <v>152</v>
      </c>
      <c r="K58" t="s">
        <v>84</v>
      </c>
      <c r="L58" t="s">
        <v>85</v>
      </c>
      <c r="M58" t="s">
        <v>86</v>
      </c>
      <c r="N58">
        <v>2</v>
      </c>
      <c r="O58" s="1">
        <v>44532.270196759258</v>
      </c>
      <c r="P58" s="1">
        <v>44532.328935185185</v>
      </c>
      <c r="Q58">
        <v>3174</v>
      </c>
      <c r="R58">
        <v>1901</v>
      </c>
      <c r="S58" t="b">
        <v>0</v>
      </c>
      <c r="T58" t="s">
        <v>87</v>
      </c>
      <c r="U58" t="b">
        <v>1</v>
      </c>
      <c r="V58" t="s">
        <v>112</v>
      </c>
      <c r="W58" s="1">
        <v>44532.294398148151</v>
      </c>
      <c r="X58">
        <v>938</v>
      </c>
      <c r="Y58">
        <v>111</v>
      </c>
      <c r="Z58">
        <v>0</v>
      </c>
      <c r="AA58">
        <v>111</v>
      </c>
      <c r="AB58">
        <v>37</v>
      </c>
      <c r="AC58">
        <v>64</v>
      </c>
      <c r="AD58">
        <v>41</v>
      </c>
      <c r="AE58">
        <v>0</v>
      </c>
      <c r="AF58">
        <v>0</v>
      </c>
      <c r="AG58">
        <v>0</v>
      </c>
      <c r="AH58" t="s">
        <v>182</v>
      </c>
      <c r="AI58" s="1">
        <v>44532.328935185185</v>
      </c>
      <c r="AJ58">
        <v>888</v>
      </c>
      <c r="AK58">
        <v>0</v>
      </c>
      <c r="AL58">
        <v>0</v>
      </c>
      <c r="AM58">
        <v>0</v>
      </c>
      <c r="AN58">
        <v>37</v>
      </c>
      <c r="AO58">
        <v>0</v>
      </c>
      <c r="AP58">
        <v>41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259</v>
      </c>
      <c r="B59" t="s">
        <v>79</v>
      </c>
      <c r="C59" t="s">
        <v>205</v>
      </c>
      <c r="D59" t="s">
        <v>81</v>
      </c>
      <c r="E59" s="2" t="str">
        <f>HYPERLINK("capsilon://?command=openfolder&amp;siteaddress=FAM.docvelocity-na8.net&amp;folderid=FX36BD2CEB-E032-0F67-9FC0-F194BEF4FBE6","FX211012645")</f>
        <v>FX211012645</v>
      </c>
      <c r="F59" t="s">
        <v>19</v>
      </c>
      <c r="G59" t="s">
        <v>19</v>
      </c>
      <c r="H59" t="s">
        <v>82</v>
      </c>
      <c r="I59" t="s">
        <v>206</v>
      </c>
      <c r="J59">
        <v>152</v>
      </c>
      <c r="K59" t="s">
        <v>84</v>
      </c>
      <c r="L59" t="s">
        <v>85</v>
      </c>
      <c r="M59" t="s">
        <v>86</v>
      </c>
      <c r="N59">
        <v>2</v>
      </c>
      <c r="O59" s="1">
        <v>44532.271481481483</v>
      </c>
      <c r="P59" s="1">
        <v>44532.334965277776</v>
      </c>
      <c r="Q59">
        <v>3540</v>
      </c>
      <c r="R59">
        <v>1945</v>
      </c>
      <c r="S59" t="b">
        <v>0</v>
      </c>
      <c r="T59" t="s">
        <v>87</v>
      </c>
      <c r="U59" t="b">
        <v>1</v>
      </c>
      <c r="V59" t="s">
        <v>112</v>
      </c>
      <c r="W59" s="1">
        <v>44532.305995370371</v>
      </c>
      <c r="X59">
        <v>1001</v>
      </c>
      <c r="Y59">
        <v>111</v>
      </c>
      <c r="Z59">
        <v>0</v>
      </c>
      <c r="AA59">
        <v>111</v>
      </c>
      <c r="AB59">
        <v>37</v>
      </c>
      <c r="AC59">
        <v>65</v>
      </c>
      <c r="AD59">
        <v>41</v>
      </c>
      <c r="AE59">
        <v>0</v>
      </c>
      <c r="AF59">
        <v>0</v>
      </c>
      <c r="AG59">
        <v>0</v>
      </c>
      <c r="AH59" t="s">
        <v>121</v>
      </c>
      <c r="AI59" s="1">
        <v>44532.334965277776</v>
      </c>
      <c r="AJ59">
        <v>944</v>
      </c>
      <c r="AK59">
        <v>2</v>
      </c>
      <c r="AL59">
        <v>0</v>
      </c>
      <c r="AM59">
        <v>2</v>
      </c>
      <c r="AN59">
        <v>37</v>
      </c>
      <c r="AO59">
        <v>1</v>
      </c>
      <c r="AP59">
        <v>39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260</v>
      </c>
      <c r="B60" t="s">
        <v>79</v>
      </c>
      <c r="C60" t="s">
        <v>215</v>
      </c>
      <c r="D60" t="s">
        <v>81</v>
      </c>
      <c r="E60" s="2" t="str">
        <f>HYPERLINK("capsilon://?command=openfolder&amp;siteaddress=FAM.docvelocity-na8.net&amp;folderid=FX11B37E36-FD3B-6E5D-C67D-4F03A728636F","FX21116234")</f>
        <v>FX21116234</v>
      </c>
      <c r="F60" t="s">
        <v>19</v>
      </c>
      <c r="G60" t="s">
        <v>19</v>
      </c>
      <c r="H60" t="s">
        <v>82</v>
      </c>
      <c r="I60" t="s">
        <v>216</v>
      </c>
      <c r="J60">
        <v>38</v>
      </c>
      <c r="K60" t="s">
        <v>84</v>
      </c>
      <c r="L60" t="s">
        <v>85</v>
      </c>
      <c r="M60" t="s">
        <v>86</v>
      </c>
      <c r="N60">
        <v>2</v>
      </c>
      <c r="O60" s="1">
        <v>44532.316203703704</v>
      </c>
      <c r="P60" s="1">
        <v>44532.42664351852</v>
      </c>
      <c r="Q60">
        <v>7977</v>
      </c>
      <c r="R60">
        <v>1565</v>
      </c>
      <c r="S60" t="b">
        <v>0</v>
      </c>
      <c r="T60" t="s">
        <v>87</v>
      </c>
      <c r="U60" t="b">
        <v>1</v>
      </c>
      <c r="V60" t="s">
        <v>261</v>
      </c>
      <c r="W60" s="1">
        <v>44532.383460648147</v>
      </c>
      <c r="X60">
        <v>1233</v>
      </c>
      <c r="Y60">
        <v>37</v>
      </c>
      <c r="Z60">
        <v>0</v>
      </c>
      <c r="AA60">
        <v>37</v>
      </c>
      <c r="AB60">
        <v>0</v>
      </c>
      <c r="AC60">
        <v>33</v>
      </c>
      <c r="AD60">
        <v>1</v>
      </c>
      <c r="AE60">
        <v>0</v>
      </c>
      <c r="AF60">
        <v>0</v>
      </c>
      <c r="AG60">
        <v>0</v>
      </c>
      <c r="AH60" t="s">
        <v>121</v>
      </c>
      <c r="AI60" s="1">
        <v>44532.42664351852</v>
      </c>
      <c r="AJ60">
        <v>317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262</v>
      </c>
      <c r="B61" t="s">
        <v>79</v>
      </c>
      <c r="C61" t="s">
        <v>218</v>
      </c>
      <c r="D61" t="s">
        <v>81</v>
      </c>
      <c r="E61" s="2" t="str">
        <f>HYPERLINK("capsilon://?command=openfolder&amp;siteaddress=FAM.docvelocity-na8.net&amp;folderid=FXE9DE1136-5811-181D-CC08-A0A73A846BB8","FX21115731")</f>
        <v>FX21115731</v>
      </c>
      <c r="F61" t="s">
        <v>19</v>
      </c>
      <c r="G61" t="s">
        <v>19</v>
      </c>
      <c r="H61" t="s">
        <v>82</v>
      </c>
      <c r="I61" t="s">
        <v>219</v>
      </c>
      <c r="J61">
        <v>152</v>
      </c>
      <c r="K61" t="s">
        <v>84</v>
      </c>
      <c r="L61" t="s">
        <v>85</v>
      </c>
      <c r="M61" t="s">
        <v>86</v>
      </c>
      <c r="N61">
        <v>2</v>
      </c>
      <c r="O61" s="1">
        <v>44532.326284722221</v>
      </c>
      <c r="P61" s="1">
        <v>44532.436319444445</v>
      </c>
      <c r="Q61">
        <v>7912</v>
      </c>
      <c r="R61">
        <v>1595</v>
      </c>
      <c r="S61" t="b">
        <v>0</v>
      </c>
      <c r="T61" t="s">
        <v>87</v>
      </c>
      <c r="U61" t="b">
        <v>1</v>
      </c>
      <c r="V61" t="s">
        <v>120</v>
      </c>
      <c r="W61" s="1">
        <v>44532.378611111111</v>
      </c>
      <c r="X61">
        <v>760</v>
      </c>
      <c r="Y61">
        <v>74</v>
      </c>
      <c r="Z61">
        <v>0</v>
      </c>
      <c r="AA61">
        <v>74</v>
      </c>
      <c r="AB61">
        <v>74</v>
      </c>
      <c r="AC61">
        <v>48</v>
      </c>
      <c r="AD61">
        <v>78</v>
      </c>
      <c r="AE61">
        <v>0</v>
      </c>
      <c r="AF61">
        <v>0</v>
      </c>
      <c r="AG61">
        <v>0</v>
      </c>
      <c r="AH61" t="s">
        <v>121</v>
      </c>
      <c r="AI61" s="1">
        <v>44532.436319444445</v>
      </c>
      <c r="AJ61">
        <v>835</v>
      </c>
      <c r="AK61">
        <v>2</v>
      </c>
      <c r="AL61">
        <v>0</v>
      </c>
      <c r="AM61">
        <v>2</v>
      </c>
      <c r="AN61">
        <v>74</v>
      </c>
      <c r="AO61">
        <v>2</v>
      </c>
      <c r="AP61">
        <v>76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>
      <c r="A62" t="s">
        <v>263</v>
      </c>
      <c r="B62" t="s">
        <v>79</v>
      </c>
      <c r="C62" t="s">
        <v>264</v>
      </c>
      <c r="D62" t="s">
        <v>81</v>
      </c>
      <c r="E62" s="2" t="str">
        <f>HYPERLINK("capsilon://?command=openfolder&amp;siteaddress=FAM.docvelocity-na8.net&amp;folderid=FXABB82213-65E4-8B2F-AB62-3100A559EBB0","FX21107701")</f>
        <v>FX21107701</v>
      </c>
      <c r="F62" t="s">
        <v>19</v>
      </c>
      <c r="G62" t="s">
        <v>19</v>
      </c>
      <c r="H62" t="s">
        <v>82</v>
      </c>
      <c r="I62" t="s">
        <v>265</v>
      </c>
      <c r="J62">
        <v>66</v>
      </c>
      <c r="K62" t="s">
        <v>84</v>
      </c>
      <c r="L62" t="s">
        <v>85</v>
      </c>
      <c r="M62" t="s">
        <v>86</v>
      </c>
      <c r="N62">
        <v>2</v>
      </c>
      <c r="O62" s="1">
        <v>44532.364131944443</v>
      </c>
      <c r="P62" s="1">
        <v>44532.441817129627</v>
      </c>
      <c r="Q62">
        <v>5448</v>
      </c>
      <c r="R62">
        <v>1264</v>
      </c>
      <c r="S62" t="b">
        <v>0</v>
      </c>
      <c r="T62" t="s">
        <v>87</v>
      </c>
      <c r="U62" t="b">
        <v>0</v>
      </c>
      <c r="V62" t="s">
        <v>88</v>
      </c>
      <c r="W62" s="1">
        <v>44532.382962962962</v>
      </c>
      <c r="X62">
        <v>790</v>
      </c>
      <c r="Y62">
        <v>52</v>
      </c>
      <c r="Z62">
        <v>0</v>
      </c>
      <c r="AA62">
        <v>52</v>
      </c>
      <c r="AB62">
        <v>0</v>
      </c>
      <c r="AC62">
        <v>29</v>
      </c>
      <c r="AD62">
        <v>14</v>
      </c>
      <c r="AE62">
        <v>0</v>
      </c>
      <c r="AF62">
        <v>0</v>
      </c>
      <c r="AG62">
        <v>0</v>
      </c>
      <c r="AH62" t="s">
        <v>121</v>
      </c>
      <c r="AI62" s="1">
        <v>44532.441817129627</v>
      </c>
      <c r="AJ62">
        <v>474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13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>
      <c r="A63" t="s">
        <v>266</v>
      </c>
      <c r="B63" t="s">
        <v>79</v>
      </c>
      <c r="C63" t="s">
        <v>267</v>
      </c>
      <c r="D63" t="s">
        <v>81</v>
      </c>
      <c r="E63" s="2" t="str">
        <f>HYPERLINK("capsilon://?command=openfolder&amp;siteaddress=FAM.docvelocity-na8.net&amp;folderid=FX02083847-6326-221A-659B-3DED19167560","FX21103069")</f>
        <v>FX21103069</v>
      </c>
      <c r="F63" t="s">
        <v>19</v>
      </c>
      <c r="G63" t="s">
        <v>19</v>
      </c>
      <c r="H63" t="s">
        <v>82</v>
      </c>
      <c r="I63" t="s">
        <v>268</v>
      </c>
      <c r="J63">
        <v>50</v>
      </c>
      <c r="K63" t="s">
        <v>84</v>
      </c>
      <c r="L63" t="s">
        <v>85</v>
      </c>
      <c r="M63" t="s">
        <v>86</v>
      </c>
      <c r="N63">
        <v>2</v>
      </c>
      <c r="O63" s="1">
        <v>44532.37332175926</v>
      </c>
      <c r="P63" s="1">
        <v>44532.443773148145</v>
      </c>
      <c r="Q63">
        <v>5699</v>
      </c>
      <c r="R63">
        <v>388</v>
      </c>
      <c r="S63" t="b">
        <v>0</v>
      </c>
      <c r="T63" t="s">
        <v>87</v>
      </c>
      <c r="U63" t="b">
        <v>0</v>
      </c>
      <c r="V63" t="s">
        <v>120</v>
      </c>
      <c r="W63" s="1">
        <v>44532.381168981483</v>
      </c>
      <c r="X63">
        <v>220</v>
      </c>
      <c r="Y63">
        <v>39</v>
      </c>
      <c r="Z63">
        <v>0</v>
      </c>
      <c r="AA63">
        <v>39</v>
      </c>
      <c r="AB63">
        <v>0</v>
      </c>
      <c r="AC63">
        <v>11</v>
      </c>
      <c r="AD63">
        <v>11</v>
      </c>
      <c r="AE63">
        <v>0</v>
      </c>
      <c r="AF63">
        <v>0</v>
      </c>
      <c r="AG63">
        <v>0</v>
      </c>
      <c r="AH63" t="s">
        <v>121</v>
      </c>
      <c r="AI63" s="1">
        <v>44532.443773148145</v>
      </c>
      <c r="AJ63">
        <v>168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>
      <c r="A64" t="s">
        <v>269</v>
      </c>
      <c r="B64" t="s">
        <v>79</v>
      </c>
      <c r="C64" t="s">
        <v>270</v>
      </c>
      <c r="D64" t="s">
        <v>81</v>
      </c>
      <c r="E64" s="2" t="str">
        <f>HYPERLINK("capsilon://?command=openfolder&amp;siteaddress=FAM.docvelocity-na8.net&amp;folderid=FXEA69C10F-A79F-561B-B29B-AFE9EB8CB336","FX21114114")</f>
        <v>FX21114114</v>
      </c>
      <c r="F64" t="s">
        <v>19</v>
      </c>
      <c r="G64" t="s">
        <v>19</v>
      </c>
      <c r="H64" t="s">
        <v>82</v>
      </c>
      <c r="I64" t="s">
        <v>271</v>
      </c>
      <c r="J64">
        <v>66</v>
      </c>
      <c r="K64" t="s">
        <v>84</v>
      </c>
      <c r="L64" t="s">
        <v>85</v>
      </c>
      <c r="M64" t="s">
        <v>86</v>
      </c>
      <c r="N64">
        <v>2</v>
      </c>
      <c r="O64" s="1">
        <v>44532.381412037037</v>
      </c>
      <c r="P64" s="1">
        <v>44532.452928240738</v>
      </c>
      <c r="Q64">
        <v>5925</v>
      </c>
      <c r="R64">
        <v>254</v>
      </c>
      <c r="S64" t="b">
        <v>0</v>
      </c>
      <c r="T64" t="s">
        <v>87</v>
      </c>
      <c r="U64" t="b">
        <v>0</v>
      </c>
      <c r="V64" t="s">
        <v>88</v>
      </c>
      <c r="W64" s="1">
        <v>44532.384814814817</v>
      </c>
      <c r="X64">
        <v>159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66</v>
      </c>
      <c r="AE64">
        <v>0</v>
      </c>
      <c r="AF64">
        <v>0</v>
      </c>
      <c r="AG64">
        <v>0</v>
      </c>
      <c r="AH64" t="s">
        <v>121</v>
      </c>
      <c r="AI64" s="1">
        <v>44532.452928240738</v>
      </c>
      <c r="AJ64">
        <v>91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66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>
      <c r="A65" t="s">
        <v>272</v>
      </c>
      <c r="B65" t="s">
        <v>79</v>
      </c>
      <c r="C65" t="s">
        <v>240</v>
      </c>
      <c r="D65" t="s">
        <v>81</v>
      </c>
      <c r="E65" s="2" t="str">
        <f>HYPERLINK("capsilon://?command=openfolder&amp;siteaddress=FAM.docvelocity-na8.net&amp;folderid=FX840098D6-C974-3797-1103-0E9667AA25B5","FX21103184")</f>
        <v>FX21103184</v>
      </c>
      <c r="F65" t="s">
        <v>19</v>
      </c>
      <c r="G65" t="s">
        <v>19</v>
      </c>
      <c r="H65" t="s">
        <v>82</v>
      </c>
      <c r="I65" t="s">
        <v>273</v>
      </c>
      <c r="J65">
        <v>66</v>
      </c>
      <c r="K65" t="s">
        <v>84</v>
      </c>
      <c r="L65" t="s">
        <v>85</v>
      </c>
      <c r="M65" t="s">
        <v>86</v>
      </c>
      <c r="N65">
        <v>2</v>
      </c>
      <c r="O65" s="1">
        <v>44532.394097222219</v>
      </c>
      <c r="P65" s="1">
        <v>44532.453483796293</v>
      </c>
      <c r="Q65">
        <v>5051</v>
      </c>
      <c r="R65">
        <v>80</v>
      </c>
      <c r="S65" t="b">
        <v>0</v>
      </c>
      <c r="T65" t="s">
        <v>87</v>
      </c>
      <c r="U65" t="b">
        <v>0</v>
      </c>
      <c r="V65" t="s">
        <v>112</v>
      </c>
      <c r="W65" s="1">
        <v>44532.39502314815</v>
      </c>
      <c r="X65">
        <v>33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66</v>
      </c>
      <c r="AE65">
        <v>0</v>
      </c>
      <c r="AF65">
        <v>0</v>
      </c>
      <c r="AG65">
        <v>0</v>
      </c>
      <c r="AH65" t="s">
        <v>121</v>
      </c>
      <c r="AI65" s="1">
        <v>44532.453483796293</v>
      </c>
      <c r="AJ65">
        <v>47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66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>
      <c r="A66" t="s">
        <v>274</v>
      </c>
      <c r="B66" t="s">
        <v>79</v>
      </c>
      <c r="C66" t="s">
        <v>160</v>
      </c>
      <c r="D66" t="s">
        <v>81</v>
      </c>
      <c r="E66" s="2" t="str">
        <f>HYPERLINK("capsilon://?command=openfolder&amp;siteaddress=FAM.docvelocity-na8.net&amp;folderid=FXFEBB4CAA-44EC-8192-89BF-FA8A61C4625C","FX211011460")</f>
        <v>FX211011460</v>
      </c>
      <c r="F66" t="s">
        <v>19</v>
      </c>
      <c r="G66" t="s">
        <v>19</v>
      </c>
      <c r="H66" t="s">
        <v>82</v>
      </c>
      <c r="I66" t="s">
        <v>275</v>
      </c>
      <c r="J66">
        <v>66</v>
      </c>
      <c r="K66" t="s">
        <v>84</v>
      </c>
      <c r="L66" t="s">
        <v>85</v>
      </c>
      <c r="M66" t="s">
        <v>86</v>
      </c>
      <c r="N66">
        <v>2</v>
      </c>
      <c r="O66" s="1">
        <v>44532.395289351851</v>
      </c>
      <c r="P66" s="1">
        <v>44532.484965277778</v>
      </c>
      <c r="Q66">
        <v>5607</v>
      </c>
      <c r="R66">
        <v>2141</v>
      </c>
      <c r="S66" t="b">
        <v>0</v>
      </c>
      <c r="T66" t="s">
        <v>87</v>
      </c>
      <c r="U66" t="b">
        <v>0</v>
      </c>
      <c r="V66" t="s">
        <v>261</v>
      </c>
      <c r="W66" s="1">
        <v>44532.400601851848</v>
      </c>
      <c r="X66">
        <v>444</v>
      </c>
      <c r="Y66">
        <v>52</v>
      </c>
      <c r="Z66">
        <v>0</v>
      </c>
      <c r="AA66">
        <v>52</v>
      </c>
      <c r="AB66">
        <v>0</v>
      </c>
      <c r="AC66">
        <v>34</v>
      </c>
      <c r="AD66">
        <v>14</v>
      </c>
      <c r="AE66">
        <v>0</v>
      </c>
      <c r="AF66">
        <v>0</v>
      </c>
      <c r="AG66">
        <v>0</v>
      </c>
      <c r="AH66" t="s">
        <v>121</v>
      </c>
      <c r="AI66" s="1">
        <v>44532.484965277778</v>
      </c>
      <c r="AJ66">
        <v>714</v>
      </c>
      <c r="AK66">
        <v>2</v>
      </c>
      <c r="AL66">
        <v>0</v>
      </c>
      <c r="AM66">
        <v>2</v>
      </c>
      <c r="AN66">
        <v>0</v>
      </c>
      <c r="AO66">
        <v>2</v>
      </c>
      <c r="AP66">
        <v>12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>
      <c r="A67" t="s">
        <v>276</v>
      </c>
      <c r="B67" t="s">
        <v>79</v>
      </c>
      <c r="C67" t="s">
        <v>277</v>
      </c>
      <c r="D67" t="s">
        <v>81</v>
      </c>
      <c r="E67" s="2" t="str">
        <f>HYPERLINK("capsilon://?command=openfolder&amp;siteaddress=FAM.docvelocity-na8.net&amp;folderid=FXBCC60E42-F5A6-05E3-3319-D1853C2D2E30","FX211012027")</f>
        <v>FX211012027</v>
      </c>
      <c r="F67" t="s">
        <v>19</v>
      </c>
      <c r="G67" t="s">
        <v>19</v>
      </c>
      <c r="H67" t="s">
        <v>82</v>
      </c>
      <c r="I67" t="s">
        <v>278</v>
      </c>
      <c r="J67">
        <v>32</v>
      </c>
      <c r="K67" t="s">
        <v>84</v>
      </c>
      <c r="L67" t="s">
        <v>85</v>
      </c>
      <c r="M67" t="s">
        <v>86</v>
      </c>
      <c r="N67">
        <v>2</v>
      </c>
      <c r="O67" s="1">
        <v>44532.398136574076</v>
      </c>
      <c r="P67" s="1">
        <v>44532.48609953704</v>
      </c>
      <c r="Q67">
        <v>7410</v>
      </c>
      <c r="R67">
        <v>190</v>
      </c>
      <c r="S67" t="b">
        <v>0</v>
      </c>
      <c r="T67" t="s">
        <v>87</v>
      </c>
      <c r="U67" t="b">
        <v>0</v>
      </c>
      <c r="V67" t="s">
        <v>261</v>
      </c>
      <c r="W67" s="1">
        <v>44532.40152777778</v>
      </c>
      <c r="X67">
        <v>79</v>
      </c>
      <c r="Y67">
        <v>0</v>
      </c>
      <c r="Z67">
        <v>0</v>
      </c>
      <c r="AA67">
        <v>0</v>
      </c>
      <c r="AB67">
        <v>27</v>
      </c>
      <c r="AC67">
        <v>0</v>
      </c>
      <c r="AD67">
        <v>32</v>
      </c>
      <c r="AE67">
        <v>0</v>
      </c>
      <c r="AF67">
        <v>0</v>
      </c>
      <c r="AG67">
        <v>0</v>
      </c>
      <c r="AH67" t="s">
        <v>121</v>
      </c>
      <c r="AI67" s="1">
        <v>44532.48609953704</v>
      </c>
      <c r="AJ67">
        <v>97</v>
      </c>
      <c r="AK67">
        <v>0</v>
      </c>
      <c r="AL67">
        <v>0</v>
      </c>
      <c r="AM67">
        <v>0</v>
      </c>
      <c r="AN67">
        <v>27</v>
      </c>
      <c r="AO67">
        <v>0</v>
      </c>
      <c r="AP67">
        <v>32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>
      <c r="A68" t="s">
        <v>279</v>
      </c>
      <c r="B68" t="s">
        <v>79</v>
      </c>
      <c r="C68" t="s">
        <v>280</v>
      </c>
      <c r="D68" t="s">
        <v>81</v>
      </c>
      <c r="E68" s="2" t="str">
        <f>HYPERLINK("capsilon://?command=openfolder&amp;siteaddress=FAM.docvelocity-na8.net&amp;folderid=FX76374032-C153-FCAC-6951-F07242A12D65","FX211114443")</f>
        <v>FX211114443</v>
      </c>
      <c r="F68" t="s">
        <v>19</v>
      </c>
      <c r="G68" t="s">
        <v>19</v>
      </c>
      <c r="H68" t="s">
        <v>82</v>
      </c>
      <c r="I68" t="s">
        <v>281</v>
      </c>
      <c r="J68">
        <v>120</v>
      </c>
      <c r="K68" t="s">
        <v>84</v>
      </c>
      <c r="L68" t="s">
        <v>85</v>
      </c>
      <c r="M68" t="s">
        <v>86</v>
      </c>
      <c r="N68">
        <v>2</v>
      </c>
      <c r="O68" s="1">
        <v>44532.401006944441</v>
      </c>
      <c r="P68" s="1">
        <v>44532.494502314818</v>
      </c>
      <c r="Q68">
        <v>6333</v>
      </c>
      <c r="R68">
        <v>1745</v>
      </c>
      <c r="S68" t="b">
        <v>0</v>
      </c>
      <c r="T68" t="s">
        <v>87</v>
      </c>
      <c r="U68" t="b">
        <v>0</v>
      </c>
      <c r="V68" t="s">
        <v>261</v>
      </c>
      <c r="W68" s="1">
        <v>44532.413344907407</v>
      </c>
      <c r="X68">
        <v>1020</v>
      </c>
      <c r="Y68">
        <v>118</v>
      </c>
      <c r="Z68">
        <v>0</v>
      </c>
      <c r="AA68">
        <v>118</v>
      </c>
      <c r="AB68">
        <v>0</v>
      </c>
      <c r="AC68">
        <v>67</v>
      </c>
      <c r="AD68">
        <v>2</v>
      </c>
      <c r="AE68">
        <v>0</v>
      </c>
      <c r="AF68">
        <v>0</v>
      </c>
      <c r="AG68">
        <v>0</v>
      </c>
      <c r="AH68" t="s">
        <v>121</v>
      </c>
      <c r="AI68" s="1">
        <v>44532.494502314818</v>
      </c>
      <c r="AJ68">
        <v>725</v>
      </c>
      <c r="AK68">
        <v>2</v>
      </c>
      <c r="AL68">
        <v>0</v>
      </c>
      <c r="AM68">
        <v>2</v>
      </c>
      <c r="AN68">
        <v>0</v>
      </c>
      <c r="AO68">
        <v>2</v>
      </c>
      <c r="AP68">
        <v>0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>
      <c r="A69" t="s">
        <v>282</v>
      </c>
      <c r="B69" t="s">
        <v>79</v>
      </c>
      <c r="C69" t="s">
        <v>283</v>
      </c>
      <c r="D69" t="s">
        <v>81</v>
      </c>
      <c r="E69" s="2" t="str">
        <f>HYPERLINK("capsilon://?command=openfolder&amp;siteaddress=FAM.docvelocity-na8.net&amp;folderid=FX3AB1CD5F-0B40-4328-1C09-C226096A673C","FX211224")</f>
        <v>FX211224</v>
      </c>
      <c r="F69" t="s">
        <v>19</v>
      </c>
      <c r="G69" t="s">
        <v>19</v>
      </c>
      <c r="H69" t="s">
        <v>82</v>
      </c>
      <c r="I69" t="s">
        <v>284</v>
      </c>
      <c r="J69">
        <v>196</v>
      </c>
      <c r="K69" t="s">
        <v>84</v>
      </c>
      <c r="L69" t="s">
        <v>85</v>
      </c>
      <c r="M69" t="s">
        <v>86</v>
      </c>
      <c r="N69">
        <v>2</v>
      </c>
      <c r="O69" s="1">
        <v>44532.401342592595</v>
      </c>
      <c r="P69" s="1">
        <v>44532.534201388888</v>
      </c>
      <c r="Q69">
        <v>5681</v>
      </c>
      <c r="R69">
        <v>5798</v>
      </c>
      <c r="S69" t="b">
        <v>0</v>
      </c>
      <c r="T69" t="s">
        <v>87</v>
      </c>
      <c r="U69" t="b">
        <v>0</v>
      </c>
      <c r="V69" t="s">
        <v>261</v>
      </c>
      <c r="W69" s="1">
        <v>44532.435636574075</v>
      </c>
      <c r="X69">
        <v>1920</v>
      </c>
      <c r="Y69">
        <v>139</v>
      </c>
      <c r="Z69">
        <v>0</v>
      </c>
      <c r="AA69">
        <v>139</v>
      </c>
      <c r="AB69">
        <v>42</v>
      </c>
      <c r="AC69">
        <v>84</v>
      </c>
      <c r="AD69">
        <v>57</v>
      </c>
      <c r="AE69">
        <v>0</v>
      </c>
      <c r="AF69">
        <v>0</v>
      </c>
      <c r="AG69">
        <v>0</v>
      </c>
      <c r="AH69" t="s">
        <v>128</v>
      </c>
      <c r="AI69" s="1">
        <v>44532.534201388888</v>
      </c>
      <c r="AJ69">
        <v>2499</v>
      </c>
      <c r="AK69">
        <v>4</v>
      </c>
      <c r="AL69">
        <v>0</v>
      </c>
      <c r="AM69">
        <v>4</v>
      </c>
      <c r="AN69">
        <v>0</v>
      </c>
      <c r="AO69">
        <v>4</v>
      </c>
      <c r="AP69">
        <v>53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>
      <c r="A70" t="s">
        <v>285</v>
      </c>
      <c r="B70" t="s">
        <v>79</v>
      </c>
      <c r="C70" t="s">
        <v>267</v>
      </c>
      <c r="D70" t="s">
        <v>81</v>
      </c>
      <c r="E70" s="2" t="str">
        <f>HYPERLINK("capsilon://?command=openfolder&amp;siteaddress=FAM.docvelocity-na8.net&amp;folderid=FX02083847-6326-221A-659B-3DED19167560","FX21103069")</f>
        <v>FX21103069</v>
      </c>
      <c r="F70" t="s">
        <v>19</v>
      </c>
      <c r="G70" t="s">
        <v>19</v>
      </c>
      <c r="H70" t="s">
        <v>82</v>
      </c>
      <c r="I70" t="s">
        <v>286</v>
      </c>
      <c r="J70">
        <v>66</v>
      </c>
      <c r="K70" t="s">
        <v>84</v>
      </c>
      <c r="L70" t="s">
        <v>85</v>
      </c>
      <c r="M70" t="s">
        <v>86</v>
      </c>
      <c r="N70">
        <v>2</v>
      </c>
      <c r="O70" s="1">
        <v>44532.404756944445</v>
      </c>
      <c r="P70" s="1">
        <v>44532.49726851852</v>
      </c>
      <c r="Q70">
        <v>7414</v>
      </c>
      <c r="R70">
        <v>579</v>
      </c>
      <c r="S70" t="b">
        <v>0</v>
      </c>
      <c r="T70" t="s">
        <v>87</v>
      </c>
      <c r="U70" t="b">
        <v>0</v>
      </c>
      <c r="V70" t="s">
        <v>120</v>
      </c>
      <c r="W70" s="1">
        <v>44532.425081018519</v>
      </c>
      <c r="X70">
        <v>322</v>
      </c>
      <c r="Y70">
        <v>0</v>
      </c>
      <c r="Z70">
        <v>0</v>
      </c>
      <c r="AA70">
        <v>0</v>
      </c>
      <c r="AB70">
        <v>52</v>
      </c>
      <c r="AC70">
        <v>0</v>
      </c>
      <c r="AD70">
        <v>66</v>
      </c>
      <c r="AE70">
        <v>0</v>
      </c>
      <c r="AF70">
        <v>0</v>
      </c>
      <c r="AG70">
        <v>0</v>
      </c>
      <c r="AH70" t="s">
        <v>121</v>
      </c>
      <c r="AI70" s="1">
        <v>44532.49726851852</v>
      </c>
      <c r="AJ70">
        <v>238</v>
      </c>
      <c r="AK70">
        <v>0</v>
      </c>
      <c r="AL70">
        <v>0</v>
      </c>
      <c r="AM70">
        <v>0</v>
      </c>
      <c r="AN70">
        <v>52</v>
      </c>
      <c r="AO70">
        <v>0</v>
      </c>
      <c r="AP70">
        <v>66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>
      <c r="A71" t="s">
        <v>287</v>
      </c>
      <c r="B71" t="s">
        <v>79</v>
      </c>
      <c r="C71" t="s">
        <v>288</v>
      </c>
      <c r="D71" t="s">
        <v>81</v>
      </c>
      <c r="E71" s="2" t="str">
        <f>HYPERLINK("capsilon://?command=openfolder&amp;siteaddress=FAM.docvelocity-na8.net&amp;folderid=FX093AA406-58DD-C372-8672-A92EC7E47D9E","FX21121015")</f>
        <v>FX21121015</v>
      </c>
      <c r="F71" t="s">
        <v>19</v>
      </c>
      <c r="G71" t="s">
        <v>19</v>
      </c>
      <c r="H71" t="s">
        <v>82</v>
      </c>
      <c r="I71" t="s">
        <v>289</v>
      </c>
      <c r="J71">
        <v>288</v>
      </c>
      <c r="K71" t="s">
        <v>84</v>
      </c>
      <c r="L71" t="s">
        <v>85</v>
      </c>
      <c r="M71" t="s">
        <v>86</v>
      </c>
      <c r="N71">
        <v>1</v>
      </c>
      <c r="O71" s="1">
        <v>44532.406863425924</v>
      </c>
      <c r="P71" s="1">
        <v>44533.201770833337</v>
      </c>
      <c r="Q71">
        <v>67548</v>
      </c>
      <c r="R71">
        <v>1132</v>
      </c>
      <c r="S71" t="b">
        <v>0</v>
      </c>
      <c r="T71" t="s">
        <v>87</v>
      </c>
      <c r="U71" t="b">
        <v>0</v>
      </c>
      <c r="V71" t="s">
        <v>97</v>
      </c>
      <c r="W71" s="1">
        <v>44533.201770833337</v>
      </c>
      <c r="X71">
        <v>42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288</v>
      </c>
      <c r="AE71">
        <v>0</v>
      </c>
      <c r="AF71">
        <v>0</v>
      </c>
      <c r="AG71">
        <v>7</v>
      </c>
      <c r="AH71" t="s">
        <v>87</v>
      </c>
      <c r="AI71" t="s">
        <v>87</v>
      </c>
      <c r="AJ71" t="s">
        <v>87</v>
      </c>
      <c r="AK71" t="s">
        <v>87</v>
      </c>
      <c r="AL71" t="s">
        <v>87</v>
      </c>
      <c r="AM71" t="s">
        <v>87</v>
      </c>
      <c r="AN71" t="s">
        <v>87</v>
      </c>
      <c r="AO71" t="s">
        <v>87</v>
      </c>
      <c r="AP71" t="s">
        <v>87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>
      <c r="A72" t="s">
        <v>290</v>
      </c>
      <c r="B72" t="s">
        <v>79</v>
      </c>
      <c r="C72" t="s">
        <v>196</v>
      </c>
      <c r="D72" t="s">
        <v>81</v>
      </c>
      <c r="E72" s="2" t="str">
        <f>HYPERLINK("capsilon://?command=openfolder&amp;siteaddress=FAM.docvelocity-na8.net&amp;folderid=FX24A70AAE-91E2-592B-78E2-D0260BD4E767","FX21119297")</f>
        <v>FX21119297</v>
      </c>
      <c r="F72" t="s">
        <v>19</v>
      </c>
      <c r="G72" t="s">
        <v>19</v>
      </c>
      <c r="H72" t="s">
        <v>82</v>
      </c>
      <c r="I72" t="s">
        <v>291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44532.409409722219</v>
      </c>
      <c r="P72" s="1">
        <v>44532.498287037037</v>
      </c>
      <c r="Q72">
        <v>7133</v>
      </c>
      <c r="R72">
        <v>546</v>
      </c>
      <c r="S72" t="b">
        <v>0</v>
      </c>
      <c r="T72" t="s">
        <v>87</v>
      </c>
      <c r="U72" t="b">
        <v>0</v>
      </c>
      <c r="V72" t="s">
        <v>88</v>
      </c>
      <c r="W72" s="1">
        <v>44532.427476851852</v>
      </c>
      <c r="X72">
        <v>291</v>
      </c>
      <c r="Y72">
        <v>52</v>
      </c>
      <c r="Z72">
        <v>0</v>
      </c>
      <c r="AA72">
        <v>52</v>
      </c>
      <c r="AB72">
        <v>0</v>
      </c>
      <c r="AC72">
        <v>11</v>
      </c>
      <c r="AD72">
        <v>14</v>
      </c>
      <c r="AE72">
        <v>0</v>
      </c>
      <c r="AF72">
        <v>0</v>
      </c>
      <c r="AG72">
        <v>0</v>
      </c>
      <c r="AH72" t="s">
        <v>121</v>
      </c>
      <c r="AI72" s="1">
        <v>44532.498287037037</v>
      </c>
      <c r="AJ72">
        <v>255</v>
      </c>
      <c r="AK72">
        <v>0</v>
      </c>
      <c r="AL72">
        <v>0</v>
      </c>
      <c r="AM72">
        <v>0</v>
      </c>
      <c r="AN72">
        <v>0</v>
      </c>
      <c r="AO72">
        <v>5</v>
      </c>
      <c r="AP72">
        <v>14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>
      <c r="A73" t="s">
        <v>292</v>
      </c>
      <c r="B73" t="s">
        <v>79</v>
      </c>
      <c r="C73" t="s">
        <v>293</v>
      </c>
      <c r="D73" t="s">
        <v>81</v>
      </c>
      <c r="E73" s="2" t="str">
        <f>HYPERLINK("capsilon://?command=openfolder&amp;siteaddress=FAM.docvelocity-na8.net&amp;folderid=FX9844EDDC-74D4-9535-1FED-694A3EFF86A9","FX211114503")</f>
        <v>FX211114503</v>
      </c>
      <c r="F73" t="s">
        <v>19</v>
      </c>
      <c r="G73" t="s">
        <v>19</v>
      </c>
      <c r="H73" t="s">
        <v>82</v>
      </c>
      <c r="I73" t="s">
        <v>294</v>
      </c>
      <c r="J73">
        <v>116</v>
      </c>
      <c r="K73" t="s">
        <v>84</v>
      </c>
      <c r="L73" t="s">
        <v>85</v>
      </c>
      <c r="M73" t="s">
        <v>86</v>
      </c>
      <c r="N73">
        <v>2</v>
      </c>
      <c r="O73" s="1">
        <v>44532.421956018516</v>
      </c>
      <c r="P73" s="1">
        <v>44532.507384259261</v>
      </c>
      <c r="Q73">
        <v>5987</v>
      </c>
      <c r="R73">
        <v>1394</v>
      </c>
      <c r="S73" t="b">
        <v>0</v>
      </c>
      <c r="T73" t="s">
        <v>87</v>
      </c>
      <c r="U73" t="b">
        <v>0</v>
      </c>
      <c r="V73" t="s">
        <v>223</v>
      </c>
      <c r="W73" s="1">
        <v>44532.43072916667</v>
      </c>
      <c r="X73">
        <v>412</v>
      </c>
      <c r="Y73">
        <v>99</v>
      </c>
      <c r="Z73">
        <v>0</v>
      </c>
      <c r="AA73">
        <v>99</v>
      </c>
      <c r="AB73">
        <v>0</v>
      </c>
      <c r="AC73">
        <v>16</v>
      </c>
      <c r="AD73">
        <v>17</v>
      </c>
      <c r="AE73">
        <v>0</v>
      </c>
      <c r="AF73">
        <v>0</v>
      </c>
      <c r="AG73">
        <v>0</v>
      </c>
      <c r="AH73" t="s">
        <v>89</v>
      </c>
      <c r="AI73" s="1">
        <v>44532.507384259261</v>
      </c>
      <c r="AJ73">
        <v>42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17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>
      <c r="A74" t="s">
        <v>295</v>
      </c>
      <c r="B74" t="s">
        <v>79</v>
      </c>
      <c r="C74" t="s">
        <v>296</v>
      </c>
      <c r="D74" t="s">
        <v>81</v>
      </c>
      <c r="E74" s="2" t="str">
        <f>HYPERLINK("capsilon://?command=openfolder&amp;siteaddress=FAM.docvelocity-na8.net&amp;folderid=FX2E25703C-5884-3319-5A29-5BE5C6470136","FX211114679")</f>
        <v>FX211114679</v>
      </c>
      <c r="F74" t="s">
        <v>19</v>
      </c>
      <c r="G74" t="s">
        <v>19</v>
      </c>
      <c r="H74" t="s">
        <v>82</v>
      </c>
      <c r="I74" t="s">
        <v>297</v>
      </c>
      <c r="J74">
        <v>200</v>
      </c>
      <c r="K74" t="s">
        <v>84</v>
      </c>
      <c r="L74" t="s">
        <v>85</v>
      </c>
      <c r="M74" t="s">
        <v>86</v>
      </c>
      <c r="N74">
        <v>2</v>
      </c>
      <c r="O74" s="1">
        <v>44532.43236111111</v>
      </c>
      <c r="P74" s="1">
        <v>44532.509432870371</v>
      </c>
      <c r="Q74">
        <v>4983</v>
      </c>
      <c r="R74">
        <v>1676</v>
      </c>
      <c r="S74" t="b">
        <v>0</v>
      </c>
      <c r="T74" t="s">
        <v>87</v>
      </c>
      <c r="U74" t="b">
        <v>0</v>
      </c>
      <c r="V74" t="s">
        <v>150</v>
      </c>
      <c r="W74" s="1">
        <v>44532.442291666666</v>
      </c>
      <c r="X74">
        <v>706</v>
      </c>
      <c r="Y74">
        <v>200</v>
      </c>
      <c r="Z74">
        <v>0</v>
      </c>
      <c r="AA74">
        <v>200</v>
      </c>
      <c r="AB74">
        <v>0</v>
      </c>
      <c r="AC74">
        <v>99</v>
      </c>
      <c r="AD74">
        <v>0</v>
      </c>
      <c r="AE74">
        <v>0</v>
      </c>
      <c r="AF74">
        <v>0</v>
      </c>
      <c r="AG74">
        <v>0</v>
      </c>
      <c r="AH74" t="s">
        <v>121</v>
      </c>
      <c r="AI74" s="1">
        <v>44532.509432870371</v>
      </c>
      <c r="AJ74">
        <v>962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>
      <c r="A75" t="s">
        <v>298</v>
      </c>
      <c r="B75" t="s">
        <v>79</v>
      </c>
      <c r="C75" t="s">
        <v>299</v>
      </c>
      <c r="D75" t="s">
        <v>81</v>
      </c>
      <c r="E75" s="2" t="str">
        <f>HYPERLINK("capsilon://?command=openfolder&amp;siteaddress=FAM.docvelocity-na8.net&amp;folderid=FX9FEDDF8A-7E8C-5AA9-1C1C-0D3567552F7E","FX211113119")</f>
        <v>FX211113119</v>
      </c>
      <c r="F75" t="s">
        <v>19</v>
      </c>
      <c r="G75" t="s">
        <v>19</v>
      </c>
      <c r="H75" t="s">
        <v>82</v>
      </c>
      <c r="I75" t="s">
        <v>300</v>
      </c>
      <c r="J75">
        <v>56</v>
      </c>
      <c r="K75" t="s">
        <v>84</v>
      </c>
      <c r="L75" t="s">
        <v>85</v>
      </c>
      <c r="M75" t="s">
        <v>86</v>
      </c>
      <c r="N75">
        <v>2</v>
      </c>
      <c r="O75" s="1">
        <v>44532.437199074076</v>
      </c>
      <c r="P75" s="1">
        <v>44532.503460648149</v>
      </c>
      <c r="Q75">
        <v>4986</v>
      </c>
      <c r="R75">
        <v>739</v>
      </c>
      <c r="S75" t="b">
        <v>0</v>
      </c>
      <c r="T75" t="s">
        <v>87</v>
      </c>
      <c r="U75" t="b">
        <v>0</v>
      </c>
      <c r="V75" t="s">
        <v>223</v>
      </c>
      <c r="W75" s="1">
        <v>44532.442650462966</v>
      </c>
      <c r="X75">
        <v>380</v>
      </c>
      <c r="Y75">
        <v>42</v>
      </c>
      <c r="Z75">
        <v>0</v>
      </c>
      <c r="AA75">
        <v>42</v>
      </c>
      <c r="AB75">
        <v>0</v>
      </c>
      <c r="AC75">
        <v>19</v>
      </c>
      <c r="AD75">
        <v>14</v>
      </c>
      <c r="AE75">
        <v>0</v>
      </c>
      <c r="AF75">
        <v>0</v>
      </c>
      <c r="AG75">
        <v>0</v>
      </c>
      <c r="AH75" t="s">
        <v>128</v>
      </c>
      <c r="AI75" s="1">
        <v>44532.503460648149</v>
      </c>
      <c r="AJ75">
        <v>359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13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>
      <c r="A76" t="s">
        <v>301</v>
      </c>
      <c r="B76" t="s">
        <v>79</v>
      </c>
      <c r="C76" t="s">
        <v>302</v>
      </c>
      <c r="D76" t="s">
        <v>81</v>
      </c>
      <c r="E76" s="2" t="str">
        <f>HYPERLINK("capsilon://?command=openfolder&amp;siteaddress=FAM.docvelocity-na8.net&amp;folderid=FX87BF137F-0BD3-201A-95FD-7A0DBB96CE45","FX211282")</f>
        <v>FX211282</v>
      </c>
      <c r="F76" t="s">
        <v>19</v>
      </c>
      <c r="G76" t="s">
        <v>19</v>
      </c>
      <c r="H76" t="s">
        <v>82</v>
      </c>
      <c r="I76" t="s">
        <v>303</v>
      </c>
      <c r="J76">
        <v>92</v>
      </c>
      <c r="K76" t="s">
        <v>84</v>
      </c>
      <c r="L76" t="s">
        <v>85</v>
      </c>
      <c r="M76" t="s">
        <v>86</v>
      </c>
      <c r="N76">
        <v>2</v>
      </c>
      <c r="O76" s="1">
        <v>44532.451111111113</v>
      </c>
      <c r="P76" s="1">
        <v>44532.529340277775</v>
      </c>
      <c r="Q76">
        <v>3416</v>
      </c>
      <c r="R76">
        <v>3343</v>
      </c>
      <c r="S76" t="b">
        <v>0</v>
      </c>
      <c r="T76" t="s">
        <v>87</v>
      </c>
      <c r="U76" t="b">
        <v>0</v>
      </c>
      <c r="V76" t="s">
        <v>93</v>
      </c>
      <c r="W76" s="1">
        <v>44532.521874999999</v>
      </c>
      <c r="X76">
        <v>2697</v>
      </c>
      <c r="Y76">
        <v>188</v>
      </c>
      <c r="Z76">
        <v>0</v>
      </c>
      <c r="AA76">
        <v>188</v>
      </c>
      <c r="AB76">
        <v>0</v>
      </c>
      <c r="AC76">
        <v>261</v>
      </c>
      <c r="AD76">
        <v>-96</v>
      </c>
      <c r="AE76">
        <v>0</v>
      </c>
      <c r="AF76">
        <v>0</v>
      </c>
      <c r="AG76">
        <v>0</v>
      </c>
      <c r="AH76" t="s">
        <v>89</v>
      </c>
      <c r="AI76" s="1">
        <v>44532.529340277775</v>
      </c>
      <c r="AJ76">
        <v>554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-96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>
      <c r="A77" t="s">
        <v>304</v>
      </c>
      <c r="B77" t="s">
        <v>79</v>
      </c>
      <c r="C77" t="s">
        <v>305</v>
      </c>
      <c r="D77" t="s">
        <v>81</v>
      </c>
      <c r="E77" s="2" t="str">
        <f>HYPERLINK("capsilon://?command=openfolder&amp;siteaddress=FAM.docvelocity-na8.net&amp;folderid=FX1B781C19-9563-67FA-9F85-84887526F8D3","FX2112775")</f>
        <v>FX2112775</v>
      </c>
      <c r="F77" t="s">
        <v>19</v>
      </c>
      <c r="G77" t="s">
        <v>19</v>
      </c>
      <c r="H77" t="s">
        <v>82</v>
      </c>
      <c r="I77" t="s">
        <v>306</v>
      </c>
      <c r="J77">
        <v>147</v>
      </c>
      <c r="K77" t="s">
        <v>84</v>
      </c>
      <c r="L77" t="s">
        <v>85</v>
      </c>
      <c r="M77" t="s">
        <v>86</v>
      </c>
      <c r="N77">
        <v>2</v>
      </c>
      <c r="O77" s="1">
        <v>44532.46534722222</v>
      </c>
      <c r="P77" s="1">
        <v>44532.512141203704</v>
      </c>
      <c r="Q77">
        <v>2552</v>
      </c>
      <c r="R77">
        <v>1491</v>
      </c>
      <c r="S77" t="b">
        <v>0</v>
      </c>
      <c r="T77" t="s">
        <v>87</v>
      </c>
      <c r="U77" t="b">
        <v>0</v>
      </c>
      <c r="V77" t="s">
        <v>307</v>
      </c>
      <c r="W77" s="1">
        <v>44532.494212962964</v>
      </c>
      <c r="X77">
        <v>515</v>
      </c>
      <c r="Y77">
        <v>119</v>
      </c>
      <c r="Z77">
        <v>0</v>
      </c>
      <c r="AA77">
        <v>119</v>
      </c>
      <c r="AB77">
        <v>0</v>
      </c>
      <c r="AC77">
        <v>41</v>
      </c>
      <c r="AD77">
        <v>28</v>
      </c>
      <c r="AE77">
        <v>0</v>
      </c>
      <c r="AF77">
        <v>0</v>
      </c>
      <c r="AG77">
        <v>0</v>
      </c>
      <c r="AH77" t="s">
        <v>182</v>
      </c>
      <c r="AI77" s="1">
        <v>44532.512141203704</v>
      </c>
      <c r="AJ77">
        <v>976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27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>
      <c r="A78" t="s">
        <v>308</v>
      </c>
      <c r="B78" t="s">
        <v>79</v>
      </c>
      <c r="C78" t="s">
        <v>309</v>
      </c>
      <c r="D78" t="s">
        <v>81</v>
      </c>
      <c r="E78" s="2" t="str">
        <f>HYPERLINK("capsilon://?command=openfolder&amp;siteaddress=FAM.docvelocity-na8.net&amp;folderid=FXA6C5E788-948D-D5DC-DE20-B99AF685FB01","FX21116364")</f>
        <v>FX21116364</v>
      </c>
      <c r="F78" t="s">
        <v>19</v>
      </c>
      <c r="G78" t="s">
        <v>19</v>
      </c>
      <c r="H78" t="s">
        <v>82</v>
      </c>
      <c r="I78" t="s">
        <v>310</v>
      </c>
      <c r="J78">
        <v>66</v>
      </c>
      <c r="K78" t="s">
        <v>84</v>
      </c>
      <c r="L78" t="s">
        <v>85</v>
      </c>
      <c r="M78" t="s">
        <v>86</v>
      </c>
      <c r="N78">
        <v>2</v>
      </c>
      <c r="O78" s="1">
        <v>44532.470821759256</v>
      </c>
      <c r="P78" s="1">
        <v>44532.504826388889</v>
      </c>
      <c r="Q78">
        <v>2512</v>
      </c>
      <c r="R78">
        <v>426</v>
      </c>
      <c r="S78" t="b">
        <v>0</v>
      </c>
      <c r="T78" t="s">
        <v>87</v>
      </c>
      <c r="U78" t="b">
        <v>0</v>
      </c>
      <c r="V78" t="s">
        <v>307</v>
      </c>
      <c r="W78" s="1">
        <v>44532.496041666665</v>
      </c>
      <c r="X78">
        <v>157</v>
      </c>
      <c r="Y78">
        <v>52</v>
      </c>
      <c r="Z78">
        <v>0</v>
      </c>
      <c r="AA78">
        <v>52</v>
      </c>
      <c r="AB78">
        <v>0</v>
      </c>
      <c r="AC78">
        <v>27</v>
      </c>
      <c r="AD78">
        <v>14</v>
      </c>
      <c r="AE78">
        <v>0</v>
      </c>
      <c r="AF78">
        <v>0</v>
      </c>
      <c r="AG78">
        <v>0</v>
      </c>
      <c r="AH78" t="s">
        <v>121</v>
      </c>
      <c r="AI78" s="1">
        <v>44532.504826388889</v>
      </c>
      <c r="AJ78">
        <v>269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14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>
      <c r="A79" t="s">
        <v>311</v>
      </c>
      <c r="B79" t="s">
        <v>79</v>
      </c>
      <c r="C79" t="s">
        <v>312</v>
      </c>
      <c r="D79" t="s">
        <v>81</v>
      </c>
      <c r="E79" s="2" t="str">
        <f>HYPERLINK("capsilon://?command=openfolder&amp;siteaddress=FAM.docvelocity-na8.net&amp;folderid=FX9BD40D3A-FB5E-FB0D-DF1E-7C9A96BE64EA","FX21096951")</f>
        <v>FX21096951</v>
      </c>
      <c r="F79" t="s">
        <v>19</v>
      </c>
      <c r="G79" t="s">
        <v>19</v>
      </c>
      <c r="H79" t="s">
        <v>82</v>
      </c>
      <c r="I79" t="s">
        <v>313</v>
      </c>
      <c r="J79">
        <v>66</v>
      </c>
      <c r="K79" t="s">
        <v>84</v>
      </c>
      <c r="L79" t="s">
        <v>85</v>
      </c>
      <c r="M79" t="s">
        <v>86</v>
      </c>
      <c r="N79">
        <v>2</v>
      </c>
      <c r="O79" s="1">
        <v>44532.475856481484</v>
      </c>
      <c r="P79" s="1">
        <v>44532.505277777775</v>
      </c>
      <c r="Q79">
        <v>2313</v>
      </c>
      <c r="R79">
        <v>229</v>
      </c>
      <c r="S79" t="b">
        <v>0</v>
      </c>
      <c r="T79" t="s">
        <v>87</v>
      </c>
      <c r="U79" t="b">
        <v>0</v>
      </c>
      <c r="V79" t="s">
        <v>307</v>
      </c>
      <c r="W79" s="1">
        <v>44532.496898148151</v>
      </c>
      <c r="X79">
        <v>73</v>
      </c>
      <c r="Y79">
        <v>0</v>
      </c>
      <c r="Z79">
        <v>0</v>
      </c>
      <c r="AA79">
        <v>0</v>
      </c>
      <c r="AB79">
        <v>52</v>
      </c>
      <c r="AC79">
        <v>0</v>
      </c>
      <c r="AD79">
        <v>66</v>
      </c>
      <c r="AE79">
        <v>0</v>
      </c>
      <c r="AF79">
        <v>0</v>
      </c>
      <c r="AG79">
        <v>0</v>
      </c>
      <c r="AH79" t="s">
        <v>128</v>
      </c>
      <c r="AI79" s="1">
        <v>44532.505277777775</v>
      </c>
      <c r="AJ79">
        <v>156</v>
      </c>
      <c r="AK79">
        <v>0</v>
      </c>
      <c r="AL79">
        <v>0</v>
      </c>
      <c r="AM79">
        <v>0</v>
      </c>
      <c r="AN79">
        <v>52</v>
      </c>
      <c r="AO79">
        <v>0</v>
      </c>
      <c r="AP79">
        <v>66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>
      <c r="A80" t="s">
        <v>314</v>
      </c>
      <c r="B80" t="s">
        <v>79</v>
      </c>
      <c r="C80" t="s">
        <v>315</v>
      </c>
      <c r="D80" t="s">
        <v>81</v>
      </c>
      <c r="E80" s="2" t="str">
        <f>HYPERLINK("capsilon://?command=openfolder&amp;siteaddress=FAM.docvelocity-na8.net&amp;folderid=FX69843A22-E81A-0A4E-E301-F28861053A57","FX211112808")</f>
        <v>FX211112808</v>
      </c>
      <c r="F80" t="s">
        <v>19</v>
      </c>
      <c r="G80" t="s">
        <v>19</v>
      </c>
      <c r="H80" t="s">
        <v>82</v>
      </c>
      <c r="I80" t="s">
        <v>316</v>
      </c>
      <c r="J80">
        <v>352</v>
      </c>
      <c r="K80" t="s">
        <v>84</v>
      </c>
      <c r="L80" t="s">
        <v>85</v>
      </c>
      <c r="M80" t="s">
        <v>86</v>
      </c>
      <c r="N80">
        <v>2</v>
      </c>
      <c r="O80" s="1">
        <v>44532.480613425927</v>
      </c>
      <c r="P80" s="1">
        <v>44532.536793981482</v>
      </c>
      <c r="Q80">
        <v>2326</v>
      </c>
      <c r="R80">
        <v>2528</v>
      </c>
      <c r="S80" t="b">
        <v>0</v>
      </c>
      <c r="T80" t="s">
        <v>87</v>
      </c>
      <c r="U80" t="b">
        <v>0</v>
      </c>
      <c r="V80" t="s">
        <v>307</v>
      </c>
      <c r="W80" s="1">
        <v>44532.510497685187</v>
      </c>
      <c r="X80">
        <v>1174</v>
      </c>
      <c r="Y80">
        <v>265</v>
      </c>
      <c r="Z80">
        <v>0</v>
      </c>
      <c r="AA80">
        <v>265</v>
      </c>
      <c r="AB80">
        <v>0</v>
      </c>
      <c r="AC80">
        <v>70</v>
      </c>
      <c r="AD80">
        <v>87</v>
      </c>
      <c r="AE80">
        <v>0</v>
      </c>
      <c r="AF80">
        <v>0</v>
      </c>
      <c r="AG80">
        <v>0</v>
      </c>
      <c r="AH80" t="s">
        <v>121</v>
      </c>
      <c r="AI80" s="1">
        <v>44532.536793981482</v>
      </c>
      <c r="AJ80">
        <v>1191</v>
      </c>
      <c r="AK80">
        <v>3</v>
      </c>
      <c r="AL80">
        <v>0</v>
      </c>
      <c r="AM80">
        <v>3</v>
      </c>
      <c r="AN80">
        <v>0</v>
      </c>
      <c r="AO80">
        <v>3</v>
      </c>
      <c r="AP80">
        <v>84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>
      <c r="A81" t="s">
        <v>317</v>
      </c>
      <c r="B81" t="s">
        <v>79</v>
      </c>
      <c r="C81" t="s">
        <v>318</v>
      </c>
      <c r="D81" t="s">
        <v>81</v>
      </c>
      <c r="E81" s="2" t="str">
        <f>HYPERLINK("capsilon://?command=openfolder&amp;siteaddress=FAM.docvelocity-na8.net&amp;folderid=FX71A5003E-071B-9BC3-0BD1-3DB323D6CF2B","FX211113894")</f>
        <v>FX211113894</v>
      </c>
      <c r="F81" t="s">
        <v>19</v>
      </c>
      <c r="G81" t="s">
        <v>19</v>
      </c>
      <c r="H81" t="s">
        <v>82</v>
      </c>
      <c r="I81" t="s">
        <v>319</v>
      </c>
      <c r="J81">
        <v>201</v>
      </c>
      <c r="K81" t="s">
        <v>84</v>
      </c>
      <c r="L81" t="s">
        <v>85</v>
      </c>
      <c r="M81" t="s">
        <v>86</v>
      </c>
      <c r="N81">
        <v>2</v>
      </c>
      <c r="O81" s="1">
        <v>44532.485555555555</v>
      </c>
      <c r="P81" s="1">
        <v>44532.517268518517</v>
      </c>
      <c r="Q81">
        <v>1416</v>
      </c>
      <c r="R81">
        <v>1324</v>
      </c>
      <c r="S81" t="b">
        <v>0</v>
      </c>
      <c r="T81" t="s">
        <v>87</v>
      </c>
      <c r="U81" t="b">
        <v>0</v>
      </c>
      <c r="V81" t="s">
        <v>168</v>
      </c>
      <c r="W81" s="1">
        <v>44532.506215277775</v>
      </c>
      <c r="X81">
        <v>471</v>
      </c>
      <c r="Y81">
        <v>116</v>
      </c>
      <c r="Z81">
        <v>0</v>
      </c>
      <c r="AA81">
        <v>116</v>
      </c>
      <c r="AB81">
        <v>1</v>
      </c>
      <c r="AC81">
        <v>34</v>
      </c>
      <c r="AD81">
        <v>85</v>
      </c>
      <c r="AE81">
        <v>0</v>
      </c>
      <c r="AF81">
        <v>0</v>
      </c>
      <c r="AG81">
        <v>0</v>
      </c>
      <c r="AH81" t="s">
        <v>89</v>
      </c>
      <c r="AI81" s="1">
        <v>44532.517268518517</v>
      </c>
      <c r="AJ81">
        <v>853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83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>
      <c r="A82" t="s">
        <v>320</v>
      </c>
      <c r="B82" t="s">
        <v>79</v>
      </c>
      <c r="C82" t="s">
        <v>280</v>
      </c>
      <c r="D82" t="s">
        <v>81</v>
      </c>
      <c r="E82" s="2" t="str">
        <f>HYPERLINK("capsilon://?command=openfolder&amp;siteaddress=FAM.docvelocity-na8.net&amp;folderid=FX76374032-C153-FCAC-6951-F07242A12D65","FX211114443")</f>
        <v>FX211114443</v>
      </c>
      <c r="F82" t="s">
        <v>19</v>
      </c>
      <c r="G82" t="s">
        <v>19</v>
      </c>
      <c r="H82" t="s">
        <v>82</v>
      </c>
      <c r="I82" t="s">
        <v>321</v>
      </c>
      <c r="J82">
        <v>66</v>
      </c>
      <c r="K82" t="s">
        <v>84</v>
      </c>
      <c r="L82" t="s">
        <v>85</v>
      </c>
      <c r="M82" t="s">
        <v>86</v>
      </c>
      <c r="N82">
        <v>2</v>
      </c>
      <c r="O82" s="1">
        <v>44532.50608796296</v>
      </c>
      <c r="P82" s="1">
        <v>44532.522916666669</v>
      </c>
      <c r="Q82">
        <v>618</v>
      </c>
      <c r="R82">
        <v>836</v>
      </c>
      <c r="S82" t="b">
        <v>0</v>
      </c>
      <c r="T82" t="s">
        <v>87</v>
      </c>
      <c r="U82" t="b">
        <v>0</v>
      </c>
      <c r="V82" t="s">
        <v>178</v>
      </c>
      <c r="W82" s="1">
        <v>44532.510162037041</v>
      </c>
      <c r="X82">
        <v>349</v>
      </c>
      <c r="Y82">
        <v>52</v>
      </c>
      <c r="Z82">
        <v>0</v>
      </c>
      <c r="AA82">
        <v>52</v>
      </c>
      <c r="AB82">
        <v>0</v>
      </c>
      <c r="AC82">
        <v>27</v>
      </c>
      <c r="AD82">
        <v>14</v>
      </c>
      <c r="AE82">
        <v>0</v>
      </c>
      <c r="AF82">
        <v>0</v>
      </c>
      <c r="AG82">
        <v>0</v>
      </c>
      <c r="AH82" t="s">
        <v>89</v>
      </c>
      <c r="AI82" s="1">
        <v>44532.522916666669</v>
      </c>
      <c r="AJ82">
        <v>487</v>
      </c>
      <c r="AK82">
        <v>2</v>
      </c>
      <c r="AL82">
        <v>0</v>
      </c>
      <c r="AM82">
        <v>2</v>
      </c>
      <c r="AN82">
        <v>0</v>
      </c>
      <c r="AO82">
        <v>1</v>
      </c>
      <c r="AP82">
        <v>12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>
      <c r="A83" t="s">
        <v>322</v>
      </c>
      <c r="B83" t="s">
        <v>79</v>
      </c>
      <c r="C83" t="s">
        <v>323</v>
      </c>
      <c r="D83" t="s">
        <v>81</v>
      </c>
      <c r="E83" s="2" t="str">
        <f>HYPERLINK("capsilon://?command=openfolder&amp;siteaddress=FAM.docvelocity-na8.net&amp;folderid=FX0F712277-2915-E260-94F4-F25B520A2D51","FX2112243")</f>
        <v>FX2112243</v>
      </c>
      <c r="F83" t="s">
        <v>19</v>
      </c>
      <c r="G83" t="s">
        <v>19</v>
      </c>
      <c r="H83" t="s">
        <v>82</v>
      </c>
      <c r="I83" t="s">
        <v>324</v>
      </c>
      <c r="J83">
        <v>348</v>
      </c>
      <c r="K83" t="s">
        <v>84</v>
      </c>
      <c r="L83" t="s">
        <v>85</v>
      </c>
      <c r="M83" t="s">
        <v>86</v>
      </c>
      <c r="N83">
        <v>2</v>
      </c>
      <c r="O83" s="1">
        <v>44532.513645833336</v>
      </c>
      <c r="P83" s="1">
        <v>44532.782789351855</v>
      </c>
      <c r="Q83">
        <v>19520</v>
      </c>
      <c r="R83">
        <v>3734</v>
      </c>
      <c r="S83" t="b">
        <v>0</v>
      </c>
      <c r="T83" t="s">
        <v>87</v>
      </c>
      <c r="U83" t="b">
        <v>0</v>
      </c>
      <c r="V83" t="s">
        <v>307</v>
      </c>
      <c r="W83" s="1">
        <v>44532.556574074071</v>
      </c>
      <c r="X83">
        <v>2579</v>
      </c>
      <c r="Y83">
        <v>334</v>
      </c>
      <c r="Z83">
        <v>0</v>
      </c>
      <c r="AA83">
        <v>334</v>
      </c>
      <c r="AB83">
        <v>0</v>
      </c>
      <c r="AC83">
        <v>162</v>
      </c>
      <c r="AD83">
        <v>14</v>
      </c>
      <c r="AE83">
        <v>0</v>
      </c>
      <c r="AF83">
        <v>0</v>
      </c>
      <c r="AG83">
        <v>0</v>
      </c>
      <c r="AH83" t="s">
        <v>137</v>
      </c>
      <c r="AI83" s="1">
        <v>44532.782789351855</v>
      </c>
      <c r="AJ83">
        <v>1036</v>
      </c>
      <c r="AK83">
        <v>6</v>
      </c>
      <c r="AL83">
        <v>0</v>
      </c>
      <c r="AM83">
        <v>6</v>
      </c>
      <c r="AN83">
        <v>0</v>
      </c>
      <c r="AO83">
        <v>6</v>
      </c>
      <c r="AP83">
        <v>8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>
      <c r="A84" t="s">
        <v>325</v>
      </c>
      <c r="B84" t="s">
        <v>79</v>
      </c>
      <c r="C84" t="s">
        <v>326</v>
      </c>
      <c r="D84" t="s">
        <v>81</v>
      </c>
      <c r="E84" s="2" t="str">
        <f>HYPERLINK("capsilon://?command=openfolder&amp;siteaddress=FAM.docvelocity-na8.net&amp;folderid=FXBAFED95C-3F5D-2201-4510-B311086ED473","FX21117403")</f>
        <v>FX21117403</v>
      </c>
      <c r="F84" t="s">
        <v>19</v>
      </c>
      <c r="G84" t="s">
        <v>19</v>
      </c>
      <c r="H84" t="s">
        <v>82</v>
      </c>
      <c r="I84" t="s">
        <v>327</v>
      </c>
      <c r="J84">
        <v>335</v>
      </c>
      <c r="K84" t="s">
        <v>84</v>
      </c>
      <c r="L84" t="s">
        <v>85</v>
      </c>
      <c r="M84" t="s">
        <v>86</v>
      </c>
      <c r="N84">
        <v>2</v>
      </c>
      <c r="O84" s="1">
        <v>44532.51667824074</v>
      </c>
      <c r="P84" s="1">
        <v>44532.79886574074</v>
      </c>
      <c r="Q84">
        <v>20489</v>
      </c>
      <c r="R84">
        <v>3892</v>
      </c>
      <c r="S84" t="b">
        <v>0</v>
      </c>
      <c r="T84" t="s">
        <v>87</v>
      </c>
      <c r="U84" t="b">
        <v>0</v>
      </c>
      <c r="V84" t="s">
        <v>328</v>
      </c>
      <c r="W84" s="1">
        <v>44532.563993055555</v>
      </c>
      <c r="X84">
        <v>2648</v>
      </c>
      <c r="Y84">
        <v>347</v>
      </c>
      <c r="Z84">
        <v>0</v>
      </c>
      <c r="AA84">
        <v>347</v>
      </c>
      <c r="AB84">
        <v>0</v>
      </c>
      <c r="AC84">
        <v>194</v>
      </c>
      <c r="AD84">
        <v>-12</v>
      </c>
      <c r="AE84">
        <v>0</v>
      </c>
      <c r="AF84">
        <v>0</v>
      </c>
      <c r="AG84">
        <v>0</v>
      </c>
      <c r="AH84" t="s">
        <v>137</v>
      </c>
      <c r="AI84" s="1">
        <v>44532.79886574074</v>
      </c>
      <c r="AJ84">
        <v>380</v>
      </c>
      <c r="AK84">
        <v>0</v>
      </c>
      <c r="AL84">
        <v>0</v>
      </c>
      <c r="AM84">
        <v>0</v>
      </c>
      <c r="AN84">
        <v>36</v>
      </c>
      <c r="AO84">
        <v>0</v>
      </c>
      <c r="AP84">
        <v>-12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>
      <c r="A85" t="s">
        <v>329</v>
      </c>
      <c r="B85" t="s">
        <v>79</v>
      </c>
      <c r="C85" t="s">
        <v>221</v>
      </c>
      <c r="D85" t="s">
        <v>81</v>
      </c>
      <c r="E85" s="2" t="str">
        <f>HYPERLINK("capsilon://?command=openfolder&amp;siteaddress=FAM.docvelocity-na8.net&amp;folderid=FXA5241589-2E5B-5978-FE47-F1BDED72FBBA","FX211115093")</f>
        <v>FX211115093</v>
      </c>
      <c r="F85" t="s">
        <v>19</v>
      </c>
      <c r="G85" t="s">
        <v>19</v>
      </c>
      <c r="H85" t="s">
        <v>82</v>
      </c>
      <c r="I85" t="s">
        <v>330</v>
      </c>
      <c r="J85">
        <v>66</v>
      </c>
      <c r="K85" t="s">
        <v>84</v>
      </c>
      <c r="L85" t="s">
        <v>85</v>
      </c>
      <c r="M85" t="s">
        <v>86</v>
      </c>
      <c r="N85">
        <v>2</v>
      </c>
      <c r="O85" s="1">
        <v>44532.520370370374</v>
      </c>
      <c r="P85" s="1">
        <v>44532.555300925924</v>
      </c>
      <c r="Q85">
        <v>2402</v>
      </c>
      <c r="R85">
        <v>616</v>
      </c>
      <c r="S85" t="b">
        <v>0</v>
      </c>
      <c r="T85" t="s">
        <v>87</v>
      </c>
      <c r="U85" t="b">
        <v>0</v>
      </c>
      <c r="V85" t="s">
        <v>178</v>
      </c>
      <c r="W85" s="1">
        <v>44532.538969907408</v>
      </c>
      <c r="X85">
        <v>186</v>
      </c>
      <c r="Y85">
        <v>52</v>
      </c>
      <c r="Z85">
        <v>0</v>
      </c>
      <c r="AA85">
        <v>52</v>
      </c>
      <c r="AB85">
        <v>0</v>
      </c>
      <c r="AC85">
        <v>31</v>
      </c>
      <c r="AD85">
        <v>14</v>
      </c>
      <c r="AE85">
        <v>0</v>
      </c>
      <c r="AF85">
        <v>0</v>
      </c>
      <c r="AG85">
        <v>0</v>
      </c>
      <c r="AH85" t="s">
        <v>121</v>
      </c>
      <c r="AI85" s="1">
        <v>44532.555300925924</v>
      </c>
      <c r="AJ85">
        <v>421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14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>
      <c r="A86" t="s">
        <v>331</v>
      </c>
      <c r="B86" t="s">
        <v>79</v>
      </c>
      <c r="C86" t="s">
        <v>225</v>
      </c>
      <c r="D86" t="s">
        <v>81</v>
      </c>
      <c r="E86" s="2" t="str">
        <f>HYPERLINK("capsilon://?command=openfolder&amp;siteaddress=FAM.docvelocity-na8.net&amp;folderid=FXD3DB0991-CB90-7676-A373-1B65030B72CB","FX211111925")</f>
        <v>FX211111925</v>
      </c>
      <c r="F86" t="s">
        <v>19</v>
      </c>
      <c r="G86" t="s">
        <v>19</v>
      </c>
      <c r="H86" t="s">
        <v>82</v>
      </c>
      <c r="I86" t="s">
        <v>332</v>
      </c>
      <c r="J86">
        <v>66</v>
      </c>
      <c r="K86" t="s">
        <v>84</v>
      </c>
      <c r="L86" t="s">
        <v>85</v>
      </c>
      <c r="M86" t="s">
        <v>86</v>
      </c>
      <c r="N86">
        <v>1</v>
      </c>
      <c r="O86" s="1">
        <v>44532.52134259259</v>
      </c>
      <c r="P86" s="1">
        <v>44532.65253472222</v>
      </c>
      <c r="Q86">
        <v>10985</v>
      </c>
      <c r="R86">
        <v>350</v>
      </c>
      <c r="S86" t="b">
        <v>0</v>
      </c>
      <c r="T86" t="s">
        <v>87</v>
      </c>
      <c r="U86" t="b">
        <v>0</v>
      </c>
      <c r="V86" t="s">
        <v>168</v>
      </c>
      <c r="W86" s="1">
        <v>44532.65253472222</v>
      </c>
      <c r="X86">
        <v>279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66</v>
      </c>
      <c r="AE86">
        <v>52</v>
      </c>
      <c r="AF86">
        <v>0</v>
      </c>
      <c r="AG86">
        <v>2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>
      <c r="A87" t="s">
        <v>333</v>
      </c>
      <c r="B87" t="s">
        <v>79</v>
      </c>
      <c r="C87" t="s">
        <v>334</v>
      </c>
      <c r="D87" t="s">
        <v>81</v>
      </c>
      <c r="E87" s="2" t="str">
        <f>HYPERLINK("capsilon://?command=openfolder&amp;siteaddress=FAM.docvelocity-na8.net&amp;folderid=FXB4727376-D219-0466-98F1-CB9176E1FE34","FX2112141")</f>
        <v>FX2112141</v>
      </c>
      <c r="F87" t="s">
        <v>19</v>
      </c>
      <c r="G87" t="s">
        <v>19</v>
      </c>
      <c r="H87" t="s">
        <v>82</v>
      </c>
      <c r="I87" t="s">
        <v>335</v>
      </c>
      <c r="J87">
        <v>104</v>
      </c>
      <c r="K87" t="s">
        <v>84</v>
      </c>
      <c r="L87" t="s">
        <v>85</v>
      </c>
      <c r="M87" t="s">
        <v>86</v>
      </c>
      <c r="N87">
        <v>2</v>
      </c>
      <c r="O87" s="1">
        <v>44532.524618055555</v>
      </c>
      <c r="P87" s="1">
        <v>44532.803854166668</v>
      </c>
      <c r="Q87">
        <v>23009</v>
      </c>
      <c r="R87">
        <v>1117</v>
      </c>
      <c r="S87" t="b">
        <v>0</v>
      </c>
      <c r="T87" t="s">
        <v>87</v>
      </c>
      <c r="U87" t="b">
        <v>0</v>
      </c>
      <c r="V87" t="s">
        <v>178</v>
      </c>
      <c r="W87" s="1">
        <v>44532.543136574073</v>
      </c>
      <c r="X87">
        <v>315</v>
      </c>
      <c r="Y87">
        <v>94</v>
      </c>
      <c r="Z87">
        <v>0</v>
      </c>
      <c r="AA87">
        <v>94</v>
      </c>
      <c r="AB87">
        <v>0</v>
      </c>
      <c r="AC87">
        <v>22</v>
      </c>
      <c r="AD87">
        <v>10</v>
      </c>
      <c r="AE87">
        <v>0</v>
      </c>
      <c r="AF87">
        <v>0</v>
      </c>
      <c r="AG87">
        <v>0</v>
      </c>
      <c r="AH87" t="s">
        <v>137</v>
      </c>
      <c r="AI87" s="1">
        <v>44532.803854166668</v>
      </c>
      <c r="AJ87">
        <v>430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10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>
      <c r="A88" t="s">
        <v>336</v>
      </c>
      <c r="B88" t="s">
        <v>79</v>
      </c>
      <c r="C88" t="s">
        <v>337</v>
      </c>
      <c r="D88" t="s">
        <v>81</v>
      </c>
      <c r="E88" s="2" t="str">
        <f>HYPERLINK("capsilon://?command=openfolder&amp;siteaddress=FAM.docvelocity-na8.net&amp;folderid=FX3990C6EB-7E4E-F4D0-9F20-E01B547A90BB","FX21116500")</f>
        <v>FX21116500</v>
      </c>
      <c r="F88" t="s">
        <v>19</v>
      </c>
      <c r="G88" t="s">
        <v>19</v>
      </c>
      <c r="H88" t="s">
        <v>82</v>
      </c>
      <c r="I88" t="s">
        <v>338</v>
      </c>
      <c r="J88">
        <v>66</v>
      </c>
      <c r="K88" t="s">
        <v>84</v>
      </c>
      <c r="L88" t="s">
        <v>85</v>
      </c>
      <c r="M88" t="s">
        <v>86</v>
      </c>
      <c r="N88">
        <v>2</v>
      </c>
      <c r="O88" s="1">
        <v>44532.527372685188</v>
      </c>
      <c r="P88" s="1">
        <v>44532.799317129633</v>
      </c>
      <c r="Q88">
        <v>23449</v>
      </c>
      <c r="R88">
        <v>47</v>
      </c>
      <c r="S88" t="b">
        <v>0</v>
      </c>
      <c r="T88" t="s">
        <v>87</v>
      </c>
      <c r="U88" t="b">
        <v>0</v>
      </c>
      <c r="V88" t="s">
        <v>178</v>
      </c>
      <c r="W88" s="1">
        <v>44532.543495370373</v>
      </c>
      <c r="X88">
        <v>30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66</v>
      </c>
      <c r="AE88">
        <v>0</v>
      </c>
      <c r="AF88">
        <v>0</v>
      </c>
      <c r="AG88">
        <v>0</v>
      </c>
      <c r="AH88" t="s">
        <v>121</v>
      </c>
      <c r="AI88" s="1">
        <v>44532.799317129633</v>
      </c>
      <c r="AJ88">
        <v>17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66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>
      <c r="A89" t="s">
        <v>339</v>
      </c>
      <c r="B89" t="s">
        <v>79</v>
      </c>
      <c r="C89" t="s">
        <v>302</v>
      </c>
      <c r="D89" t="s">
        <v>81</v>
      </c>
      <c r="E89" s="2" t="str">
        <f>HYPERLINK("capsilon://?command=openfolder&amp;siteaddress=FAM.docvelocity-na8.net&amp;folderid=FX87BF137F-0BD3-201A-95FD-7A0DBB96CE45","FX211282")</f>
        <v>FX211282</v>
      </c>
      <c r="F89" t="s">
        <v>19</v>
      </c>
      <c r="G89" t="s">
        <v>19</v>
      </c>
      <c r="H89" t="s">
        <v>82</v>
      </c>
      <c r="I89" t="s">
        <v>340</v>
      </c>
      <c r="J89">
        <v>28</v>
      </c>
      <c r="K89" t="s">
        <v>84</v>
      </c>
      <c r="L89" t="s">
        <v>85</v>
      </c>
      <c r="M89" t="s">
        <v>86</v>
      </c>
      <c r="N89">
        <v>2</v>
      </c>
      <c r="O89" s="1">
        <v>44532.566342592596</v>
      </c>
      <c r="P89" s="1">
        <v>44532.802789351852</v>
      </c>
      <c r="Q89">
        <v>19929</v>
      </c>
      <c r="R89">
        <v>500</v>
      </c>
      <c r="S89" t="b">
        <v>0</v>
      </c>
      <c r="T89" t="s">
        <v>87</v>
      </c>
      <c r="U89" t="b">
        <v>0</v>
      </c>
      <c r="V89" t="s">
        <v>223</v>
      </c>
      <c r="W89" s="1">
        <v>44532.572152777779</v>
      </c>
      <c r="X89">
        <v>201</v>
      </c>
      <c r="Y89">
        <v>21</v>
      </c>
      <c r="Z89">
        <v>0</v>
      </c>
      <c r="AA89">
        <v>21</v>
      </c>
      <c r="AB89">
        <v>0</v>
      </c>
      <c r="AC89">
        <v>2</v>
      </c>
      <c r="AD89">
        <v>7</v>
      </c>
      <c r="AE89">
        <v>0</v>
      </c>
      <c r="AF89">
        <v>0</v>
      </c>
      <c r="AG89">
        <v>0</v>
      </c>
      <c r="AH89" t="s">
        <v>121</v>
      </c>
      <c r="AI89" s="1">
        <v>44532.802789351852</v>
      </c>
      <c r="AJ89">
        <v>299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>
      <c r="A90" t="s">
        <v>341</v>
      </c>
      <c r="B90" t="s">
        <v>79</v>
      </c>
      <c r="C90" t="s">
        <v>302</v>
      </c>
      <c r="D90" t="s">
        <v>81</v>
      </c>
      <c r="E90" s="2" t="str">
        <f>HYPERLINK("capsilon://?command=openfolder&amp;siteaddress=FAM.docvelocity-na8.net&amp;folderid=FX87BF137F-0BD3-201A-95FD-7A0DBB96CE45","FX211282")</f>
        <v>FX211282</v>
      </c>
      <c r="F90" t="s">
        <v>19</v>
      </c>
      <c r="G90" t="s">
        <v>19</v>
      </c>
      <c r="H90" t="s">
        <v>82</v>
      </c>
      <c r="I90" t="s">
        <v>342</v>
      </c>
      <c r="J90">
        <v>32</v>
      </c>
      <c r="K90" t="s">
        <v>84</v>
      </c>
      <c r="L90" t="s">
        <v>85</v>
      </c>
      <c r="M90" t="s">
        <v>86</v>
      </c>
      <c r="N90">
        <v>2</v>
      </c>
      <c r="O90" s="1">
        <v>44532.567048611112</v>
      </c>
      <c r="P90" s="1">
        <v>44532.807037037041</v>
      </c>
      <c r="Q90">
        <v>19635</v>
      </c>
      <c r="R90">
        <v>1100</v>
      </c>
      <c r="S90" t="b">
        <v>0</v>
      </c>
      <c r="T90" t="s">
        <v>87</v>
      </c>
      <c r="U90" t="b">
        <v>0</v>
      </c>
      <c r="V90" t="s">
        <v>223</v>
      </c>
      <c r="W90" s="1">
        <v>44532.580648148149</v>
      </c>
      <c r="X90">
        <v>733</v>
      </c>
      <c r="Y90">
        <v>82</v>
      </c>
      <c r="Z90">
        <v>0</v>
      </c>
      <c r="AA90">
        <v>82</v>
      </c>
      <c r="AB90">
        <v>0</v>
      </c>
      <c r="AC90">
        <v>69</v>
      </c>
      <c r="AD90">
        <v>-50</v>
      </c>
      <c r="AE90">
        <v>0</v>
      </c>
      <c r="AF90">
        <v>0</v>
      </c>
      <c r="AG90">
        <v>0</v>
      </c>
      <c r="AH90" t="s">
        <v>121</v>
      </c>
      <c r="AI90" s="1">
        <v>44532.807037037041</v>
      </c>
      <c r="AJ90">
        <v>367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-50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>
      <c r="A91" t="s">
        <v>343</v>
      </c>
      <c r="B91" t="s">
        <v>79</v>
      </c>
      <c r="C91" t="s">
        <v>302</v>
      </c>
      <c r="D91" t="s">
        <v>81</v>
      </c>
      <c r="E91" s="2" t="str">
        <f>HYPERLINK("capsilon://?command=openfolder&amp;siteaddress=FAM.docvelocity-na8.net&amp;folderid=FX87BF137F-0BD3-201A-95FD-7A0DBB96CE45","FX211282")</f>
        <v>FX211282</v>
      </c>
      <c r="F91" t="s">
        <v>19</v>
      </c>
      <c r="G91" t="s">
        <v>19</v>
      </c>
      <c r="H91" t="s">
        <v>82</v>
      </c>
      <c r="I91" t="s">
        <v>344</v>
      </c>
      <c r="J91">
        <v>32</v>
      </c>
      <c r="K91" t="s">
        <v>84</v>
      </c>
      <c r="L91" t="s">
        <v>85</v>
      </c>
      <c r="M91" t="s">
        <v>86</v>
      </c>
      <c r="N91">
        <v>2</v>
      </c>
      <c r="O91" s="1">
        <v>44532.567430555559</v>
      </c>
      <c r="P91" s="1">
        <v>44532.80672453704</v>
      </c>
      <c r="Q91">
        <v>19796</v>
      </c>
      <c r="R91">
        <v>879</v>
      </c>
      <c r="S91" t="b">
        <v>0</v>
      </c>
      <c r="T91" t="s">
        <v>87</v>
      </c>
      <c r="U91" t="b">
        <v>0</v>
      </c>
      <c r="V91" t="s">
        <v>328</v>
      </c>
      <c r="W91" s="1">
        <v>44532.581932870373</v>
      </c>
      <c r="X91">
        <v>632</v>
      </c>
      <c r="Y91">
        <v>85</v>
      </c>
      <c r="Z91">
        <v>0</v>
      </c>
      <c r="AA91">
        <v>85</v>
      </c>
      <c r="AB91">
        <v>0</v>
      </c>
      <c r="AC91">
        <v>73</v>
      </c>
      <c r="AD91">
        <v>-53</v>
      </c>
      <c r="AE91">
        <v>0</v>
      </c>
      <c r="AF91">
        <v>0</v>
      </c>
      <c r="AG91">
        <v>0</v>
      </c>
      <c r="AH91" t="s">
        <v>137</v>
      </c>
      <c r="AI91" s="1">
        <v>44532.80672453704</v>
      </c>
      <c r="AJ91">
        <v>247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-53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>
      <c r="A92" t="s">
        <v>345</v>
      </c>
      <c r="B92" t="s">
        <v>79</v>
      </c>
      <c r="C92" t="s">
        <v>346</v>
      </c>
      <c r="D92" t="s">
        <v>81</v>
      </c>
      <c r="E92" s="2" t="str">
        <f>HYPERLINK("capsilon://?command=openfolder&amp;siteaddress=FAM.docvelocity-na8.net&amp;folderid=FX8726E34F-0FCA-AFC8-83EF-F65F8AD1C2FA","FX21118806")</f>
        <v>FX21118806</v>
      </c>
      <c r="F92" t="s">
        <v>19</v>
      </c>
      <c r="G92" t="s">
        <v>19</v>
      </c>
      <c r="H92" t="s">
        <v>82</v>
      </c>
      <c r="I92" t="s">
        <v>347</v>
      </c>
      <c r="J92">
        <v>66</v>
      </c>
      <c r="K92" t="s">
        <v>213</v>
      </c>
      <c r="L92" t="s">
        <v>19</v>
      </c>
      <c r="M92" t="s">
        <v>81</v>
      </c>
      <c r="N92">
        <v>0</v>
      </c>
      <c r="O92" s="1">
        <v>44532.571435185186</v>
      </c>
      <c r="P92" s="1">
        <v>44532.571585648147</v>
      </c>
      <c r="Q92">
        <v>13</v>
      </c>
      <c r="R92">
        <v>0</v>
      </c>
      <c r="S92" t="b">
        <v>0</v>
      </c>
      <c r="T92" t="s">
        <v>87</v>
      </c>
      <c r="U92" t="b">
        <v>0</v>
      </c>
      <c r="V92" t="s">
        <v>87</v>
      </c>
      <c r="W92" t="s">
        <v>87</v>
      </c>
      <c r="X92" t="s">
        <v>87</v>
      </c>
      <c r="Y92" t="s">
        <v>87</v>
      </c>
      <c r="Z92" t="s">
        <v>87</v>
      </c>
      <c r="AA92" t="s">
        <v>87</v>
      </c>
      <c r="AB92" t="s">
        <v>87</v>
      </c>
      <c r="AC92" t="s">
        <v>87</v>
      </c>
      <c r="AD92" t="s">
        <v>87</v>
      </c>
      <c r="AE92" t="s">
        <v>87</v>
      </c>
      <c r="AF92" t="s">
        <v>87</v>
      </c>
      <c r="AG92" t="s">
        <v>87</v>
      </c>
      <c r="AH92" t="s">
        <v>87</v>
      </c>
      <c r="AI92" t="s">
        <v>87</v>
      </c>
      <c r="AJ92" t="s">
        <v>87</v>
      </c>
      <c r="AK92" t="s">
        <v>87</v>
      </c>
      <c r="AL92" t="s">
        <v>87</v>
      </c>
      <c r="AM92" t="s">
        <v>87</v>
      </c>
      <c r="AN92" t="s">
        <v>87</v>
      </c>
      <c r="AO92" t="s">
        <v>87</v>
      </c>
      <c r="AP92" t="s">
        <v>87</v>
      </c>
      <c r="AQ92" t="s">
        <v>87</v>
      </c>
      <c r="AR92" t="s">
        <v>87</v>
      </c>
      <c r="AS92" t="s">
        <v>87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>
      <c r="A93" t="s">
        <v>348</v>
      </c>
      <c r="B93" t="s">
        <v>79</v>
      </c>
      <c r="C93" t="s">
        <v>318</v>
      </c>
      <c r="D93" t="s">
        <v>81</v>
      </c>
      <c r="E93" s="2" t="str">
        <f>HYPERLINK("capsilon://?command=openfolder&amp;siteaddress=FAM.docvelocity-na8.net&amp;folderid=FX71A5003E-071B-9BC3-0BD1-3DB323D6CF2B","FX211113894")</f>
        <v>FX211113894</v>
      </c>
      <c r="F93" t="s">
        <v>19</v>
      </c>
      <c r="G93" t="s">
        <v>19</v>
      </c>
      <c r="H93" t="s">
        <v>82</v>
      </c>
      <c r="I93" t="s">
        <v>349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44532.58253472222</v>
      </c>
      <c r="P93" s="1">
        <v>44532.808217592596</v>
      </c>
      <c r="Q93">
        <v>19222</v>
      </c>
      <c r="R93">
        <v>277</v>
      </c>
      <c r="S93" t="b">
        <v>0</v>
      </c>
      <c r="T93" t="s">
        <v>87</v>
      </c>
      <c r="U93" t="b">
        <v>0</v>
      </c>
      <c r="V93" t="s">
        <v>223</v>
      </c>
      <c r="W93" s="1">
        <v>44532.584918981483</v>
      </c>
      <c r="X93">
        <v>149</v>
      </c>
      <c r="Y93">
        <v>37</v>
      </c>
      <c r="Z93">
        <v>0</v>
      </c>
      <c r="AA93">
        <v>37</v>
      </c>
      <c r="AB93">
        <v>0</v>
      </c>
      <c r="AC93">
        <v>25</v>
      </c>
      <c r="AD93">
        <v>1</v>
      </c>
      <c r="AE93">
        <v>0</v>
      </c>
      <c r="AF93">
        <v>0</v>
      </c>
      <c r="AG93">
        <v>0</v>
      </c>
      <c r="AH93" t="s">
        <v>137</v>
      </c>
      <c r="AI93" s="1">
        <v>44532.808217592596</v>
      </c>
      <c r="AJ93">
        <v>128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>
      <c r="A94" t="s">
        <v>350</v>
      </c>
      <c r="B94" t="s">
        <v>79</v>
      </c>
      <c r="C94" t="s">
        <v>351</v>
      </c>
      <c r="D94" t="s">
        <v>81</v>
      </c>
      <c r="E94" s="2" t="str">
        <f>HYPERLINK("capsilon://?command=openfolder&amp;siteaddress=FAM.docvelocity-na8.net&amp;folderid=FXF96AFD3F-D43C-D16E-C0D6-BB31D6A9AC42","FX211113823")</f>
        <v>FX211113823</v>
      </c>
      <c r="F94" t="s">
        <v>19</v>
      </c>
      <c r="G94" t="s">
        <v>19</v>
      </c>
      <c r="H94" t="s">
        <v>82</v>
      </c>
      <c r="I94" t="s">
        <v>352</v>
      </c>
      <c r="J94">
        <v>116</v>
      </c>
      <c r="K94" t="s">
        <v>84</v>
      </c>
      <c r="L94" t="s">
        <v>85</v>
      </c>
      <c r="M94" t="s">
        <v>86</v>
      </c>
      <c r="N94">
        <v>2</v>
      </c>
      <c r="O94" s="1">
        <v>44532.606122685182</v>
      </c>
      <c r="P94" s="1">
        <v>44532.814062500001</v>
      </c>
      <c r="Q94">
        <v>16288</v>
      </c>
      <c r="R94">
        <v>1678</v>
      </c>
      <c r="S94" t="b">
        <v>0</v>
      </c>
      <c r="T94" t="s">
        <v>87</v>
      </c>
      <c r="U94" t="b">
        <v>0</v>
      </c>
      <c r="V94" t="s">
        <v>307</v>
      </c>
      <c r="W94" s="1">
        <v>44532.623541666668</v>
      </c>
      <c r="X94">
        <v>1068</v>
      </c>
      <c r="Y94">
        <v>134</v>
      </c>
      <c r="Z94">
        <v>0</v>
      </c>
      <c r="AA94">
        <v>134</v>
      </c>
      <c r="AB94">
        <v>0</v>
      </c>
      <c r="AC94">
        <v>94</v>
      </c>
      <c r="AD94">
        <v>-18</v>
      </c>
      <c r="AE94">
        <v>0</v>
      </c>
      <c r="AF94">
        <v>0</v>
      </c>
      <c r="AG94">
        <v>0</v>
      </c>
      <c r="AH94" t="s">
        <v>182</v>
      </c>
      <c r="AI94" s="1">
        <v>44532.814062500001</v>
      </c>
      <c r="AJ94">
        <v>610</v>
      </c>
      <c r="AK94">
        <v>2</v>
      </c>
      <c r="AL94">
        <v>0</v>
      </c>
      <c r="AM94">
        <v>2</v>
      </c>
      <c r="AN94">
        <v>0</v>
      </c>
      <c r="AO94">
        <v>3</v>
      </c>
      <c r="AP94">
        <v>-20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>
      <c r="A95" t="s">
        <v>353</v>
      </c>
      <c r="B95" t="s">
        <v>79</v>
      </c>
      <c r="C95" t="s">
        <v>326</v>
      </c>
      <c r="D95" t="s">
        <v>81</v>
      </c>
      <c r="E95" s="2" t="str">
        <f>HYPERLINK("capsilon://?command=openfolder&amp;siteaddress=FAM.docvelocity-na8.net&amp;folderid=FXBAFED95C-3F5D-2201-4510-B311086ED473","FX21117403")</f>
        <v>FX21117403</v>
      </c>
      <c r="F95" t="s">
        <v>19</v>
      </c>
      <c r="G95" t="s">
        <v>19</v>
      </c>
      <c r="H95" t="s">
        <v>82</v>
      </c>
      <c r="I95" t="s">
        <v>354</v>
      </c>
      <c r="J95">
        <v>66</v>
      </c>
      <c r="K95" t="s">
        <v>84</v>
      </c>
      <c r="L95" t="s">
        <v>85</v>
      </c>
      <c r="M95" t="s">
        <v>86</v>
      </c>
      <c r="N95">
        <v>2</v>
      </c>
      <c r="O95" s="1">
        <v>44532.610567129632</v>
      </c>
      <c r="P95" s="1">
        <v>44532.816516203704</v>
      </c>
      <c r="Q95">
        <v>16217</v>
      </c>
      <c r="R95">
        <v>1577</v>
      </c>
      <c r="S95" t="b">
        <v>0</v>
      </c>
      <c r="T95" t="s">
        <v>87</v>
      </c>
      <c r="U95" t="b">
        <v>0</v>
      </c>
      <c r="V95" t="s">
        <v>328</v>
      </c>
      <c r="W95" s="1">
        <v>44532.619212962964</v>
      </c>
      <c r="X95">
        <v>565</v>
      </c>
      <c r="Y95">
        <v>52</v>
      </c>
      <c r="Z95">
        <v>0</v>
      </c>
      <c r="AA95">
        <v>52</v>
      </c>
      <c r="AB95">
        <v>0</v>
      </c>
      <c r="AC95">
        <v>26</v>
      </c>
      <c r="AD95">
        <v>14</v>
      </c>
      <c r="AE95">
        <v>0</v>
      </c>
      <c r="AF95">
        <v>0</v>
      </c>
      <c r="AG95">
        <v>0</v>
      </c>
      <c r="AH95" t="s">
        <v>121</v>
      </c>
      <c r="AI95" s="1">
        <v>44532.816516203704</v>
      </c>
      <c r="AJ95">
        <v>818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14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>
      <c r="A96" t="s">
        <v>355</v>
      </c>
      <c r="B96" t="s">
        <v>79</v>
      </c>
      <c r="C96" t="s">
        <v>326</v>
      </c>
      <c r="D96" t="s">
        <v>81</v>
      </c>
      <c r="E96" s="2" t="str">
        <f>HYPERLINK("capsilon://?command=openfolder&amp;siteaddress=FAM.docvelocity-na8.net&amp;folderid=FXBAFED95C-3F5D-2201-4510-B311086ED473","FX21117403")</f>
        <v>FX21117403</v>
      </c>
      <c r="F96" t="s">
        <v>19</v>
      </c>
      <c r="G96" t="s">
        <v>19</v>
      </c>
      <c r="H96" t="s">
        <v>82</v>
      </c>
      <c r="I96" t="s">
        <v>356</v>
      </c>
      <c r="J96">
        <v>66</v>
      </c>
      <c r="K96" t="s">
        <v>84</v>
      </c>
      <c r="L96" t="s">
        <v>85</v>
      </c>
      <c r="M96" t="s">
        <v>86</v>
      </c>
      <c r="N96">
        <v>2</v>
      </c>
      <c r="O96" s="1">
        <v>44532.610914351855</v>
      </c>
      <c r="P96" s="1">
        <v>44532.809583333335</v>
      </c>
      <c r="Q96">
        <v>16851</v>
      </c>
      <c r="R96">
        <v>314</v>
      </c>
      <c r="S96" t="b">
        <v>0</v>
      </c>
      <c r="T96" t="s">
        <v>87</v>
      </c>
      <c r="U96" t="b">
        <v>0</v>
      </c>
      <c r="V96" t="s">
        <v>328</v>
      </c>
      <c r="W96" s="1">
        <v>44532.621180555558</v>
      </c>
      <c r="X96">
        <v>169</v>
      </c>
      <c r="Y96">
        <v>52</v>
      </c>
      <c r="Z96">
        <v>0</v>
      </c>
      <c r="AA96">
        <v>52</v>
      </c>
      <c r="AB96">
        <v>0</v>
      </c>
      <c r="AC96">
        <v>20</v>
      </c>
      <c r="AD96">
        <v>14</v>
      </c>
      <c r="AE96">
        <v>0</v>
      </c>
      <c r="AF96">
        <v>0</v>
      </c>
      <c r="AG96">
        <v>0</v>
      </c>
      <c r="AH96" t="s">
        <v>137</v>
      </c>
      <c r="AI96" s="1">
        <v>44532.809583333335</v>
      </c>
      <c r="AJ96">
        <v>117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14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>
      <c r="A97" t="s">
        <v>357</v>
      </c>
      <c r="B97" t="s">
        <v>79</v>
      </c>
      <c r="C97" t="s">
        <v>358</v>
      </c>
      <c r="D97" t="s">
        <v>81</v>
      </c>
      <c r="E97" s="2" t="str">
        <f>HYPERLINK("capsilon://?command=openfolder&amp;siteaddress=FAM.docvelocity-na8.net&amp;folderid=FXD6DCB1D8-FE5E-7A72-5C80-CC13F4164E05","FX21097611")</f>
        <v>FX21097611</v>
      </c>
      <c r="F97" t="s">
        <v>19</v>
      </c>
      <c r="G97" t="s">
        <v>19</v>
      </c>
      <c r="H97" t="s">
        <v>82</v>
      </c>
      <c r="I97" t="s">
        <v>359</v>
      </c>
      <c r="J97">
        <v>66</v>
      </c>
      <c r="K97" t="s">
        <v>84</v>
      </c>
      <c r="L97" t="s">
        <v>85</v>
      </c>
      <c r="M97" t="s">
        <v>86</v>
      </c>
      <c r="N97">
        <v>2</v>
      </c>
      <c r="O97" s="1">
        <v>44532.611076388886</v>
      </c>
      <c r="P97" s="1">
        <v>44532.809756944444</v>
      </c>
      <c r="Q97">
        <v>17114</v>
      </c>
      <c r="R97">
        <v>52</v>
      </c>
      <c r="S97" t="b">
        <v>0</v>
      </c>
      <c r="T97" t="s">
        <v>87</v>
      </c>
      <c r="U97" t="b">
        <v>0</v>
      </c>
      <c r="V97" t="s">
        <v>307</v>
      </c>
      <c r="W97" s="1">
        <v>44532.623923611114</v>
      </c>
      <c r="X97">
        <v>32</v>
      </c>
      <c r="Y97">
        <v>0</v>
      </c>
      <c r="Z97">
        <v>0</v>
      </c>
      <c r="AA97">
        <v>0</v>
      </c>
      <c r="AB97">
        <v>52</v>
      </c>
      <c r="AC97">
        <v>0</v>
      </c>
      <c r="AD97">
        <v>66</v>
      </c>
      <c r="AE97">
        <v>0</v>
      </c>
      <c r="AF97">
        <v>0</v>
      </c>
      <c r="AG97">
        <v>0</v>
      </c>
      <c r="AH97" t="s">
        <v>137</v>
      </c>
      <c r="AI97" s="1">
        <v>44532.809756944444</v>
      </c>
      <c r="AJ97">
        <v>14</v>
      </c>
      <c r="AK97">
        <v>0</v>
      </c>
      <c r="AL97">
        <v>0</v>
      </c>
      <c r="AM97">
        <v>0</v>
      </c>
      <c r="AN97">
        <v>52</v>
      </c>
      <c r="AO97">
        <v>0</v>
      </c>
      <c r="AP97">
        <v>66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>
      <c r="A98" t="s">
        <v>360</v>
      </c>
      <c r="B98" t="s">
        <v>79</v>
      </c>
      <c r="C98" t="s">
        <v>361</v>
      </c>
      <c r="D98" t="s">
        <v>81</v>
      </c>
      <c r="E98" s="2" t="str">
        <f>HYPERLINK("capsilon://?command=openfolder&amp;siteaddress=FAM.docvelocity-na8.net&amp;folderid=FX70B84890-53A4-90A8-5468-DE08A6579A93","FX2112427")</f>
        <v>FX2112427</v>
      </c>
      <c r="F98" t="s">
        <v>19</v>
      </c>
      <c r="G98" t="s">
        <v>19</v>
      </c>
      <c r="H98" t="s">
        <v>82</v>
      </c>
      <c r="I98" t="s">
        <v>362</v>
      </c>
      <c r="J98">
        <v>761</v>
      </c>
      <c r="K98" t="s">
        <v>84</v>
      </c>
      <c r="L98" t="s">
        <v>85</v>
      </c>
      <c r="M98" t="s">
        <v>86</v>
      </c>
      <c r="N98">
        <v>2</v>
      </c>
      <c r="O98" s="1">
        <v>44532.62462962963</v>
      </c>
      <c r="P98" s="1">
        <v>44533.211388888885</v>
      </c>
      <c r="Q98">
        <v>40417</v>
      </c>
      <c r="R98">
        <v>10279</v>
      </c>
      <c r="S98" t="b">
        <v>0</v>
      </c>
      <c r="T98" t="s">
        <v>87</v>
      </c>
      <c r="U98" t="b">
        <v>0</v>
      </c>
      <c r="V98" t="s">
        <v>328</v>
      </c>
      <c r="W98" s="1">
        <v>44532.700891203705</v>
      </c>
      <c r="X98">
        <v>6192</v>
      </c>
      <c r="Y98">
        <v>693</v>
      </c>
      <c r="Z98">
        <v>0</v>
      </c>
      <c r="AA98">
        <v>693</v>
      </c>
      <c r="AB98">
        <v>0</v>
      </c>
      <c r="AC98">
        <v>357</v>
      </c>
      <c r="AD98">
        <v>68</v>
      </c>
      <c r="AE98">
        <v>0</v>
      </c>
      <c r="AF98">
        <v>0</v>
      </c>
      <c r="AG98">
        <v>0</v>
      </c>
      <c r="AH98" t="s">
        <v>250</v>
      </c>
      <c r="AI98" s="1">
        <v>44533.211388888885</v>
      </c>
      <c r="AJ98">
        <v>3877</v>
      </c>
      <c r="AK98">
        <v>9</v>
      </c>
      <c r="AL98">
        <v>0</v>
      </c>
      <c r="AM98">
        <v>9</v>
      </c>
      <c r="AN98">
        <v>0</v>
      </c>
      <c r="AO98">
        <v>8</v>
      </c>
      <c r="AP98">
        <v>59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>
      <c r="A99" t="s">
        <v>363</v>
      </c>
      <c r="B99" t="s">
        <v>79</v>
      </c>
      <c r="C99" t="s">
        <v>228</v>
      </c>
      <c r="D99" t="s">
        <v>81</v>
      </c>
      <c r="E99" s="2" t="str">
        <f>HYPERLINK("capsilon://?command=openfolder&amp;siteaddress=FAM.docvelocity-na8.net&amp;folderid=FX662601EC-7844-F471-36FC-8950D6E5EBA0","FX211011181")</f>
        <v>FX211011181</v>
      </c>
      <c r="F99" t="s">
        <v>19</v>
      </c>
      <c r="G99" t="s">
        <v>19</v>
      </c>
      <c r="H99" t="s">
        <v>82</v>
      </c>
      <c r="I99" t="s">
        <v>364</v>
      </c>
      <c r="J99">
        <v>38</v>
      </c>
      <c r="K99" t="s">
        <v>84</v>
      </c>
      <c r="L99" t="s">
        <v>85</v>
      </c>
      <c r="M99" t="s">
        <v>86</v>
      </c>
      <c r="N99">
        <v>2</v>
      </c>
      <c r="O99" s="1">
        <v>44532.649351851855</v>
      </c>
      <c r="P99" s="1">
        <v>44533.161493055559</v>
      </c>
      <c r="Q99">
        <v>43904</v>
      </c>
      <c r="R99">
        <v>345</v>
      </c>
      <c r="S99" t="b">
        <v>0</v>
      </c>
      <c r="T99" t="s">
        <v>87</v>
      </c>
      <c r="U99" t="b">
        <v>0</v>
      </c>
      <c r="V99" t="s">
        <v>307</v>
      </c>
      <c r="W99" s="1">
        <v>44532.654340277775</v>
      </c>
      <c r="X99">
        <v>205</v>
      </c>
      <c r="Y99">
        <v>37</v>
      </c>
      <c r="Z99">
        <v>0</v>
      </c>
      <c r="AA99">
        <v>37</v>
      </c>
      <c r="AB99">
        <v>0</v>
      </c>
      <c r="AC99">
        <v>20</v>
      </c>
      <c r="AD99">
        <v>1</v>
      </c>
      <c r="AE99">
        <v>0</v>
      </c>
      <c r="AF99">
        <v>0</v>
      </c>
      <c r="AG99">
        <v>0</v>
      </c>
      <c r="AH99" t="s">
        <v>121</v>
      </c>
      <c r="AI99" s="1">
        <v>44533.161493055559</v>
      </c>
      <c r="AJ99">
        <v>140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>
      <c r="A100" t="s">
        <v>365</v>
      </c>
      <c r="B100" t="s">
        <v>79</v>
      </c>
      <c r="C100" t="s">
        <v>228</v>
      </c>
      <c r="D100" t="s">
        <v>81</v>
      </c>
      <c r="E100" s="2" t="str">
        <f>HYPERLINK("capsilon://?command=openfolder&amp;siteaddress=FAM.docvelocity-na8.net&amp;folderid=FX662601EC-7844-F471-36FC-8950D6E5EBA0","FX211011181")</f>
        <v>FX211011181</v>
      </c>
      <c r="F100" t="s">
        <v>19</v>
      </c>
      <c r="G100" t="s">
        <v>19</v>
      </c>
      <c r="H100" t="s">
        <v>82</v>
      </c>
      <c r="I100" t="s">
        <v>366</v>
      </c>
      <c r="J100">
        <v>38</v>
      </c>
      <c r="K100" t="s">
        <v>84</v>
      </c>
      <c r="L100" t="s">
        <v>85</v>
      </c>
      <c r="M100" t="s">
        <v>86</v>
      </c>
      <c r="N100">
        <v>1</v>
      </c>
      <c r="O100" s="1">
        <v>44532.651250000003</v>
      </c>
      <c r="P100" s="1">
        <v>44532.655312499999</v>
      </c>
      <c r="Q100">
        <v>111</v>
      </c>
      <c r="R100">
        <v>240</v>
      </c>
      <c r="S100" t="b">
        <v>0</v>
      </c>
      <c r="T100" t="s">
        <v>87</v>
      </c>
      <c r="U100" t="b">
        <v>0</v>
      </c>
      <c r="V100" t="s">
        <v>168</v>
      </c>
      <c r="W100" s="1">
        <v>44532.655312499999</v>
      </c>
      <c r="X100">
        <v>240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38</v>
      </c>
      <c r="AE100">
        <v>37</v>
      </c>
      <c r="AF100">
        <v>0</v>
      </c>
      <c r="AG100">
        <v>1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>
      <c r="A101" t="s">
        <v>367</v>
      </c>
      <c r="B101" t="s">
        <v>79</v>
      </c>
      <c r="C101" t="s">
        <v>225</v>
      </c>
      <c r="D101" t="s">
        <v>81</v>
      </c>
      <c r="E101" s="2" t="str">
        <f>HYPERLINK("capsilon://?command=openfolder&amp;siteaddress=FAM.docvelocity-na8.net&amp;folderid=FXD3DB0991-CB90-7676-A373-1B65030B72CB","FX211111925")</f>
        <v>FX211111925</v>
      </c>
      <c r="F101" t="s">
        <v>19</v>
      </c>
      <c r="G101" t="s">
        <v>19</v>
      </c>
      <c r="H101" t="s">
        <v>82</v>
      </c>
      <c r="I101" t="s">
        <v>332</v>
      </c>
      <c r="J101">
        <v>76</v>
      </c>
      <c r="K101" t="s">
        <v>84</v>
      </c>
      <c r="L101" t="s">
        <v>85</v>
      </c>
      <c r="M101" t="s">
        <v>86</v>
      </c>
      <c r="N101">
        <v>2</v>
      </c>
      <c r="O101" s="1">
        <v>44532.652928240743</v>
      </c>
      <c r="P101" s="1">
        <v>44532.76835648148</v>
      </c>
      <c r="Q101">
        <v>9292</v>
      </c>
      <c r="R101">
        <v>681</v>
      </c>
      <c r="S101" t="b">
        <v>0</v>
      </c>
      <c r="T101" t="s">
        <v>87</v>
      </c>
      <c r="U101" t="b">
        <v>1</v>
      </c>
      <c r="V101" t="s">
        <v>307</v>
      </c>
      <c r="W101" s="1">
        <v>44532.658750000002</v>
      </c>
      <c r="X101">
        <v>380</v>
      </c>
      <c r="Y101">
        <v>74</v>
      </c>
      <c r="Z101">
        <v>0</v>
      </c>
      <c r="AA101">
        <v>74</v>
      </c>
      <c r="AB101">
        <v>0</v>
      </c>
      <c r="AC101">
        <v>43</v>
      </c>
      <c r="AD101">
        <v>2</v>
      </c>
      <c r="AE101">
        <v>0</v>
      </c>
      <c r="AF101">
        <v>0</v>
      </c>
      <c r="AG101">
        <v>0</v>
      </c>
      <c r="AH101" t="s">
        <v>137</v>
      </c>
      <c r="AI101" s="1">
        <v>44532.76835648148</v>
      </c>
      <c r="AJ101">
        <v>301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>
      <c r="A102" t="s">
        <v>368</v>
      </c>
      <c r="B102" t="s">
        <v>79</v>
      </c>
      <c r="C102" t="s">
        <v>228</v>
      </c>
      <c r="D102" t="s">
        <v>81</v>
      </c>
      <c r="E102" s="2" t="str">
        <f>HYPERLINK("capsilon://?command=openfolder&amp;siteaddress=FAM.docvelocity-na8.net&amp;folderid=FX662601EC-7844-F471-36FC-8950D6E5EBA0","FX211011181")</f>
        <v>FX211011181</v>
      </c>
      <c r="F102" t="s">
        <v>19</v>
      </c>
      <c r="G102" t="s">
        <v>19</v>
      </c>
      <c r="H102" t="s">
        <v>82</v>
      </c>
      <c r="I102" t="s">
        <v>366</v>
      </c>
      <c r="J102">
        <v>38</v>
      </c>
      <c r="K102" t="s">
        <v>84</v>
      </c>
      <c r="L102" t="s">
        <v>85</v>
      </c>
      <c r="M102" t="s">
        <v>86</v>
      </c>
      <c r="N102">
        <v>2</v>
      </c>
      <c r="O102" s="1">
        <v>44532.655694444446</v>
      </c>
      <c r="P102" s="1">
        <v>44532.770787037036</v>
      </c>
      <c r="Q102">
        <v>9446</v>
      </c>
      <c r="R102">
        <v>498</v>
      </c>
      <c r="S102" t="b">
        <v>0</v>
      </c>
      <c r="T102" t="s">
        <v>87</v>
      </c>
      <c r="U102" t="b">
        <v>1</v>
      </c>
      <c r="V102" t="s">
        <v>168</v>
      </c>
      <c r="W102" s="1">
        <v>44532.659675925926</v>
      </c>
      <c r="X102">
        <v>289</v>
      </c>
      <c r="Y102">
        <v>37</v>
      </c>
      <c r="Z102">
        <v>0</v>
      </c>
      <c r="AA102">
        <v>37</v>
      </c>
      <c r="AB102">
        <v>0</v>
      </c>
      <c r="AC102">
        <v>34</v>
      </c>
      <c r="AD102">
        <v>1</v>
      </c>
      <c r="AE102">
        <v>0</v>
      </c>
      <c r="AF102">
        <v>0</v>
      </c>
      <c r="AG102">
        <v>0</v>
      </c>
      <c r="AH102" t="s">
        <v>137</v>
      </c>
      <c r="AI102" s="1">
        <v>44532.770787037036</v>
      </c>
      <c r="AJ102">
        <v>209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>
      <c r="A103" t="s">
        <v>369</v>
      </c>
      <c r="B103" t="s">
        <v>79</v>
      </c>
      <c r="C103" t="s">
        <v>370</v>
      </c>
      <c r="D103" t="s">
        <v>81</v>
      </c>
      <c r="E103" s="2" t="str">
        <f>HYPERLINK("capsilon://?command=openfolder&amp;siteaddress=FAM.docvelocity-na8.net&amp;folderid=FXCA1094D2-56B2-E589-B19E-7299E5858576","FX211012518")</f>
        <v>FX211012518</v>
      </c>
      <c r="F103" t="s">
        <v>19</v>
      </c>
      <c r="G103" t="s">
        <v>19</v>
      </c>
      <c r="H103" t="s">
        <v>82</v>
      </c>
      <c r="I103" t="s">
        <v>371</v>
      </c>
      <c r="J103">
        <v>66</v>
      </c>
      <c r="K103" t="s">
        <v>84</v>
      </c>
      <c r="L103" t="s">
        <v>85</v>
      </c>
      <c r="M103" t="s">
        <v>86</v>
      </c>
      <c r="N103">
        <v>2</v>
      </c>
      <c r="O103" s="1">
        <v>44532.662141203706</v>
      </c>
      <c r="P103" s="1">
        <v>44533.162638888891</v>
      </c>
      <c r="Q103">
        <v>43085</v>
      </c>
      <c r="R103">
        <v>158</v>
      </c>
      <c r="S103" t="b">
        <v>0</v>
      </c>
      <c r="T103" t="s">
        <v>87</v>
      </c>
      <c r="U103" t="b">
        <v>0</v>
      </c>
      <c r="V103" t="s">
        <v>223</v>
      </c>
      <c r="W103" s="1">
        <v>44532.662870370368</v>
      </c>
      <c r="X103">
        <v>60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66</v>
      </c>
      <c r="AE103">
        <v>0</v>
      </c>
      <c r="AF103">
        <v>0</v>
      </c>
      <c r="AG103">
        <v>0</v>
      </c>
      <c r="AH103" t="s">
        <v>121</v>
      </c>
      <c r="AI103" s="1">
        <v>44533.162638888891</v>
      </c>
      <c r="AJ103">
        <v>98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66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>
      <c r="A104" t="s">
        <v>372</v>
      </c>
      <c r="B104" t="s">
        <v>79</v>
      </c>
      <c r="C104" t="s">
        <v>373</v>
      </c>
      <c r="D104" t="s">
        <v>81</v>
      </c>
      <c r="E104" s="2" t="str">
        <f>HYPERLINK("capsilon://?command=openfolder&amp;siteaddress=FAM.docvelocity-na8.net&amp;folderid=FXC57ED067-27B2-0B24-0CB8-43DBA65EE124","FX21121883")</f>
        <v>FX21121883</v>
      </c>
      <c r="F104" t="s">
        <v>19</v>
      </c>
      <c r="G104" t="s">
        <v>19</v>
      </c>
      <c r="H104" t="s">
        <v>82</v>
      </c>
      <c r="I104" t="s">
        <v>374</v>
      </c>
      <c r="J104">
        <v>232</v>
      </c>
      <c r="K104" t="s">
        <v>84</v>
      </c>
      <c r="L104" t="s">
        <v>85</v>
      </c>
      <c r="M104" t="s">
        <v>86</v>
      </c>
      <c r="N104">
        <v>2</v>
      </c>
      <c r="O104" s="1">
        <v>44532.663935185185</v>
      </c>
      <c r="P104" s="1">
        <v>44533.206018518518</v>
      </c>
      <c r="Q104">
        <v>40228</v>
      </c>
      <c r="R104">
        <v>6608</v>
      </c>
      <c r="S104" t="b">
        <v>0</v>
      </c>
      <c r="T104" t="s">
        <v>87</v>
      </c>
      <c r="U104" t="b">
        <v>0</v>
      </c>
      <c r="V104" t="s">
        <v>307</v>
      </c>
      <c r="W104" s="1">
        <v>44532.732812499999</v>
      </c>
      <c r="X104">
        <v>913</v>
      </c>
      <c r="Y104">
        <v>275</v>
      </c>
      <c r="Z104">
        <v>0</v>
      </c>
      <c r="AA104">
        <v>275</v>
      </c>
      <c r="AB104">
        <v>0</v>
      </c>
      <c r="AC104">
        <v>182</v>
      </c>
      <c r="AD104">
        <v>-43</v>
      </c>
      <c r="AE104">
        <v>0</v>
      </c>
      <c r="AF104">
        <v>0</v>
      </c>
      <c r="AG104">
        <v>0</v>
      </c>
      <c r="AH104" t="s">
        <v>182</v>
      </c>
      <c r="AI104" s="1">
        <v>44533.206018518518</v>
      </c>
      <c r="AJ104">
        <v>2667</v>
      </c>
      <c r="AK104">
        <v>16</v>
      </c>
      <c r="AL104">
        <v>0</v>
      </c>
      <c r="AM104">
        <v>16</v>
      </c>
      <c r="AN104">
        <v>0</v>
      </c>
      <c r="AO104">
        <v>16</v>
      </c>
      <c r="AP104">
        <v>-59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>
      <c r="A105" t="s">
        <v>375</v>
      </c>
      <c r="B105" t="s">
        <v>79</v>
      </c>
      <c r="C105" t="s">
        <v>376</v>
      </c>
      <c r="D105" t="s">
        <v>81</v>
      </c>
      <c r="E105" s="2" t="str">
        <f>HYPERLINK("capsilon://?command=openfolder&amp;siteaddress=FAM.docvelocity-na8.net&amp;folderid=FX271CA40B-BB79-0012-4DD1-C9E54585CE2A","FX21105970")</f>
        <v>FX21105970</v>
      </c>
      <c r="F105" t="s">
        <v>19</v>
      </c>
      <c r="G105" t="s">
        <v>19</v>
      </c>
      <c r="H105" t="s">
        <v>82</v>
      </c>
      <c r="I105" t="s">
        <v>377</v>
      </c>
      <c r="J105">
        <v>66</v>
      </c>
      <c r="K105" t="s">
        <v>84</v>
      </c>
      <c r="L105" t="s">
        <v>85</v>
      </c>
      <c r="M105" t="s">
        <v>86</v>
      </c>
      <c r="N105">
        <v>2</v>
      </c>
      <c r="O105" s="1">
        <v>44532.674953703703</v>
      </c>
      <c r="P105" s="1">
        <v>44533.17769675926</v>
      </c>
      <c r="Q105">
        <v>43054</v>
      </c>
      <c r="R105">
        <v>383</v>
      </c>
      <c r="S105" t="b">
        <v>0</v>
      </c>
      <c r="T105" t="s">
        <v>87</v>
      </c>
      <c r="U105" t="b">
        <v>0</v>
      </c>
      <c r="V105" t="s">
        <v>307</v>
      </c>
      <c r="W105" s="1">
        <v>44532.690821759257</v>
      </c>
      <c r="X105">
        <v>185</v>
      </c>
      <c r="Y105">
        <v>52</v>
      </c>
      <c r="Z105">
        <v>0</v>
      </c>
      <c r="AA105">
        <v>52</v>
      </c>
      <c r="AB105">
        <v>0</v>
      </c>
      <c r="AC105">
        <v>25</v>
      </c>
      <c r="AD105">
        <v>14</v>
      </c>
      <c r="AE105">
        <v>0</v>
      </c>
      <c r="AF105">
        <v>0</v>
      </c>
      <c r="AG105">
        <v>0</v>
      </c>
      <c r="AH105" t="s">
        <v>121</v>
      </c>
      <c r="AI105" s="1">
        <v>44533.17769675926</v>
      </c>
      <c r="AJ105">
        <v>182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>
      <c r="A106" t="s">
        <v>378</v>
      </c>
      <c r="B106" t="s">
        <v>79</v>
      </c>
      <c r="C106" t="s">
        <v>379</v>
      </c>
      <c r="D106" t="s">
        <v>81</v>
      </c>
      <c r="E106" s="2" t="str">
        <f>HYPERLINK("capsilon://?command=openfolder&amp;siteaddress=FAM.docvelocity-na8.net&amp;folderid=FXCB1923F2-2650-F0A1-E9A6-0EF0ADDC54C9","FX21107553")</f>
        <v>FX21107553</v>
      </c>
      <c r="F106" t="s">
        <v>19</v>
      </c>
      <c r="G106" t="s">
        <v>19</v>
      </c>
      <c r="H106" t="s">
        <v>82</v>
      </c>
      <c r="I106" t="s">
        <v>380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44532.682766203703</v>
      </c>
      <c r="P106" s="1">
        <v>44533.211956018517</v>
      </c>
      <c r="Q106">
        <v>45642</v>
      </c>
      <c r="R106">
        <v>80</v>
      </c>
      <c r="S106" t="b">
        <v>0</v>
      </c>
      <c r="T106" t="s">
        <v>87</v>
      </c>
      <c r="U106" t="b">
        <v>0</v>
      </c>
      <c r="V106" t="s">
        <v>307</v>
      </c>
      <c r="W106" s="1">
        <v>44532.691018518519</v>
      </c>
      <c r="X106">
        <v>16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250</v>
      </c>
      <c r="AI106" s="1">
        <v>44533.211956018517</v>
      </c>
      <c r="AJ106">
        <v>48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>
      <c r="A107" t="s">
        <v>381</v>
      </c>
      <c r="B107" t="s">
        <v>79</v>
      </c>
      <c r="C107" t="s">
        <v>382</v>
      </c>
      <c r="D107" t="s">
        <v>81</v>
      </c>
      <c r="E107" s="2" t="str">
        <f>HYPERLINK("capsilon://?command=openfolder&amp;siteaddress=FAM.docvelocity-na8.net&amp;folderid=FXD08D1623-492A-F40E-9445-24673B70B551","FX21102555")</f>
        <v>FX21102555</v>
      </c>
      <c r="F107" t="s">
        <v>19</v>
      </c>
      <c r="G107" t="s">
        <v>19</v>
      </c>
      <c r="H107" t="s">
        <v>82</v>
      </c>
      <c r="I107" t="s">
        <v>383</v>
      </c>
      <c r="J107">
        <v>38</v>
      </c>
      <c r="K107" t="s">
        <v>84</v>
      </c>
      <c r="L107" t="s">
        <v>85</v>
      </c>
      <c r="M107" t="s">
        <v>86</v>
      </c>
      <c r="N107">
        <v>2</v>
      </c>
      <c r="O107" s="1">
        <v>44532.686168981483</v>
      </c>
      <c r="P107" s="1">
        <v>44533.215486111112</v>
      </c>
      <c r="Q107">
        <v>45322</v>
      </c>
      <c r="R107">
        <v>411</v>
      </c>
      <c r="S107" t="b">
        <v>0</v>
      </c>
      <c r="T107" t="s">
        <v>87</v>
      </c>
      <c r="U107" t="b">
        <v>0</v>
      </c>
      <c r="V107" t="s">
        <v>307</v>
      </c>
      <c r="W107" s="1">
        <v>44532.69226851852</v>
      </c>
      <c r="X107">
        <v>107</v>
      </c>
      <c r="Y107">
        <v>37</v>
      </c>
      <c r="Z107">
        <v>0</v>
      </c>
      <c r="AA107">
        <v>37</v>
      </c>
      <c r="AB107">
        <v>0</v>
      </c>
      <c r="AC107">
        <v>22</v>
      </c>
      <c r="AD107">
        <v>1</v>
      </c>
      <c r="AE107">
        <v>0</v>
      </c>
      <c r="AF107">
        <v>0</v>
      </c>
      <c r="AG107">
        <v>0</v>
      </c>
      <c r="AH107" t="s">
        <v>250</v>
      </c>
      <c r="AI107" s="1">
        <v>44533.215486111112</v>
      </c>
      <c r="AJ107">
        <v>304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>
      <c r="A108" t="s">
        <v>384</v>
      </c>
      <c r="B108" t="s">
        <v>79</v>
      </c>
      <c r="C108" t="s">
        <v>385</v>
      </c>
      <c r="D108" t="s">
        <v>81</v>
      </c>
      <c r="E108" s="2" t="str">
        <f>HYPERLINK("capsilon://?command=openfolder&amp;siteaddress=FAM.docvelocity-na8.net&amp;folderid=FX348ED33D-A890-3E1B-7DEC-8312C0C4C035","FX211112780")</f>
        <v>FX211112780</v>
      </c>
      <c r="F108" t="s">
        <v>19</v>
      </c>
      <c r="G108" t="s">
        <v>19</v>
      </c>
      <c r="H108" t="s">
        <v>82</v>
      </c>
      <c r="I108" t="s">
        <v>386</v>
      </c>
      <c r="J108">
        <v>38</v>
      </c>
      <c r="K108" t="s">
        <v>84</v>
      </c>
      <c r="L108" t="s">
        <v>85</v>
      </c>
      <c r="M108" t="s">
        <v>86</v>
      </c>
      <c r="N108">
        <v>2</v>
      </c>
      <c r="O108" s="1">
        <v>44532.711817129632</v>
      </c>
      <c r="P108" s="1">
        <v>44533.220625000002</v>
      </c>
      <c r="Q108">
        <v>43372</v>
      </c>
      <c r="R108">
        <v>589</v>
      </c>
      <c r="S108" t="b">
        <v>0</v>
      </c>
      <c r="T108" t="s">
        <v>87</v>
      </c>
      <c r="U108" t="b">
        <v>0</v>
      </c>
      <c r="V108" t="s">
        <v>223</v>
      </c>
      <c r="W108" s="1">
        <v>44532.721215277779</v>
      </c>
      <c r="X108">
        <v>146</v>
      </c>
      <c r="Y108">
        <v>37</v>
      </c>
      <c r="Z108">
        <v>0</v>
      </c>
      <c r="AA108">
        <v>37</v>
      </c>
      <c r="AB108">
        <v>0</v>
      </c>
      <c r="AC108">
        <v>18</v>
      </c>
      <c r="AD108">
        <v>1</v>
      </c>
      <c r="AE108">
        <v>0</v>
      </c>
      <c r="AF108">
        <v>0</v>
      </c>
      <c r="AG108">
        <v>0</v>
      </c>
      <c r="AH108" t="s">
        <v>250</v>
      </c>
      <c r="AI108" s="1">
        <v>44533.220625000002</v>
      </c>
      <c r="AJ108">
        <v>443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>
      <c r="A109" t="s">
        <v>387</v>
      </c>
      <c r="B109" t="s">
        <v>79</v>
      </c>
      <c r="C109" t="s">
        <v>234</v>
      </c>
      <c r="D109" t="s">
        <v>81</v>
      </c>
      <c r="E109" s="2" t="str">
        <f>HYPERLINK("capsilon://?command=openfolder&amp;siteaddress=FAM.docvelocity-na8.net&amp;folderid=FX6ABBD7C2-ECD5-A675-E2D4-486DD157BB51","FX211113139")</f>
        <v>FX211113139</v>
      </c>
      <c r="F109" t="s">
        <v>19</v>
      </c>
      <c r="G109" t="s">
        <v>19</v>
      </c>
      <c r="H109" t="s">
        <v>82</v>
      </c>
      <c r="I109" t="s">
        <v>388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44532.711886574078</v>
      </c>
      <c r="P109" s="1">
        <v>44533.227025462962</v>
      </c>
      <c r="Q109">
        <v>44015</v>
      </c>
      <c r="R109">
        <v>493</v>
      </c>
      <c r="S109" t="b">
        <v>0</v>
      </c>
      <c r="T109" t="s">
        <v>87</v>
      </c>
      <c r="U109" t="b">
        <v>0</v>
      </c>
      <c r="V109" t="s">
        <v>307</v>
      </c>
      <c r="W109" s="1">
        <v>44532.721250000002</v>
      </c>
      <c r="X109">
        <v>134</v>
      </c>
      <c r="Y109">
        <v>52</v>
      </c>
      <c r="Z109">
        <v>0</v>
      </c>
      <c r="AA109">
        <v>52</v>
      </c>
      <c r="AB109">
        <v>0</v>
      </c>
      <c r="AC109">
        <v>24</v>
      </c>
      <c r="AD109">
        <v>14</v>
      </c>
      <c r="AE109">
        <v>0</v>
      </c>
      <c r="AF109">
        <v>0</v>
      </c>
      <c r="AG109">
        <v>0</v>
      </c>
      <c r="AH109" t="s">
        <v>121</v>
      </c>
      <c r="AI109" s="1">
        <v>44533.227025462962</v>
      </c>
      <c r="AJ109">
        <v>359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13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>
      <c r="A110" t="s">
        <v>389</v>
      </c>
      <c r="B110" t="s">
        <v>79</v>
      </c>
      <c r="C110" t="s">
        <v>202</v>
      </c>
      <c r="D110" t="s">
        <v>81</v>
      </c>
      <c r="E110" s="2" t="str">
        <f>HYPERLINK("capsilon://?command=openfolder&amp;siteaddress=FAM.docvelocity-na8.net&amp;folderid=FXA52C872A-2651-EC03-D684-766046E60296","FX21115156")</f>
        <v>FX21115156</v>
      </c>
      <c r="F110" t="s">
        <v>19</v>
      </c>
      <c r="G110" t="s">
        <v>19</v>
      </c>
      <c r="H110" t="s">
        <v>82</v>
      </c>
      <c r="I110" t="s">
        <v>390</v>
      </c>
      <c r="J110">
        <v>28</v>
      </c>
      <c r="K110" t="s">
        <v>84</v>
      </c>
      <c r="L110" t="s">
        <v>85</v>
      </c>
      <c r="M110" t="s">
        <v>86</v>
      </c>
      <c r="N110">
        <v>2</v>
      </c>
      <c r="O110" s="1">
        <v>44532.751076388886</v>
      </c>
      <c r="P110" s="1">
        <v>44533.229027777779</v>
      </c>
      <c r="Q110">
        <v>40956</v>
      </c>
      <c r="R110">
        <v>339</v>
      </c>
      <c r="S110" t="b">
        <v>0</v>
      </c>
      <c r="T110" t="s">
        <v>87</v>
      </c>
      <c r="U110" t="b">
        <v>0</v>
      </c>
      <c r="V110" t="s">
        <v>168</v>
      </c>
      <c r="W110" s="1">
        <v>44532.75949074074</v>
      </c>
      <c r="X110">
        <v>135</v>
      </c>
      <c r="Y110">
        <v>21</v>
      </c>
      <c r="Z110">
        <v>0</v>
      </c>
      <c r="AA110">
        <v>21</v>
      </c>
      <c r="AB110">
        <v>0</v>
      </c>
      <c r="AC110">
        <v>12</v>
      </c>
      <c r="AD110">
        <v>7</v>
      </c>
      <c r="AE110">
        <v>0</v>
      </c>
      <c r="AF110">
        <v>0</v>
      </c>
      <c r="AG110">
        <v>0</v>
      </c>
      <c r="AH110" t="s">
        <v>121</v>
      </c>
      <c r="AI110" s="1">
        <v>44533.229027777779</v>
      </c>
      <c r="AJ110">
        <v>151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7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>
      <c r="A111" t="s">
        <v>391</v>
      </c>
      <c r="B111" t="s">
        <v>79</v>
      </c>
      <c r="C111" t="s">
        <v>202</v>
      </c>
      <c r="D111" t="s">
        <v>81</v>
      </c>
      <c r="E111" s="2" t="str">
        <f>HYPERLINK("capsilon://?command=openfolder&amp;siteaddress=FAM.docvelocity-na8.net&amp;folderid=FXA52C872A-2651-EC03-D684-766046E60296","FX21115156")</f>
        <v>FX21115156</v>
      </c>
      <c r="F111" t="s">
        <v>19</v>
      </c>
      <c r="G111" t="s">
        <v>19</v>
      </c>
      <c r="H111" t="s">
        <v>82</v>
      </c>
      <c r="I111" t="s">
        <v>392</v>
      </c>
      <c r="J111">
        <v>28</v>
      </c>
      <c r="K111" t="s">
        <v>84</v>
      </c>
      <c r="L111" t="s">
        <v>85</v>
      </c>
      <c r="M111" t="s">
        <v>86</v>
      </c>
      <c r="N111">
        <v>2</v>
      </c>
      <c r="O111" s="1">
        <v>44532.751354166663</v>
      </c>
      <c r="P111" s="1">
        <v>44533.231249999997</v>
      </c>
      <c r="Q111">
        <v>41098</v>
      </c>
      <c r="R111">
        <v>365</v>
      </c>
      <c r="S111" t="b">
        <v>0</v>
      </c>
      <c r="T111" t="s">
        <v>87</v>
      </c>
      <c r="U111" t="b">
        <v>0</v>
      </c>
      <c r="V111" t="s">
        <v>168</v>
      </c>
      <c r="W111" s="1">
        <v>44532.761516203704</v>
      </c>
      <c r="X111">
        <v>174</v>
      </c>
      <c r="Y111">
        <v>21</v>
      </c>
      <c r="Z111">
        <v>0</v>
      </c>
      <c r="AA111">
        <v>21</v>
      </c>
      <c r="AB111">
        <v>0</v>
      </c>
      <c r="AC111">
        <v>15</v>
      </c>
      <c r="AD111">
        <v>7</v>
      </c>
      <c r="AE111">
        <v>0</v>
      </c>
      <c r="AF111">
        <v>0</v>
      </c>
      <c r="AG111">
        <v>0</v>
      </c>
      <c r="AH111" t="s">
        <v>121</v>
      </c>
      <c r="AI111" s="1">
        <v>44533.231249999997</v>
      </c>
      <c r="AJ111">
        <v>191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>
      <c r="A112" t="s">
        <v>393</v>
      </c>
      <c r="B112" t="s">
        <v>79</v>
      </c>
      <c r="C112" t="s">
        <v>202</v>
      </c>
      <c r="D112" t="s">
        <v>81</v>
      </c>
      <c r="E112" s="2" t="str">
        <f>HYPERLINK("capsilon://?command=openfolder&amp;siteaddress=FAM.docvelocity-na8.net&amp;folderid=FXA52C872A-2651-EC03-D684-766046E60296","FX21115156")</f>
        <v>FX21115156</v>
      </c>
      <c r="F112" t="s">
        <v>19</v>
      </c>
      <c r="G112" t="s">
        <v>19</v>
      </c>
      <c r="H112" t="s">
        <v>82</v>
      </c>
      <c r="I112" t="s">
        <v>394</v>
      </c>
      <c r="J112">
        <v>28</v>
      </c>
      <c r="K112" t="s">
        <v>84</v>
      </c>
      <c r="L112" t="s">
        <v>85</v>
      </c>
      <c r="M112" t="s">
        <v>86</v>
      </c>
      <c r="N112">
        <v>2</v>
      </c>
      <c r="O112" s="1">
        <v>44532.751539351855</v>
      </c>
      <c r="P112" s="1">
        <v>44533.234560185185</v>
      </c>
      <c r="Q112">
        <v>41295</v>
      </c>
      <c r="R112">
        <v>438</v>
      </c>
      <c r="S112" t="b">
        <v>0</v>
      </c>
      <c r="T112" t="s">
        <v>87</v>
      </c>
      <c r="U112" t="b">
        <v>0</v>
      </c>
      <c r="V112" t="s">
        <v>168</v>
      </c>
      <c r="W112" s="1">
        <v>44532.763298611113</v>
      </c>
      <c r="X112">
        <v>153</v>
      </c>
      <c r="Y112">
        <v>21</v>
      </c>
      <c r="Z112">
        <v>0</v>
      </c>
      <c r="AA112">
        <v>21</v>
      </c>
      <c r="AB112">
        <v>0</v>
      </c>
      <c r="AC112">
        <v>14</v>
      </c>
      <c r="AD112">
        <v>7</v>
      </c>
      <c r="AE112">
        <v>0</v>
      </c>
      <c r="AF112">
        <v>0</v>
      </c>
      <c r="AG112">
        <v>0</v>
      </c>
      <c r="AH112" t="s">
        <v>121</v>
      </c>
      <c r="AI112" s="1">
        <v>44533.234560185185</v>
      </c>
      <c r="AJ112">
        <v>285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>
      <c r="A113" t="s">
        <v>395</v>
      </c>
      <c r="B113" t="s">
        <v>79</v>
      </c>
      <c r="C113" t="s">
        <v>202</v>
      </c>
      <c r="D113" t="s">
        <v>81</v>
      </c>
      <c r="E113" s="2" t="str">
        <f>HYPERLINK("capsilon://?command=openfolder&amp;siteaddress=FAM.docvelocity-na8.net&amp;folderid=FXA52C872A-2651-EC03-D684-766046E60296","FX21115156")</f>
        <v>FX21115156</v>
      </c>
      <c r="F113" t="s">
        <v>19</v>
      </c>
      <c r="G113" t="s">
        <v>19</v>
      </c>
      <c r="H113" t="s">
        <v>82</v>
      </c>
      <c r="I113" t="s">
        <v>396</v>
      </c>
      <c r="J113">
        <v>45</v>
      </c>
      <c r="K113" t="s">
        <v>84</v>
      </c>
      <c r="L113" t="s">
        <v>85</v>
      </c>
      <c r="M113" t="s">
        <v>86</v>
      </c>
      <c r="N113">
        <v>1</v>
      </c>
      <c r="O113" s="1">
        <v>44532.752708333333</v>
      </c>
      <c r="P113" s="1">
        <v>44532.764768518522</v>
      </c>
      <c r="Q113">
        <v>916</v>
      </c>
      <c r="R113">
        <v>126</v>
      </c>
      <c r="S113" t="b">
        <v>0</v>
      </c>
      <c r="T113" t="s">
        <v>87</v>
      </c>
      <c r="U113" t="b">
        <v>0</v>
      </c>
      <c r="V113" t="s">
        <v>168</v>
      </c>
      <c r="W113" s="1">
        <v>44532.764768518522</v>
      </c>
      <c r="X113">
        <v>126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45</v>
      </c>
      <c r="AE113">
        <v>40</v>
      </c>
      <c r="AF113">
        <v>0</v>
      </c>
      <c r="AG113">
        <v>1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>
      <c r="A114" t="s">
        <v>397</v>
      </c>
      <c r="B114" t="s">
        <v>79</v>
      </c>
      <c r="C114" t="s">
        <v>202</v>
      </c>
      <c r="D114" t="s">
        <v>81</v>
      </c>
      <c r="E114" s="2" t="str">
        <f>HYPERLINK("capsilon://?command=openfolder&amp;siteaddress=FAM.docvelocity-na8.net&amp;folderid=FXA52C872A-2651-EC03-D684-766046E60296","FX21115156")</f>
        <v>FX21115156</v>
      </c>
      <c r="F114" t="s">
        <v>19</v>
      </c>
      <c r="G114" t="s">
        <v>19</v>
      </c>
      <c r="H114" t="s">
        <v>82</v>
      </c>
      <c r="I114" t="s">
        <v>396</v>
      </c>
      <c r="J114">
        <v>45</v>
      </c>
      <c r="K114" t="s">
        <v>84</v>
      </c>
      <c r="L114" t="s">
        <v>85</v>
      </c>
      <c r="M114" t="s">
        <v>86</v>
      </c>
      <c r="N114">
        <v>2</v>
      </c>
      <c r="O114" s="1">
        <v>44532.767268518517</v>
      </c>
      <c r="P114" s="1">
        <v>44532.794456018521</v>
      </c>
      <c r="Q114">
        <v>1400</v>
      </c>
      <c r="R114">
        <v>949</v>
      </c>
      <c r="S114" t="b">
        <v>0</v>
      </c>
      <c r="T114" t="s">
        <v>87</v>
      </c>
      <c r="U114" t="b">
        <v>1</v>
      </c>
      <c r="V114" t="s">
        <v>328</v>
      </c>
      <c r="W114" s="1">
        <v>44532.786874999998</v>
      </c>
      <c r="X114">
        <v>774</v>
      </c>
      <c r="Y114">
        <v>53</v>
      </c>
      <c r="Z114">
        <v>0</v>
      </c>
      <c r="AA114">
        <v>53</v>
      </c>
      <c r="AB114">
        <v>0</v>
      </c>
      <c r="AC114">
        <v>31</v>
      </c>
      <c r="AD114">
        <v>-8</v>
      </c>
      <c r="AE114">
        <v>0</v>
      </c>
      <c r="AF114">
        <v>0</v>
      </c>
      <c r="AG114">
        <v>0</v>
      </c>
      <c r="AH114" t="s">
        <v>137</v>
      </c>
      <c r="AI114" s="1">
        <v>44532.794456018521</v>
      </c>
      <c r="AJ114">
        <v>118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-8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>
      <c r="A115" t="s">
        <v>398</v>
      </c>
      <c r="B115" t="s">
        <v>79</v>
      </c>
      <c r="C115" t="s">
        <v>288</v>
      </c>
      <c r="D115" t="s">
        <v>81</v>
      </c>
      <c r="E115" s="2" t="str">
        <f>HYPERLINK("capsilon://?command=openfolder&amp;siteaddress=FAM.docvelocity-na8.net&amp;folderid=FX093AA406-58DD-C372-8672-A92EC7E47D9E","FX21121015")</f>
        <v>FX21121015</v>
      </c>
      <c r="F115" t="s">
        <v>19</v>
      </c>
      <c r="G115" t="s">
        <v>19</v>
      </c>
      <c r="H115" t="s">
        <v>82</v>
      </c>
      <c r="I115" t="s">
        <v>289</v>
      </c>
      <c r="J115">
        <v>316</v>
      </c>
      <c r="K115" t="s">
        <v>84</v>
      </c>
      <c r="L115" t="s">
        <v>85</v>
      </c>
      <c r="M115" t="s">
        <v>86</v>
      </c>
      <c r="N115">
        <v>2</v>
      </c>
      <c r="O115" s="1">
        <v>44533.203229166669</v>
      </c>
      <c r="P115" s="1">
        <v>44533.243854166663</v>
      </c>
      <c r="Q115">
        <v>256</v>
      </c>
      <c r="R115">
        <v>3254</v>
      </c>
      <c r="S115" t="b">
        <v>0</v>
      </c>
      <c r="T115" t="s">
        <v>87</v>
      </c>
      <c r="U115" t="b">
        <v>1</v>
      </c>
      <c r="V115" t="s">
        <v>110</v>
      </c>
      <c r="W115" s="1">
        <v>44533.217685185184</v>
      </c>
      <c r="X115">
        <v>1248</v>
      </c>
      <c r="Y115">
        <v>283</v>
      </c>
      <c r="Z115">
        <v>0</v>
      </c>
      <c r="AA115">
        <v>283</v>
      </c>
      <c r="AB115">
        <v>0</v>
      </c>
      <c r="AC115">
        <v>98</v>
      </c>
      <c r="AD115">
        <v>33</v>
      </c>
      <c r="AE115">
        <v>0</v>
      </c>
      <c r="AF115">
        <v>0</v>
      </c>
      <c r="AG115">
        <v>0</v>
      </c>
      <c r="AH115" t="s">
        <v>250</v>
      </c>
      <c r="AI115" s="1">
        <v>44533.243854166663</v>
      </c>
      <c r="AJ115">
        <v>2006</v>
      </c>
      <c r="AK115">
        <v>11</v>
      </c>
      <c r="AL115">
        <v>0</v>
      </c>
      <c r="AM115">
        <v>11</v>
      </c>
      <c r="AN115">
        <v>0</v>
      </c>
      <c r="AO115">
        <v>11</v>
      </c>
      <c r="AP115">
        <v>22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>
      <c r="A116" t="s">
        <v>399</v>
      </c>
      <c r="B116" t="s">
        <v>79</v>
      </c>
      <c r="C116" t="s">
        <v>400</v>
      </c>
      <c r="D116" t="s">
        <v>81</v>
      </c>
      <c r="E116" s="2" t="str">
        <f>HYPERLINK("capsilon://?command=openfolder&amp;siteaddress=FAM.docvelocity-na8.net&amp;folderid=FXC0E9B790-91FC-CEF7-30DD-AFD836803247","FX21119608")</f>
        <v>FX21119608</v>
      </c>
      <c r="F116" t="s">
        <v>19</v>
      </c>
      <c r="G116" t="s">
        <v>19</v>
      </c>
      <c r="H116" t="s">
        <v>82</v>
      </c>
      <c r="I116" t="s">
        <v>401</v>
      </c>
      <c r="J116">
        <v>38</v>
      </c>
      <c r="K116" t="s">
        <v>84</v>
      </c>
      <c r="L116" t="s">
        <v>85</v>
      </c>
      <c r="M116" t="s">
        <v>86</v>
      </c>
      <c r="N116">
        <v>2</v>
      </c>
      <c r="O116" s="1">
        <v>44533.33871527778</v>
      </c>
      <c r="P116" s="1">
        <v>44533.349224537036</v>
      </c>
      <c r="Q116">
        <v>326</v>
      </c>
      <c r="R116">
        <v>582</v>
      </c>
      <c r="S116" t="b">
        <v>0</v>
      </c>
      <c r="T116" t="s">
        <v>87</v>
      </c>
      <c r="U116" t="b">
        <v>0</v>
      </c>
      <c r="V116" t="s">
        <v>93</v>
      </c>
      <c r="W116" s="1">
        <v>44533.343668981484</v>
      </c>
      <c r="X116">
        <v>404</v>
      </c>
      <c r="Y116">
        <v>37</v>
      </c>
      <c r="Z116">
        <v>0</v>
      </c>
      <c r="AA116">
        <v>37</v>
      </c>
      <c r="AB116">
        <v>0</v>
      </c>
      <c r="AC116">
        <v>28</v>
      </c>
      <c r="AD116">
        <v>1</v>
      </c>
      <c r="AE116">
        <v>0</v>
      </c>
      <c r="AF116">
        <v>0</v>
      </c>
      <c r="AG116">
        <v>0</v>
      </c>
      <c r="AH116" t="s">
        <v>121</v>
      </c>
      <c r="AI116" s="1">
        <v>44533.349224537036</v>
      </c>
      <c r="AJ116">
        <v>178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>
      <c r="A117" t="s">
        <v>402</v>
      </c>
      <c r="B117" t="s">
        <v>79</v>
      </c>
      <c r="C117" t="s">
        <v>400</v>
      </c>
      <c r="D117" t="s">
        <v>81</v>
      </c>
      <c r="E117" s="2" t="str">
        <f>HYPERLINK("capsilon://?command=openfolder&amp;siteaddress=FAM.docvelocity-na8.net&amp;folderid=FXC0E9B790-91FC-CEF7-30DD-AFD836803247","FX21119608")</f>
        <v>FX21119608</v>
      </c>
      <c r="F117" t="s">
        <v>19</v>
      </c>
      <c r="G117" t="s">
        <v>19</v>
      </c>
      <c r="H117" t="s">
        <v>82</v>
      </c>
      <c r="I117" t="s">
        <v>403</v>
      </c>
      <c r="J117">
        <v>38</v>
      </c>
      <c r="K117" t="s">
        <v>84</v>
      </c>
      <c r="L117" t="s">
        <v>85</v>
      </c>
      <c r="M117" t="s">
        <v>86</v>
      </c>
      <c r="N117">
        <v>2</v>
      </c>
      <c r="O117" s="1">
        <v>44533.339733796296</v>
      </c>
      <c r="P117" s="1">
        <v>44533.351053240738</v>
      </c>
      <c r="Q117">
        <v>562</v>
      </c>
      <c r="R117">
        <v>416</v>
      </c>
      <c r="S117" t="b">
        <v>0</v>
      </c>
      <c r="T117" t="s">
        <v>87</v>
      </c>
      <c r="U117" t="b">
        <v>0</v>
      </c>
      <c r="V117" t="s">
        <v>261</v>
      </c>
      <c r="W117" s="1">
        <v>44533.344270833331</v>
      </c>
      <c r="X117">
        <v>259</v>
      </c>
      <c r="Y117">
        <v>37</v>
      </c>
      <c r="Z117">
        <v>0</v>
      </c>
      <c r="AA117">
        <v>37</v>
      </c>
      <c r="AB117">
        <v>0</v>
      </c>
      <c r="AC117">
        <v>30</v>
      </c>
      <c r="AD117">
        <v>1</v>
      </c>
      <c r="AE117">
        <v>0</v>
      </c>
      <c r="AF117">
        <v>0</v>
      </c>
      <c r="AG117">
        <v>0</v>
      </c>
      <c r="AH117" t="s">
        <v>121</v>
      </c>
      <c r="AI117" s="1">
        <v>44533.351053240738</v>
      </c>
      <c r="AJ117">
        <v>157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>
      <c r="A118" t="s">
        <v>404</v>
      </c>
      <c r="B118" t="s">
        <v>79</v>
      </c>
      <c r="C118" t="s">
        <v>405</v>
      </c>
      <c r="D118" t="s">
        <v>81</v>
      </c>
      <c r="E118" s="2" t="str">
        <f>HYPERLINK("capsilon://?command=openfolder&amp;siteaddress=FAM.docvelocity-na8.net&amp;folderid=FX29AD90BA-9090-37D8-426E-546F2C873DE3","FX211114261")</f>
        <v>FX211114261</v>
      </c>
      <c r="F118" t="s">
        <v>19</v>
      </c>
      <c r="G118" t="s">
        <v>19</v>
      </c>
      <c r="H118" t="s">
        <v>82</v>
      </c>
      <c r="I118" t="s">
        <v>406</v>
      </c>
      <c r="J118">
        <v>66</v>
      </c>
      <c r="K118" t="s">
        <v>84</v>
      </c>
      <c r="L118" t="s">
        <v>85</v>
      </c>
      <c r="M118" t="s">
        <v>86</v>
      </c>
      <c r="N118">
        <v>2</v>
      </c>
      <c r="O118" s="1">
        <v>44533.352951388886</v>
      </c>
      <c r="P118" s="1">
        <v>44533.372048611112</v>
      </c>
      <c r="Q118">
        <v>801</v>
      </c>
      <c r="R118">
        <v>849</v>
      </c>
      <c r="S118" t="b">
        <v>0</v>
      </c>
      <c r="T118" t="s">
        <v>87</v>
      </c>
      <c r="U118" t="b">
        <v>0</v>
      </c>
      <c r="V118" t="s">
        <v>261</v>
      </c>
      <c r="W118" s="1">
        <v>44533.359618055554</v>
      </c>
      <c r="X118">
        <v>331</v>
      </c>
      <c r="Y118">
        <v>52</v>
      </c>
      <c r="Z118">
        <v>0</v>
      </c>
      <c r="AA118">
        <v>52</v>
      </c>
      <c r="AB118">
        <v>0</v>
      </c>
      <c r="AC118">
        <v>33</v>
      </c>
      <c r="AD118">
        <v>14</v>
      </c>
      <c r="AE118">
        <v>0</v>
      </c>
      <c r="AF118">
        <v>0</v>
      </c>
      <c r="AG118">
        <v>0</v>
      </c>
      <c r="AH118" t="s">
        <v>250</v>
      </c>
      <c r="AI118" s="1">
        <v>44533.372048611112</v>
      </c>
      <c r="AJ118">
        <v>518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14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>
      <c r="A119" t="s">
        <v>407</v>
      </c>
      <c r="B119" t="s">
        <v>79</v>
      </c>
      <c r="C119" t="s">
        <v>408</v>
      </c>
      <c r="D119" t="s">
        <v>81</v>
      </c>
      <c r="E119" s="2" t="str">
        <f>HYPERLINK("capsilon://?command=openfolder&amp;siteaddress=FAM.docvelocity-na8.net&amp;folderid=FX8DB5DF02-DDAA-0C14-3E4C-A9460F3C2E7B","FX21115228")</f>
        <v>FX21115228</v>
      </c>
      <c r="F119" t="s">
        <v>19</v>
      </c>
      <c r="G119" t="s">
        <v>19</v>
      </c>
      <c r="H119" t="s">
        <v>82</v>
      </c>
      <c r="I119" t="s">
        <v>409</v>
      </c>
      <c r="J119">
        <v>66</v>
      </c>
      <c r="K119" t="s">
        <v>84</v>
      </c>
      <c r="L119" t="s">
        <v>85</v>
      </c>
      <c r="M119" t="s">
        <v>86</v>
      </c>
      <c r="N119">
        <v>1</v>
      </c>
      <c r="O119" s="1">
        <v>44533.355428240742</v>
      </c>
      <c r="P119" s="1">
        <v>44533.430347222224</v>
      </c>
      <c r="Q119">
        <v>5184</v>
      </c>
      <c r="R119">
        <v>1289</v>
      </c>
      <c r="S119" t="b">
        <v>0</v>
      </c>
      <c r="T119" t="s">
        <v>87</v>
      </c>
      <c r="U119" t="b">
        <v>0</v>
      </c>
      <c r="V119" t="s">
        <v>97</v>
      </c>
      <c r="W119" s="1">
        <v>44533.430347222224</v>
      </c>
      <c r="X119">
        <v>591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66</v>
      </c>
      <c r="AE119">
        <v>52</v>
      </c>
      <c r="AF119">
        <v>0</v>
      </c>
      <c r="AG119">
        <v>3</v>
      </c>
      <c r="AH119" t="s">
        <v>87</v>
      </c>
      <c r="AI119" t="s">
        <v>87</v>
      </c>
      <c r="AJ119" t="s">
        <v>87</v>
      </c>
      <c r="AK119" t="s">
        <v>87</v>
      </c>
      <c r="AL119" t="s">
        <v>87</v>
      </c>
      <c r="AM119" t="s">
        <v>87</v>
      </c>
      <c r="AN119" t="s">
        <v>87</v>
      </c>
      <c r="AO119" t="s">
        <v>87</v>
      </c>
      <c r="AP119" t="s">
        <v>87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>
      <c r="A120" t="s">
        <v>410</v>
      </c>
      <c r="B120" t="s">
        <v>79</v>
      </c>
      <c r="C120" t="s">
        <v>411</v>
      </c>
      <c r="D120" t="s">
        <v>81</v>
      </c>
      <c r="E120" s="2" t="str">
        <f>HYPERLINK("capsilon://?command=openfolder&amp;siteaddress=FAM.docvelocity-na8.net&amp;folderid=FXC8EFD29F-C456-52B2-484C-7B9CC7DD1AF3","FX211114883")</f>
        <v>FX211114883</v>
      </c>
      <c r="F120" t="s">
        <v>19</v>
      </c>
      <c r="G120" t="s">
        <v>19</v>
      </c>
      <c r="H120" t="s">
        <v>82</v>
      </c>
      <c r="I120" t="s">
        <v>412</v>
      </c>
      <c r="J120">
        <v>38</v>
      </c>
      <c r="K120" t="s">
        <v>84</v>
      </c>
      <c r="L120" t="s">
        <v>85</v>
      </c>
      <c r="M120" t="s">
        <v>86</v>
      </c>
      <c r="N120">
        <v>2</v>
      </c>
      <c r="O120" s="1">
        <v>44533.399212962962</v>
      </c>
      <c r="P120" s="1">
        <v>44533.420995370368</v>
      </c>
      <c r="Q120">
        <v>852</v>
      </c>
      <c r="R120">
        <v>1030</v>
      </c>
      <c r="S120" t="b">
        <v>0</v>
      </c>
      <c r="T120" t="s">
        <v>87</v>
      </c>
      <c r="U120" t="b">
        <v>0</v>
      </c>
      <c r="V120" t="s">
        <v>112</v>
      </c>
      <c r="W120" s="1">
        <v>44533.416388888887</v>
      </c>
      <c r="X120">
        <v>557</v>
      </c>
      <c r="Y120">
        <v>37</v>
      </c>
      <c r="Z120">
        <v>0</v>
      </c>
      <c r="AA120">
        <v>37</v>
      </c>
      <c r="AB120">
        <v>0</v>
      </c>
      <c r="AC120">
        <v>14</v>
      </c>
      <c r="AD120">
        <v>1</v>
      </c>
      <c r="AE120">
        <v>0</v>
      </c>
      <c r="AF120">
        <v>0</v>
      </c>
      <c r="AG120">
        <v>0</v>
      </c>
      <c r="AH120" t="s">
        <v>121</v>
      </c>
      <c r="AI120" s="1">
        <v>44533.420995370368</v>
      </c>
      <c r="AJ120">
        <v>350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>
      <c r="A121" t="s">
        <v>413</v>
      </c>
      <c r="B121" t="s">
        <v>79</v>
      </c>
      <c r="C121" t="s">
        <v>414</v>
      </c>
      <c r="D121" t="s">
        <v>81</v>
      </c>
      <c r="E121" s="2" t="str">
        <f>HYPERLINK("capsilon://?command=openfolder&amp;siteaddress=FAM.docvelocity-na8.net&amp;folderid=FX33178944-67C0-3DAD-E224-DBA02596E615","FX211114363")</f>
        <v>FX211114363</v>
      </c>
      <c r="F121" t="s">
        <v>19</v>
      </c>
      <c r="G121" t="s">
        <v>19</v>
      </c>
      <c r="H121" t="s">
        <v>82</v>
      </c>
      <c r="I121" t="s">
        <v>415</v>
      </c>
      <c r="J121">
        <v>94</v>
      </c>
      <c r="K121" t="s">
        <v>84</v>
      </c>
      <c r="L121" t="s">
        <v>85</v>
      </c>
      <c r="M121" t="s">
        <v>86</v>
      </c>
      <c r="N121">
        <v>2</v>
      </c>
      <c r="O121" s="1">
        <v>44533.401076388887</v>
      </c>
      <c r="P121" s="1">
        <v>44533.419583333336</v>
      </c>
      <c r="Q121">
        <v>455</v>
      </c>
      <c r="R121">
        <v>1144</v>
      </c>
      <c r="S121" t="b">
        <v>0</v>
      </c>
      <c r="T121" t="s">
        <v>87</v>
      </c>
      <c r="U121" t="b">
        <v>0</v>
      </c>
      <c r="V121" t="s">
        <v>120</v>
      </c>
      <c r="W121" s="1">
        <v>44533.416018518517</v>
      </c>
      <c r="X121">
        <v>850</v>
      </c>
      <c r="Y121">
        <v>86</v>
      </c>
      <c r="Z121">
        <v>0</v>
      </c>
      <c r="AA121">
        <v>86</v>
      </c>
      <c r="AB121">
        <v>0</v>
      </c>
      <c r="AC121">
        <v>54</v>
      </c>
      <c r="AD121">
        <v>8</v>
      </c>
      <c r="AE121">
        <v>0</v>
      </c>
      <c r="AF121">
        <v>0</v>
      </c>
      <c r="AG121">
        <v>0</v>
      </c>
      <c r="AH121" t="s">
        <v>89</v>
      </c>
      <c r="AI121" s="1">
        <v>44533.419583333336</v>
      </c>
      <c r="AJ121">
        <v>294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8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>
      <c r="A122" t="s">
        <v>416</v>
      </c>
      <c r="B122" t="s">
        <v>79</v>
      </c>
      <c r="C122" t="s">
        <v>417</v>
      </c>
      <c r="D122" t="s">
        <v>81</v>
      </c>
      <c r="E122" s="2" t="str">
        <f>HYPERLINK("capsilon://?command=openfolder&amp;siteaddress=FAM.docvelocity-na8.net&amp;folderid=FXED5B3FB8-67D4-62D8-70EE-7E2D4D613FB4","FX21114138")</f>
        <v>FX21114138</v>
      </c>
      <c r="F122" t="s">
        <v>19</v>
      </c>
      <c r="G122" t="s">
        <v>19</v>
      </c>
      <c r="H122" t="s">
        <v>82</v>
      </c>
      <c r="I122" t="s">
        <v>418</v>
      </c>
      <c r="J122">
        <v>47</v>
      </c>
      <c r="K122" t="s">
        <v>84</v>
      </c>
      <c r="L122" t="s">
        <v>85</v>
      </c>
      <c r="M122" t="s">
        <v>86</v>
      </c>
      <c r="N122">
        <v>2</v>
      </c>
      <c r="O122" s="1">
        <v>44533.4059837963</v>
      </c>
      <c r="P122" s="1">
        <v>44533.414375</v>
      </c>
      <c r="Q122">
        <v>334</v>
      </c>
      <c r="R122">
        <v>391</v>
      </c>
      <c r="S122" t="b">
        <v>0</v>
      </c>
      <c r="T122" t="s">
        <v>87</v>
      </c>
      <c r="U122" t="b">
        <v>0</v>
      </c>
      <c r="V122" t="s">
        <v>110</v>
      </c>
      <c r="W122" s="1">
        <v>44533.41201388889</v>
      </c>
      <c r="X122">
        <v>211</v>
      </c>
      <c r="Y122">
        <v>36</v>
      </c>
      <c r="Z122">
        <v>0</v>
      </c>
      <c r="AA122">
        <v>36</v>
      </c>
      <c r="AB122">
        <v>0</v>
      </c>
      <c r="AC122">
        <v>17</v>
      </c>
      <c r="AD122">
        <v>11</v>
      </c>
      <c r="AE122">
        <v>0</v>
      </c>
      <c r="AF122">
        <v>0</v>
      </c>
      <c r="AG122">
        <v>0</v>
      </c>
      <c r="AH122" t="s">
        <v>121</v>
      </c>
      <c r="AI122" s="1">
        <v>44533.414375</v>
      </c>
      <c r="AJ122">
        <v>180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11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>
      <c r="A123" t="s">
        <v>419</v>
      </c>
      <c r="B123" t="s">
        <v>79</v>
      </c>
      <c r="C123" t="s">
        <v>417</v>
      </c>
      <c r="D123" t="s">
        <v>81</v>
      </c>
      <c r="E123" s="2" t="str">
        <f>HYPERLINK("capsilon://?command=openfolder&amp;siteaddress=FAM.docvelocity-na8.net&amp;folderid=FXED5B3FB8-67D4-62D8-70EE-7E2D4D613FB4","FX21114138")</f>
        <v>FX21114138</v>
      </c>
      <c r="F123" t="s">
        <v>19</v>
      </c>
      <c r="G123" t="s">
        <v>19</v>
      </c>
      <c r="H123" t="s">
        <v>82</v>
      </c>
      <c r="I123" t="s">
        <v>420</v>
      </c>
      <c r="J123">
        <v>41</v>
      </c>
      <c r="K123" t="s">
        <v>84</v>
      </c>
      <c r="L123" t="s">
        <v>85</v>
      </c>
      <c r="M123" t="s">
        <v>86</v>
      </c>
      <c r="N123">
        <v>2</v>
      </c>
      <c r="O123" s="1">
        <v>44533.406238425923</v>
      </c>
      <c r="P123" s="1">
        <v>44533.416932870372</v>
      </c>
      <c r="Q123">
        <v>539</v>
      </c>
      <c r="R123">
        <v>385</v>
      </c>
      <c r="S123" t="b">
        <v>0</v>
      </c>
      <c r="T123" t="s">
        <v>87</v>
      </c>
      <c r="U123" t="b">
        <v>0</v>
      </c>
      <c r="V123" t="s">
        <v>110</v>
      </c>
      <c r="W123" s="1">
        <v>44533.413923611108</v>
      </c>
      <c r="X123">
        <v>165</v>
      </c>
      <c r="Y123">
        <v>39</v>
      </c>
      <c r="Z123">
        <v>0</v>
      </c>
      <c r="AA123">
        <v>39</v>
      </c>
      <c r="AB123">
        <v>0</v>
      </c>
      <c r="AC123">
        <v>19</v>
      </c>
      <c r="AD123">
        <v>2</v>
      </c>
      <c r="AE123">
        <v>0</v>
      </c>
      <c r="AF123">
        <v>0</v>
      </c>
      <c r="AG123">
        <v>0</v>
      </c>
      <c r="AH123" t="s">
        <v>121</v>
      </c>
      <c r="AI123" s="1">
        <v>44533.416932870372</v>
      </c>
      <c r="AJ123">
        <v>220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>
      <c r="A124" t="s">
        <v>421</v>
      </c>
      <c r="B124" t="s">
        <v>79</v>
      </c>
      <c r="C124" t="s">
        <v>422</v>
      </c>
      <c r="D124" t="s">
        <v>81</v>
      </c>
      <c r="E124" s="2" t="str">
        <f>HYPERLINK("capsilon://?command=openfolder&amp;siteaddress=FAM.docvelocity-na8.net&amp;folderid=FX19B7D90A-77C3-FC44-99BF-DA0C700A7123","FX211298")</f>
        <v>FX211298</v>
      </c>
      <c r="F124" t="s">
        <v>19</v>
      </c>
      <c r="G124" t="s">
        <v>19</v>
      </c>
      <c r="H124" t="s">
        <v>82</v>
      </c>
      <c r="I124" t="s">
        <v>423</v>
      </c>
      <c r="J124">
        <v>94</v>
      </c>
      <c r="K124" t="s">
        <v>84</v>
      </c>
      <c r="L124" t="s">
        <v>85</v>
      </c>
      <c r="M124" t="s">
        <v>86</v>
      </c>
      <c r="N124">
        <v>2</v>
      </c>
      <c r="O124" s="1">
        <v>44533.40729166667</v>
      </c>
      <c r="P124" s="1">
        <v>44533.431886574072</v>
      </c>
      <c r="Q124">
        <v>852</v>
      </c>
      <c r="R124">
        <v>1273</v>
      </c>
      <c r="S124" t="b">
        <v>0</v>
      </c>
      <c r="T124" t="s">
        <v>87</v>
      </c>
      <c r="U124" t="b">
        <v>0</v>
      </c>
      <c r="V124" t="s">
        <v>110</v>
      </c>
      <c r="W124" s="1">
        <v>44533.421770833331</v>
      </c>
      <c r="X124">
        <v>677</v>
      </c>
      <c r="Y124">
        <v>79</v>
      </c>
      <c r="Z124">
        <v>0</v>
      </c>
      <c r="AA124">
        <v>79</v>
      </c>
      <c r="AB124">
        <v>0</v>
      </c>
      <c r="AC124">
        <v>40</v>
      </c>
      <c r="AD124">
        <v>15</v>
      </c>
      <c r="AE124">
        <v>0</v>
      </c>
      <c r="AF124">
        <v>0</v>
      </c>
      <c r="AG124">
        <v>0</v>
      </c>
      <c r="AH124" t="s">
        <v>121</v>
      </c>
      <c r="AI124" s="1">
        <v>44533.431886574072</v>
      </c>
      <c r="AJ124">
        <v>596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15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>
      <c r="A125" t="s">
        <v>424</v>
      </c>
      <c r="B125" t="s">
        <v>79</v>
      </c>
      <c r="C125" t="s">
        <v>425</v>
      </c>
      <c r="D125" t="s">
        <v>81</v>
      </c>
      <c r="E125" s="2" t="str">
        <f>HYPERLINK("capsilon://?command=openfolder&amp;siteaddress=FAM.docvelocity-na8.net&amp;folderid=FX6B33463C-3CE4-12CB-375F-06C89942326E","FX21122791")</f>
        <v>FX21122791</v>
      </c>
      <c r="F125" t="s">
        <v>19</v>
      </c>
      <c r="G125" t="s">
        <v>19</v>
      </c>
      <c r="H125" t="s">
        <v>82</v>
      </c>
      <c r="I125" t="s">
        <v>426</v>
      </c>
      <c r="J125">
        <v>369</v>
      </c>
      <c r="K125" t="s">
        <v>84</v>
      </c>
      <c r="L125" t="s">
        <v>85</v>
      </c>
      <c r="M125" t="s">
        <v>86</v>
      </c>
      <c r="N125">
        <v>2</v>
      </c>
      <c r="O125" s="1">
        <v>44533.410590277781</v>
      </c>
      <c r="P125" s="1">
        <v>44533.478067129632</v>
      </c>
      <c r="Q125">
        <v>1219</v>
      </c>
      <c r="R125">
        <v>4611</v>
      </c>
      <c r="S125" t="b">
        <v>0</v>
      </c>
      <c r="T125" t="s">
        <v>87</v>
      </c>
      <c r="U125" t="b">
        <v>0</v>
      </c>
      <c r="V125" t="s">
        <v>120</v>
      </c>
      <c r="W125" s="1">
        <v>44533.448680555557</v>
      </c>
      <c r="X125">
        <v>2814</v>
      </c>
      <c r="Y125">
        <v>406</v>
      </c>
      <c r="Z125">
        <v>0</v>
      </c>
      <c r="AA125">
        <v>406</v>
      </c>
      <c r="AB125">
        <v>0</v>
      </c>
      <c r="AC125">
        <v>198</v>
      </c>
      <c r="AD125">
        <v>-37</v>
      </c>
      <c r="AE125">
        <v>0</v>
      </c>
      <c r="AF125">
        <v>0</v>
      </c>
      <c r="AG125">
        <v>0</v>
      </c>
      <c r="AH125" t="s">
        <v>89</v>
      </c>
      <c r="AI125" s="1">
        <v>44533.478067129632</v>
      </c>
      <c r="AJ125">
        <v>1783</v>
      </c>
      <c r="AK125">
        <v>2</v>
      </c>
      <c r="AL125">
        <v>0</v>
      </c>
      <c r="AM125">
        <v>2</v>
      </c>
      <c r="AN125">
        <v>0</v>
      </c>
      <c r="AO125">
        <v>1</v>
      </c>
      <c r="AP125">
        <v>-39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>
      <c r="A126" t="s">
        <v>427</v>
      </c>
      <c r="B126" t="s">
        <v>79</v>
      </c>
      <c r="C126" t="s">
        <v>408</v>
      </c>
      <c r="D126" t="s">
        <v>81</v>
      </c>
      <c r="E126" s="2" t="str">
        <f>HYPERLINK("capsilon://?command=openfolder&amp;siteaddress=FAM.docvelocity-na8.net&amp;folderid=FX8DB5DF02-DDAA-0C14-3E4C-A9460F3C2E7B","FX21115228")</f>
        <v>FX21115228</v>
      </c>
      <c r="F126" t="s">
        <v>19</v>
      </c>
      <c r="G126" t="s">
        <v>19</v>
      </c>
      <c r="H126" t="s">
        <v>82</v>
      </c>
      <c r="I126" t="s">
        <v>409</v>
      </c>
      <c r="J126">
        <v>114</v>
      </c>
      <c r="K126" t="s">
        <v>84</v>
      </c>
      <c r="L126" t="s">
        <v>85</v>
      </c>
      <c r="M126" t="s">
        <v>86</v>
      </c>
      <c r="N126">
        <v>2</v>
      </c>
      <c r="O126" s="1">
        <v>44533.43074074074</v>
      </c>
      <c r="P126" s="1">
        <v>44533.443749999999</v>
      </c>
      <c r="Q126">
        <v>348</v>
      </c>
      <c r="R126">
        <v>776</v>
      </c>
      <c r="S126" t="b">
        <v>0</v>
      </c>
      <c r="T126" t="s">
        <v>87</v>
      </c>
      <c r="U126" t="b">
        <v>1</v>
      </c>
      <c r="V126" t="s">
        <v>223</v>
      </c>
      <c r="W126" s="1">
        <v>44533.438530092593</v>
      </c>
      <c r="X126">
        <v>363</v>
      </c>
      <c r="Y126">
        <v>37</v>
      </c>
      <c r="Z126">
        <v>0</v>
      </c>
      <c r="AA126">
        <v>37</v>
      </c>
      <c r="AB126">
        <v>74</v>
      </c>
      <c r="AC126">
        <v>25</v>
      </c>
      <c r="AD126">
        <v>77</v>
      </c>
      <c r="AE126">
        <v>0</v>
      </c>
      <c r="AF126">
        <v>0</v>
      </c>
      <c r="AG126">
        <v>0</v>
      </c>
      <c r="AH126" t="s">
        <v>121</v>
      </c>
      <c r="AI126" s="1">
        <v>44533.443749999999</v>
      </c>
      <c r="AJ126">
        <v>413</v>
      </c>
      <c r="AK126">
        <v>0</v>
      </c>
      <c r="AL126">
        <v>0</v>
      </c>
      <c r="AM126">
        <v>0</v>
      </c>
      <c r="AN126">
        <v>74</v>
      </c>
      <c r="AO126">
        <v>1</v>
      </c>
      <c r="AP126">
        <v>77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>
      <c r="A127" t="s">
        <v>428</v>
      </c>
      <c r="B127" t="s">
        <v>79</v>
      </c>
      <c r="C127" t="s">
        <v>414</v>
      </c>
      <c r="D127" t="s">
        <v>81</v>
      </c>
      <c r="E127" s="2" t="str">
        <f>HYPERLINK("capsilon://?command=openfolder&amp;siteaddress=FAM.docvelocity-na8.net&amp;folderid=FX33178944-67C0-3DAD-E224-DBA02596E615","FX211114363")</f>
        <v>FX211114363</v>
      </c>
      <c r="F127" t="s">
        <v>19</v>
      </c>
      <c r="G127" t="s">
        <v>19</v>
      </c>
      <c r="H127" t="s">
        <v>82</v>
      </c>
      <c r="I127" t="s">
        <v>429</v>
      </c>
      <c r="J127">
        <v>38</v>
      </c>
      <c r="K127" t="s">
        <v>84</v>
      </c>
      <c r="L127" t="s">
        <v>85</v>
      </c>
      <c r="M127" t="s">
        <v>86</v>
      </c>
      <c r="N127">
        <v>2</v>
      </c>
      <c r="O127" s="1">
        <v>44533.437835648147</v>
      </c>
      <c r="P127" s="1">
        <v>44533.446550925924</v>
      </c>
      <c r="Q127">
        <v>378</v>
      </c>
      <c r="R127">
        <v>375</v>
      </c>
      <c r="S127" t="b">
        <v>0</v>
      </c>
      <c r="T127" t="s">
        <v>87</v>
      </c>
      <c r="U127" t="b">
        <v>0</v>
      </c>
      <c r="V127" t="s">
        <v>110</v>
      </c>
      <c r="W127" s="1">
        <v>44533.439432870371</v>
      </c>
      <c r="X127">
        <v>124</v>
      </c>
      <c r="Y127">
        <v>37</v>
      </c>
      <c r="Z127">
        <v>0</v>
      </c>
      <c r="AA127">
        <v>37</v>
      </c>
      <c r="AB127">
        <v>0</v>
      </c>
      <c r="AC127">
        <v>7</v>
      </c>
      <c r="AD127">
        <v>1</v>
      </c>
      <c r="AE127">
        <v>0</v>
      </c>
      <c r="AF127">
        <v>0</v>
      </c>
      <c r="AG127">
        <v>0</v>
      </c>
      <c r="AH127" t="s">
        <v>121</v>
      </c>
      <c r="AI127" s="1">
        <v>44533.446550925924</v>
      </c>
      <c r="AJ127">
        <v>241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>
      <c r="A128" t="s">
        <v>430</v>
      </c>
      <c r="B128" t="s">
        <v>79</v>
      </c>
      <c r="C128" t="s">
        <v>431</v>
      </c>
      <c r="D128" t="s">
        <v>81</v>
      </c>
      <c r="E128" s="2" t="str">
        <f>HYPERLINK("capsilon://?command=openfolder&amp;siteaddress=FAM.docvelocity-na8.net&amp;folderid=FX3BB0F15A-3F6C-E993-4A45-BBE694104156","FX21106236")</f>
        <v>FX21106236</v>
      </c>
      <c r="F128" t="s">
        <v>19</v>
      </c>
      <c r="G128" t="s">
        <v>19</v>
      </c>
      <c r="H128" t="s">
        <v>82</v>
      </c>
      <c r="I128" t="s">
        <v>432</v>
      </c>
      <c r="J128">
        <v>66</v>
      </c>
      <c r="K128" t="s">
        <v>84</v>
      </c>
      <c r="L128" t="s">
        <v>85</v>
      </c>
      <c r="M128" t="s">
        <v>86</v>
      </c>
      <c r="N128">
        <v>2</v>
      </c>
      <c r="O128" s="1">
        <v>44533.44059027778</v>
      </c>
      <c r="P128" s="1">
        <v>44533.44462962963</v>
      </c>
      <c r="Q128">
        <v>274</v>
      </c>
      <c r="R128">
        <v>75</v>
      </c>
      <c r="S128" t="b">
        <v>0</v>
      </c>
      <c r="T128" t="s">
        <v>87</v>
      </c>
      <c r="U128" t="b">
        <v>0</v>
      </c>
      <c r="V128" t="s">
        <v>223</v>
      </c>
      <c r="W128" s="1">
        <v>44533.44127314815</v>
      </c>
      <c r="X128">
        <v>25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66</v>
      </c>
      <c r="AE128">
        <v>0</v>
      </c>
      <c r="AF128">
        <v>0</v>
      </c>
      <c r="AG128">
        <v>0</v>
      </c>
      <c r="AH128" t="s">
        <v>250</v>
      </c>
      <c r="AI128" s="1">
        <v>44533.44462962963</v>
      </c>
      <c r="AJ128">
        <v>50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66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>
      <c r="A129" t="s">
        <v>433</v>
      </c>
      <c r="B129" t="s">
        <v>79</v>
      </c>
      <c r="C129" t="s">
        <v>434</v>
      </c>
      <c r="D129" t="s">
        <v>81</v>
      </c>
      <c r="E129" s="2" t="str">
        <f>HYPERLINK("capsilon://?command=openfolder&amp;siteaddress=FAM.docvelocity-na8.net&amp;folderid=FX3F0E1C33-B27D-0C49-B43A-6694D049251C","FX210815675")</f>
        <v>FX210815675</v>
      </c>
      <c r="F129" t="s">
        <v>19</v>
      </c>
      <c r="G129" t="s">
        <v>19</v>
      </c>
      <c r="H129" t="s">
        <v>82</v>
      </c>
      <c r="I129" t="s">
        <v>435</v>
      </c>
      <c r="J129">
        <v>66</v>
      </c>
      <c r="K129" t="s">
        <v>84</v>
      </c>
      <c r="L129" t="s">
        <v>85</v>
      </c>
      <c r="M129" t="s">
        <v>86</v>
      </c>
      <c r="N129">
        <v>2</v>
      </c>
      <c r="O129" s="1">
        <v>44533.442060185182</v>
      </c>
      <c r="P129" s="1">
        <v>44533.445601851854</v>
      </c>
      <c r="Q129">
        <v>194</v>
      </c>
      <c r="R129">
        <v>112</v>
      </c>
      <c r="S129" t="b">
        <v>0</v>
      </c>
      <c r="T129" t="s">
        <v>87</v>
      </c>
      <c r="U129" t="b">
        <v>0</v>
      </c>
      <c r="V129" t="s">
        <v>223</v>
      </c>
      <c r="W129" s="1">
        <v>44533.44258101852</v>
      </c>
      <c r="X129">
        <v>29</v>
      </c>
      <c r="Y129">
        <v>0</v>
      </c>
      <c r="Z129">
        <v>0</v>
      </c>
      <c r="AA129">
        <v>0</v>
      </c>
      <c r="AB129">
        <v>52</v>
      </c>
      <c r="AC129">
        <v>0</v>
      </c>
      <c r="AD129">
        <v>66</v>
      </c>
      <c r="AE129">
        <v>0</v>
      </c>
      <c r="AF129">
        <v>0</v>
      </c>
      <c r="AG129">
        <v>0</v>
      </c>
      <c r="AH129" t="s">
        <v>250</v>
      </c>
      <c r="AI129" s="1">
        <v>44533.445601851854</v>
      </c>
      <c r="AJ129">
        <v>83</v>
      </c>
      <c r="AK129">
        <v>0</v>
      </c>
      <c r="AL129">
        <v>0</v>
      </c>
      <c r="AM129">
        <v>0</v>
      </c>
      <c r="AN129">
        <v>52</v>
      </c>
      <c r="AO129">
        <v>0</v>
      </c>
      <c r="AP129">
        <v>66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>
      <c r="A130" t="s">
        <v>436</v>
      </c>
      <c r="B130" t="s">
        <v>79</v>
      </c>
      <c r="C130" t="s">
        <v>437</v>
      </c>
      <c r="D130" t="s">
        <v>81</v>
      </c>
      <c r="E130" s="2" t="str">
        <f>HYPERLINK("capsilon://?command=openfolder&amp;siteaddress=FAM.docvelocity-na8.net&amp;folderid=FX5A654A01-F273-3EC1-5D07-E17643617730","FX211112670")</f>
        <v>FX211112670</v>
      </c>
      <c r="F130" t="s">
        <v>19</v>
      </c>
      <c r="G130" t="s">
        <v>19</v>
      </c>
      <c r="H130" t="s">
        <v>82</v>
      </c>
      <c r="I130" t="s">
        <v>438</v>
      </c>
      <c r="J130">
        <v>28</v>
      </c>
      <c r="K130" t="s">
        <v>84</v>
      </c>
      <c r="L130" t="s">
        <v>85</v>
      </c>
      <c r="M130" t="s">
        <v>86</v>
      </c>
      <c r="N130">
        <v>2</v>
      </c>
      <c r="O130" s="1">
        <v>44533.450462962966</v>
      </c>
      <c r="P130" s="1">
        <v>44533.477638888886</v>
      </c>
      <c r="Q130">
        <v>1416</v>
      </c>
      <c r="R130">
        <v>932</v>
      </c>
      <c r="S130" t="b">
        <v>0</v>
      </c>
      <c r="T130" t="s">
        <v>87</v>
      </c>
      <c r="U130" t="b">
        <v>0</v>
      </c>
      <c r="V130" t="s">
        <v>261</v>
      </c>
      <c r="W130" s="1">
        <v>44533.455717592595</v>
      </c>
      <c r="X130">
        <v>389</v>
      </c>
      <c r="Y130">
        <v>21</v>
      </c>
      <c r="Z130">
        <v>0</v>
      </c>
      <c r="AA130">
        <v>21</v>
      </c>
      <c r="AB130">
        <v>0</v>
      </c>
      <c r="AC130">
        <v>11</v>
      </c>
      <c r="AD130">
        <v>7</v>
      </c>
      <c r="AE130">
        <v>0</v>
      </c>
      <c r="AF130">
        <v>0</v>
      </c>
      <c r="AG130">
        <v>0</v>
      </c>
      <c r="AH130" t="s">
        <v>121</v>
      </c>
      <c r="AI130" s="1">
        <v>44533.477638888886</v>
      </c>
      <c r="AJ130">
        <v>543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6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>
      <c r="A131" t="s">
        <v>439</v>
      </c>
      <c r="B131" t="s">
        <v>79</v>
      </c>
      <c r="C131" t="s">
        <v>437</v>
      </c>
      <c r="D131" t="s">
        <v>81</v>
      </c>
      <c r="E131" s="2" t="str">
        <f>HYPERLINK("capsilon://?command=openfolder&amp;siteaddress=FAM.docvelocity-na8.net&amp;folderid=FX5A654A01-F273-3EC1-5D07-E17643617730","FX211112670")</f>
        <v>FX211112670</v>
      </c>
      <c r="F131" t="s">
        <v>19</v>
      </c>
      <c r="G131" t="s">
        <v>19</v>
      </c>
      <c r="H131" t="s">
        <v>82</v>
      </c>
      <c r="I131" t="s">
        <v>440</v>
      </c>
      <c r="J131">
        <v>28</v>
      </c>
      <c r="K131" t="s">
        <v>84</v>
      </c>
      <c r="L131" t="s">
        <v>85</v>
      </c>
      <c r="M131" t="s">
        <v>86</v>
      </c>
      <c r="N131">
        <v>2</v>
      </c>
      <c r="O131" s="1">
        <v>44533.450578703705</v>
      </c>
      <c r="P131" s="1">
        <v>44533.484861111108</v>
      </c>
      <c r="Q131">
        <v>2200</v>
      </c>
      <c r="R131">
        <v>762</v>
      </c>
      <c r="S131" t="b">
        <v>0</v>
      </c>
      <c r="T131" t="s">
        <v>87</v>
      </c>
      <c r="U131" t="b">
        <v>0</v>
      </c>
      <c r="V131" t="s">
        <v>168</v>
      </c>
      <c r="W131" s="1">
        <v>44533.454189814816</v>
      </c>
      <c r="X131">
        <v>118</v>
      </c>
      <c r="Y131">
        <v>21</v>
      </c>
      <c r="Z131">
        <v>0</v>
      </c>
      <c r="AA131">
        <v>21</v>
      </c>
      <c r="AB131">
        <v>0</v>
      </c>
      <c r="AC131">
        <v>5</v>
      </c>
      <c r="AD131">
        <v>7</v>
      </c>
      <c r="AE131">
        <v>0</v>
      </c>
      <c r="AF131">
        <v>0</v>
      </c>
      <c r="AG131">
        <v>0</v>
      </c>
      <c r="AH131" t="s">
        <v>121</v>
      </c>
      <c r="AI131" s="1">
        <v>44533.484861111108</v>
      </c>
      <c r="AJ131">
        <v>623</v>
      </c>
      <c r="AK131">
        <v>1</v>
      </c>
      <c r="AL131">
        <v>0</v>
      </c>
      <c r="AM131">
        <v>1</v>
      </c>
      <c r="AN131">
        <v>0</v>
      </c>
      <c r="AO131">
        <v>1</v>
      </c>
      <c r="AP131">
        <v>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>
      <c r="A132" t="s">
        <v>441</v>
      </c>
      <c r="B132" t="s">
        <v>79</v>
      </c>
      <c r="C132" t="s">
        <v>442</v>
      </c>
      <c r="D132" t="s">
        <v>81</v>
      </c>
      <c r="E132" s="2" t="str">
        <f>HYPERLINK("capsilon://?command=openfolder&amp;siteaddress=FAM.docvelocity-na8.net&amp;folderid=FX68733300-11CC-8FCD-E4E0-2F1EEE4DD819","FX21117054")</f>
        <v>FX21117054</v>
      </c>
      <c r="F132" t="s">
        <v>19</v>
      </c>
      <c r="G132" t="s">
        <v>19</v>
      </c>
      <c r="H132" t="s">
        <v>82</v>
      </c>
      <c r="I132" t="s">
        <v>443</v>
      </c>
      <c r="J132">
        <v>47</v>
      </c>
      <c r="K132" t="s">
        <v>84</v>
      </c>
      <c r="L132" t="s">
        <v>85</v>
      </c>
      <c r="M132" t="s">
        <v>86</v>
      </c>
      <c r="N132">
        <v>2</v>
      </c>
      <c r="O132" s="1">
        <v>44533.466956018521</v>
      </c>
      <c r="P132" s="1">
        <v>44533.479803240742</v>
      </c>
      <c r="Q132">
        <v>639</v>
      </c>
      <c r="R132">
        <v>471</v>
      </c>
      <c r="S132" t="b">
        <v>0</v>
      </c>
      <c r="T132" t="s">
        <v>87</v>
      </c>
      <c r="U132" t="b">
        <v>0</v>
      </c>
      <c r="V132" t="s">
        <v>307</v>
      </c>
      <c r="W132" s="1">
        <v>44533.471053240741</v>
      </c>
      <c r="X132">
        <v>321</v>
      </c>
      <c r="Y132">
        <v>42</v>
      </c>
      <c r="Z132">
        <v>0</v>
      </c>
      <c r="AA132">
        <v>42</v>
      </c>
      <c r="AB132">
        <v>0</v>
      </c>
      <c r="AC132">
        <v>20</v>
      </c>
      <c r="AD132">
        <v>5</v>
      </c>
      <c r="AE132">
        <v>0</v>
      </c>
      <c r="AF132">
        <v>0</v>
      </c>
      <c r="AG132">
        <v>0</v>
      </c>
      <c r="AH132" t="s">
        <v>89</v>
      </c>
      <c r="AI132" s="1">
        <v>44533.479803240742</v>
      </c>
      <c r="AJ132">
        <v>150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5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>
      <c r="A133" t="s">
        <v>444</v>
      </c>
      <c r="B133" t="s">
        <v>79</v>
      </c>
      <c r="C133" t="s">
        <v>445</v>
      </c>
      <c r="D133" t="s">
        <v>81</v>
      </c>
      <c r="E133" s="2" t="str">
        <f>HYPERLINK("capsilon://?command=openfolder&amp;siteaddress=FAM.docvelocity-na8.net&amp;folderid=FX898BA4D6-7550-58F8-A600-DA01CE722CCD","FX211013295")</f>
        <v>FX211013295</v>
      </c>
      <c r="F133" t="s">
        <v>19</v>
      </c>
      <c r="G133" t="s">
        <v>19</v>
      </c>
      <c r="H133" t="s">
        <v>82</v>
      </c>
      <c r="I133" t="s">
        <v>446</v>
      </c>
      <c r="J133">
        <v>66</v>
      </c>
      <c r="K133" t="s">
        <v>84</v>
      </c>
      <c r="L133" t="s">
        <v>85</v>
      </c>
      <c r="M133" t="s">
        <v>86</v>
      </c>
      <c r="N133">
        <v>1</v>
      </c>
      <c r="O133" s="1">
        <v>44533.468460648146</v>
      </c>
      <c r="P133" s="1">
        <v>44533.473796296297</v>
      </c>
      <c r="Q133">
        <v>161</v>
      </c>
      <c r="R133">
        <v>300</v>
      </c>
      <c r="S133" t="b">
        <v>0</v>
      </c>
      <c r="T133" t="s">
        <v>87</v>
      </c>
      <c r="U133" t="b">
        <v>0</v>
      </c>
      <c r="V133" t="s">
        <v>168</v>
      </c>
      <c r="W133" s="1">
        <v>44533.473796296297</v>
      </c>
      <c r="X133">
        <v>239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66</v>
      </c>
      <c r="AE133">
        <v>52</v>
      </c>
      <c r="AF133">
        <v>0</v>
      </c>
      <c r="AG133">
        <v>1</v>
      </c>
      <c r="AH133" t="s">
        <v>87</v>
      </c>
      <c r="AI133" t="s">
        <v>87</v>
      </c>
      <c r="AJ133" t="s">
        <v>87</v>
      </c>
      <c r="AK133" t="s">
        <v>87</v>
      </c>
      <c r="AL133" t="s">
        <v>87</v>
      </c>
      <c r="AM133" t="s">
        <v>87</v>
      </c>
      <c r="AN133" t="s">
        <v>87</v>
      </c>
      <c r="AO133" t="s">
        <v>87</v>
      </c>
      <c r="AP133" t="s">
        <v>87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>
      <c r="A134" t="s">
        <v>447</v>
      </c>
      <c r="B134" t="s">
        <v>79</v>
      </c>
      <c r="C134" t="s">
        <v>445</v>
      </c>
      <c r="D134" t="s">
        <v>81</v>
      </c>
      <c r="E134" s="2" t="str">
        <f>HYPERLINK("capsilon://?command=openfolder&amp;siteaddress=FAM.docvelocity-na8.net&amp;folderid=FX898BA4D6-7550-58F8-A600-DA01CE722CCD","FX211013295")</f>
        <v>FX211013295</v>
      </c>
      <c r="F134" t="s">
        <v>19</v>
      </c>
      <c r="G134" t="s">
        <v>19</v>
      </c>
      <c r="H134" t="s">
        <v>82</v>
      </c>
      <c r="I134" t="s">
        <v>446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44533.474166666667</v>
      </c>
      <c r="P134" s="1">
        <v>44533.48777777778</v>
      </c>
      <c r="Q134">
        <v>301</v>
      </c>
      <c r="R134">
        <v>875</v>
      </c>
      <c r="S134" t="b">
        <v>0</v>
      </c>
      <c r="T134" t="s">
        <v>87</v>
      </c>
      <c r="U134" t="b">
        <v>1</v>
      </c>
      <c r="V134" t="s">
        <v>112</v>
      </c>
      <c r="W134" s="1">
        <v>44533.482974537037</v>
      </c>
      <c r="X134">
        <v>624</v>
      </c>
      <c r="Y134">
        <v>21</v>
      </c>
      <c r="Z134">
        <v>0</v>
      </c>
      <c r="AA134">
        <v>21</v>
      </c>
      <c r="AB134">
        <v>0</v>
      </c>
      <c r="AC134">
        <v>16</v>
      </c>
      <c r="AD134">
        <v>7</v>
      </c>
      <c r="AE134">
        <v>0</v>
      </c>
      <c r="AF134">
        <v>0</v>
      </c>
      <c r="AG134">
        <v>0</v>
      </c>
      <c r="AH134" t="s">
        <v>121</v>
      </c>
      <c r="AI134" s="1">
        <v>44533.48777777778</v>
      </c>
      <c r="AJ134">
        <v>251</v>
      </c>
      <c r="AK134">
        <v>2</v>
      </c>
      <c r="AL134">
        <v>0</v>
      </c>
      <c r="AM134">
        <v>2</v>
      </c>
      <c r="AN134">
        <v>0</v>
      </c>
      <c r="AO134">
        <v>0</v>
      </c>
      <c r="AP134">
        <v>5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>
      <c r="A135" t="s">
        <v>448</v>
      </c>
      <c r="B135" t="s">
        <v>79</v>
      </c>
      <c r="C135" t="s">
        <v>449</v>
      </c>
      <c r="D135" t="s">
        <v>81</v>
      </c>
      <c r="E135" s="2" t="str">
        <f>HYPERLINK("capsilon://?command=openfolder&amp;siteaddress=FAM.docvelocity-na8.net&amp;folderid=FX9DD9CBCA-D2C6-CF08-43E3-B7513B8A8393","FX2112133")</f>
        <v>FX2112133</v>
      </c>
      <c r="F135" t="s">
        <v>19</v>
      </c>
      <c r="G135" t="s">
        <v>19</v>
      </c>
      <c r="H135" t="s">
        <v>82</v>
      </c>
      <c r="I135" t="s">
        <v>450</v>
      </c>
      <c r="J135">
        <v>102</v>
      </c>
      <c r="K135" t="s">
        <v>84</v>
      </c>
      <c r="L135" t="s">
        <v>85</v>
      </c>
      <c r="M135" t="s">
        <v>86</v>
      </c>
      <c r="N135">
        <v>2</v>
      </c>
      <c r="O135" s="1">
        <v>44533.476574074077</v>
      </c>
      <c r="P135" s="1">
        <v>44533.55201388889</v>
      </c>
      <c r="Q135">
        <v>478</v>
      </c>
      <c r="R135">
        <v>6040</v>
      </c>
      <c r="S135" t="b">
        <v>0</v>
      </c>
      <c r="T135" t="s">
        <v>87</v>
      </c>
      <c r="U135" t="b">
        <v>0</v>
      </c>
      <c r="V135" t="s">
        <v>112</v>
      </c>
      <c r="W135" s="1">
        <v>44533.5309375</v>
      </c>
      <c r="X135">
        <v>3802</v>
      </c>
      <c r="Y135">
        <v>213</v>
      </c>
      <c r="Z135">
        <v>0</v>
      </c>
      <c r="AA135">
        <v>213</v>
      </c>
      <c r="AB135">
        <v>0</v>
      </c>
      <c r="AC135">
        <v>190</v>
      </c>
      <c r="AD135">
        <v>-111</v>
      </c>
      <c r="AE135">
        <v>0</v>
      </c>
      <c r="AF135">
        <v>0</v>
      </c>
      <c r="AG135">
        <v>0</v>
      </c>
      <c r="AH135" t="s">
        <v>128</v>
      </c>
      <c r="AI135" s="1">
        <v>44533.55201388889</v>
      </c>
      <c r="AJ135">
        <v>1416</v>
      </c>
      <c r="AK135">
        <v>8</v>
      </c>
      <c r="AL135">
        <v>0</v>
      </c>
      <c r="AM135">
        <v>8</v>
      </c>
      <c r="AN135">
        <v>0</v>
      </c>
      <c r="AO135">
        <v>8</v>
      </c>
      <c r="AP135">
        <v>-119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>
      <c r="A136" t="s">
        <v>451</v>
      </c>
      <c r="B136" t="s">
        <v>79</v>
      </c>
      <c r="C136" t="s">
        <v>445</v>
      </c>
      <c r="D136" t="s">
        <v>81</v>
      </c>
      <c r="E136" s="2" t="str">
        <f>HYPERLINK("capsilon://?command=openfolder&amp;siteaddress=FAM.docvelocity-na8.net&amp;folderid=FX898BA4D6-7550-58F8-A600-DA01CE722CCD","FX211013295")</f>
        <v>FX211013295</v>
      </c>
      <c r="F136" t="s">
        <v>19</v>
      </c>
      <c r="G136" t="s">
        <v>19</v>
      </c>
      <c r="H136" t="s">
        <v>82</v>
      </c>
      <c r="I136" t="s">
        <v>452</v>
      </c>
      <c r="J136">
        <v>30</v>
      </c>
      <c r="K136" t="s">
        <v>84</v>
      </c>
      <c r="L136" t="s">
        <v>85</v>
      </c>
      <c r="M136" t="s">
        <v>86</v>
      </c>
      <c r="N136">
        <v>2</v>
      </c>
      <c r="O136" s="1">
        <v>44533.477754629632</v>
      </c>
      <c r="P136" s="1">
        <v>44533.486620370371</v>
      </c>
      <c r="Q136">
        <v>390</v>
      </c>
      <c r="R136">
        <v>376</v>
      </c>
      <c r="S136" t="b">
        <v>0</v>
      </c>
      <c r="T136" t="s">
        <v>87</v>
      </c>
      <c r="U136" t="b">
        <v>0</v>
      </c>
      <c r="V136" t="s">
        <v>307</v>
      </c>
      <c r="W136" s="1">
        <v>44533.480706018519</v>
      </c>
      <c r="X136">
        <v>236</v>
      </c>
      <c r="Y136">
        <v>9</v>
      </c>
      <c r="Z136">
        <v>0</v>
      </c>
      <c r="AA136">
        <v>9</v>
      </c>
      <c r="AB136">
        <v>0</v>
      </c>
      <c r="AC136">
        <v>8</v>
      </c>
      <c r="AD136">
        <v>21</v>
      </c>
      <c r="AE136">
        <v>0</v>
      </c>
      <c r="AF136">
        <v>0</v>
      </c>
      <c r="AG136">
        <v>0</v>
      </c>
      <c r="AH136" t="s">
        <v>128</v>
      </c>
      <c r="AI136" s="1">
        <v>44533.486620370371</v>
      </c>
      <c r="AJ136">
        <v>140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21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>
      <c r="A137" t="s">
        <v>453</v>
      </c>
      <c r="B137" t="s">
        <v>79</v>
      </c>
      <c r="C137" t="s">
        <v>454</v>
      </c>
      <c r="D137" t="s">
        <v>81</v>
      </c>
      <c r="E137" s="2" t="str">
        <f>HYPERLINK("capsilon://?command=openfolder&amp;siteaddress=FAM.docvelocity-na8.net&amp;folderid=FX23F2D005-4E09-7F2D-7EBC-35F82B3BE38F","FX211114324")</f>
        <v>FX211114324</v>
      </c>
      <c r="F137" t="s">
        <v>19</v>
      </c>
      <c r="G137" t="s">
        <v>19</v>
      </c>
      <c r="H137" t="s">
        <v>82</v>
      </c>
      <c r="I137" t="s">
        <v>455</v>
      </c>
      <c r="J137">
        <v>204</v>
      </c>
      <c r="K137" t="s">
        <v>84</v>
      </c>
      <c r="L137" t="s">
        <v>85</v>
      </c>
      <c r="M137" t="s">
        <v>86</v>
      </c>
      <c r="N137">
        <v>2</v>
      </c>
      <c r="O137" s="1">
        <v>44533.501284722224</v>
      </c>
      <c r="P137" s="1">
        <v>44533.518750000003</v>
      </c>
      <c r="Q137">
        <v>180</v>
      </c>
      <c r="R137">
        <v>1329</v>
      </c>
      <c r="S137" t="b">
        <v>0</v>
      </c>
      <c r="T137" t="s">
        <v>87</v>
      </c>
      <c r="U137" t="b">
        <v>0</v>
      </c>
      <c r="V137" t="s">
        <v>150</v>
      </c>
      <c r="W137" s="1">
        <v>44533.511793981481</v>
      </c>
      <c r="X137">
        <v>898</v>
      </c>
      <c r="Y137">
        <v>185</v>
      </c>
      <c r="Z137">
        <v>0</v>
      </c>
      <c r="AA137">
        <v>185</v>
      </c>
      <c r="AB137">
        <v>63</v>
      </c>
      <c r="AC137">
        <v>64</v>
      </c>
      <c r="AD137">
        <v>19</v>
      </c>
      <c r="AE137">
        <v>0</v>
      </c>
      <c r="AF137">
        <v>0</v>
      </c>
      <c r="AG137">
        <v>0</v>
      </c>
      <c r="AH137" t="s">
        <v>128</v>
      </c>
      <c r="AI137" s="1">
        <v>44533.518750000003</v>
      </c>
      <c r="AJ137">
        <v>431</v>
      </c>
      <c r="AK137">
        <v>0</v>
      </c>
      <c r="AL137">
        <v>0</v>
      </c>
      <c r="AM137">
        <v>0</v>
      </c>
      <c r="AN137">
        <v>63</v>
      </c>
      <c r="AO137">
        <v>0</v>
      </c>
      <c r="AP137">
        <v>19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>
      <c r="A138" t="s">
        <v>456</v>
      </c>
      <c r="B138" t="s">
        <v>79</v>
      </c>
      <c r="C138" t="s">
        <v>457</v>
      </c>
      <c r="D138" t="s">
        <v>81</v>
      </c>
      <c r="E138" s="2" t="str">
        <f>HYPERLINK("capsilon://?command=openfolder&amp;siteaddress=FAM.docvelocity-na8.net&amp;folderid=FX78D2F5B3-E370-52D8-9500-6FC2D62AE418","FX21123487")</f>
        <v>FX21123487</v>
      </c>
      <c r="F138" t="s">
        <v>19</v>
      </c>
      <c r="G138" t="s">
        <v>19</v>
      </c>
      <c r="H138" t="s">
        <v>82</v>
      </c>
      <c r="I138" t="s">
        <v>458</v>
      </c>
      <c r="J138">
        <v>212</v>
      </c>
      <c r="K138" t="s">
        <v>84</v>
      </c>
      <c r="L138" t="s">
        <v>85</v>
      </c>
      <c r="M138" t="s">
        <v>86</v>
      </c>
      <c r="N138">
        <v>2</v>
      </c>
      <c r="O138" s="1">
        <v>44533.508680555555</v>
      </c>
      <c r="P138" s="1">
        <v>44533.528692129628</v>
      </c>
      <c r="Q138">
        <v>221</v>
      </c>
      <c r="R138">
        <v>1508</v>
      </c>
      <c r="S138" t="b">
        <v>0</v>
      </c>
      <c r="T138" t="s">
        <v>87</v>
      </c>
      <c r="U138" t="b">
        <v>0</v>
      </c>
      <c r="V138" t="s">
        <v>178</v>
      </c>
      <c r="W138" s="1">
        <v>44533.519108796296</v>
      </c>
      <c r="X138">
        <v>797</v>
      </c>
      <c r="Y138">
        <v>177</v>
      </c>
      <c r="Z138">
        <v>0</v>
      </c>
      <c r="AA138">
        <v>177</v>
      </c>
      <c r="AB138">
        <v>0</v>
      </c>
      <c r="AC138">
        <v>114</v>
      </c>
      <c r="AD138">
        <v>35</v>
      </c>
      <c r="AE138">
        <v>0</v>
      </c>
      <c r="AF138">
        <v>0</v>
      </c>
      <c r="AG138">
        <v>0</v>
      </c>
      <c r="AH138" t="s">
        <v>128</v>
      </c>
      <c r="AI138" s="1">
        <v>44533.528692129628</v>
      </c>
      <c r="AJ138">
        <v>698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35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>
      <c r="A139" t="s">
        <v>459</v>
      </c>
      <c r="B139" t="s">
        <v>79</v>
      </c>
      <c r="C139" t="s">
        <v>460</v>
      </c>
      <c r="D139" t="s">
        <v>81</v>
      </c>
      <c r="E139" s="2" t="str">
        <f>HYPERLINK("capsilon://?command=openfolder&amp;siteaddress=FAM.docvelocity-na8.net&amp;folderid=FX8DBFA975-9447-299A-107B-3E6B2BECA329","FX21115402")</f>
        <v>FX21115402</v>
      </c>
      <c r="F139" t="s">
        <v>19</v>
      </c>
      <c r="G139" t="s">
        <v>19</v>
      </c>
      <c r="H139" t="s">
        <v>82</v>
      </c>
      <c r="I139" t="s">
        <v>461</v>
      </c>
      <c r="J139">
        <v>66</v>
      </c>
      <c r="K139" t="s">
        <v>84</v>
      </c>
      <c r="L139" t="s">
        <v>85</v>
      </c>
      <c r="M139" t="s">
        <v>86</v>
      </c>
      <c r="N139">
        <v>2</v>
      </c>
      <c r="O139" s="1">
        <v>44533.51457175926</v>
      </c>
      <c r="P139" s="1">
        <v>44533.520601851851</v>
      </c>
      <c r="Q139">
        <v>338</v>
      </c>
      <c r="R139">
        <v>183</v>
      </c>
      <c r="S139" t="b">
        <v>0</v>
      </c>
      <c r="T139" t="s">
        <v>87</v>
      </c>
      <c r="U139" t="b">
        <v>0</v>
      </c>
      <c r="V139" t="s">
        <v>223</v>
      </c>
      <c r="W139" s="1">
        <v>44533.515486111108</v>
      </c>
      <c r="X139">
        <v>24</v>
      </c>
      <c r="Y139">
        <v>0</v>
      </c>
      <c r="Z139">
        <v>0</v>
      </c>
      <c r="AA139">
        <v>0</v>
      </c>
      <c r="AB139">
        <v>52</v>
      </c>
      <c r="AC139">
        <v>0</v>
      </c>
      <c r="AD139">
        <v>66</v>
      </c>
      <c r="AE139">
        <v>0</v>
      </c>
      <c r="AF139">
        <v>0</v>
      </c>
      <c r="AG139">
        <v>0</v>
      </c>
      <c r="AH139" t="s">
        <v>128</v>
      </c>
      <c r="AI139" s="1">
        <v>44533.520601851851</v>
      </c>
      <c r="AJ139">
        <v>159</v>
      </c>
      <c r="AK139">
        <v>0</v>
      </c>
      <c r="AL139">
        <v>0</v>
      </c>
      <c r="AM139">
        <v>0</v>
      </c>
      <c r="AN139">
        <v>52</v>
      </c>
      <c r="AO139">
        <v>0</v>
      </c>
      <c r="AP139">
        <v>66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>
      <c r="A140" t="s">
        <v>462</v>
      </c>
      <c r="B140" t="s">
        <v>79</v>
      </c>
      <c r="C140" t="s">
        <v>385</v>
      </c>
      <c r="D140" t="s">
        <v>81</v>
      </c>
      <c r="E140" s="2" t="str">
        <f>HYPERLINK("capsilon://?command=openfolder&amp;siteaddress=FAM.docvelocity-na8.net&amp;folderid=FX348ED33D-A890-3E1B-7DEC-8312C0C4C035","FX211112780")</f>
        <v>FX211112780</v>
      </c>
      <c r="F140" t="s">
        <v>19</v>
      </c>
      <c r="G140" t="s">
        <v>19</v>
      </c>
      <c r="H140" t="s">
        <v>82</v>
      </c>
      <c r="I140" t="s">
        <v>463</v>
      </c>
      <c r="J140">
        <v>30</v>
      </c>
      <c r="K140" t="s">
        <v>84</v>
      </c>
      <c r="L140" t="s">
        <v>85</v>
      </c>
      <c r="M140" t="s">
        <v>86</v>
      </c>
      <c r="N140">
        <v>2</v>
      </c>
      <c r="O140" s="1">
        <v>44533.532766203702</v>
      </c>
      <c r="P140" s="1">
        <v>44533.547199074077</v>
      </c>
      <c r="Q140">
        <v>972</v>
      </c>
      <c r="R140">
        <v>275</v>
      </c>
      <c r="S140" t="b">
        <v>0</v>
      </c>
      <c r="T140" t="s">
        <v>87</v>
      </c>
      <c r="U140" t="b">
        <v>0</v>
      </c>
      <c r="V140" t="s">
        <v>178</v>
      </c>
      <c r="W140" s="1">
        <v>44533.533738425926</v>
      </c>
      <c r="X140">
        <v>39</v>
      </c>
      <c r="Y140">
        <v>9</v>
      </c>
      <c r="Z140">
        <v>0</v>
      </c>
      <c r="AA140">
        <v>9</v>
      </c>
      <c r="AB140">
        <v>0</v>
      </c>
      <c r="AC140">
        <v>1</v>
      </c>
      <c r="AD140">
        <v>21</v>
      </c>
      <c r="AE140">
        <v>0</v>
      </c>
      <c r="AF140">
        <v>0</v>
      </c>
      <c r="AG140">
        <v>0</v>
      </c>
      <c r="AH140" t="s">
        <v>121</v>
      </c>
      <c r="AI140" s="1">
        <v>44533.547199074077</v>
      </c>
      <c r="AJ140">
        <v>236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21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>
      <c r="A141" t="s">
        <v>464</v>
      </c>
      <c r="B141" t="s">
        <v>79</v>
      </c>
      <c r="C141" t="s">
        <v>160</v>
      </c>
      <c r="D141" t="s">
        <v>81</v>
      </c>
      <c r="E141" s="2" t="str">
        <f>HYPERLINK("capsilon://?command=openfolder&amp;siteaddress=FAM.docvelocity-na8.net&amp;folderid=FXFEBB4CAA-44EC-8192-89BF-FA8A61C4625C","FX211011460")</f>
        <v>FX211011460</v>
      </c>
      <c r="F141" t="s">
        <v>19</v>
      </c>
      <c r="G141" t="s">
        <v>19</v>
      </c>
      <c r="H141" t="s">
        <v>82</v>
      </c>
      <c r="I141" t="s">
        <v>465</v>
      </c>
      <c r="J141">
        <v>66</v>
      </c>
      <c r="K141" t="s">
        <v>84</v>
      </c>
      <c r="L141" t="s">
        <v>85</v>
      </c>
      <c r="M141" t="s">
        <v>86</v>
      </c>
      <c r="N141">
        <v>2</v>
      </c>
      <c r="O141" s="1">
        <v>44533.539560185185</v>
      </c>
      <c r="P141" s="1">
        <v>44533.559062499997</v>
      </c>
      <c r="Q141">
        <v>265</v>
      </c>
      <c r="R141">
        <v>1420</v>
      </c>
      <c r="S141" t="b">
        <v>0</v>
      </c>
      <c r="T141" t="s">
        <v>87</v>
      </c>
      <c r="U141" t="b">
        <v>0</v>
      </c>
      <c r="V141" t="s">
        <v>223</v>
      </c>
      <c r="W141" s="1">
        <v>44533.549108796295</v>
      </c>
      <c r="X141">
        <v>804</v>
      </c>
      <c r="Y141">
        <v>52</v>
      </c>
      <c r="Z141">
        <v>0</v>
      </c>
      <c r="AA141">
        <v>52</v>
      </c>
      <c r="AB141">
        <v>0</v>
      </c>
      <c r="AC141">
        <v>31</v>
      </c>
      <c r="AD141">
        <v>14</v>
      </c>
      <c r="AE141">
        <v>0</v>
      </c>
      <c r="AF141">
        <v>0</v>
      </c>
      <c r="AG141">
        <v>0</v>
      </c>
      <c r="AH141" t="s">
        <v>128</v>
      </c>
      <c r="AI141" s="1">
        <v>44533.559062499997</v>
      </c>
      <c r="AJ141">
        <v>608</v>
      </c>
      <c r="AK141">
        <v>2</v>
      </c>
      <c r="AL141">
        <v>0</v>
      </c>
      <c r="AM141">
        <v>2</v>
      </c>
      <c r="AN141">
        <v>0</v>
      </c>
      <c r="AO141">
        <v>2</v>
      </c>
      <c r="AP141">
        <v>12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>
      <c r="A142" t="s">
        <v>466</v>
      </c>
      <c r="B142" t="s">
        <v>79</v>
      </c>
      <c r="C142" t="s">
        <v>160</v>
      </c>
      <c r="D142" t="s">
        <v>81</v>
      </c>
      <c r="E142" s="2" t="str">
        <f>HYPERLINK("capsilon://?command=openfolder&amp;siteaddress=FAM.docvelocity-na8.net&amp;folderid=FXFEBB4CAA-44EC-8192-89BF-FA8A61C4625C","FX211011460")</f>
        <v>FX211011460</v>
      </c>
      <c r="F142" t="s">
        <v>19</v>
      </c>
      <c r="G142" t="s">
        <v>19</v>
      </c>
      <c r="H142" t="s">
        <v>82</v>
      </c>
      <c r="I142" t="s">
        <v>467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44533.543252314812</v>
      </c>
      <c r="P142" s="1">
        <v>44533.547442129631</v>
      </c>
      <c r="Q142">
        <v>234</v>
      </c>
      <c r="R142">
        <v>128</v>
      </c>
      <c r="S142" t="b">
        <v>0</v>
      </c>
      <c r="T142" t="s">
        <v>87</v>
      </c>
      <c r="U142" t="b">
        <v>0</v>
      </c>
      <c r="V142" t="s">
        <v>150</v>
      </c>
      <c r="W142" s="1">
        <v>44533.54483796296</v>
      </c>
      <c r="X142">
        <v>108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66</v>
      </c>
      <c r="AE142">
        <v>0</v>
      </c>
      <c r="AF142">
        <v>0</v>
      </c>
      <c r="AG142">
        <v>0</v>
      </c>
      <c r="AH142" t="s">
        <v>121</v>
      </c>
      <c r="AI142" s="1">
        <v>44533.547442129631</v>
      </c>
      <c r="AJ142">
        <v>20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66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>
      <c r="A143" t="s">
        <v>468</v>
      </c>
      <c r="B143" t="s">
        <v>79</v>
      </c>
      <c r="C143" t="s">
        <v>312</v>
      </c>
      <c r="D143" t="s">
        <v>81</v>
      </c>
      <c r="E143" s="2" t="str">
        <f>HYPERLINK("capsilon://?command=openfolder&amp;siteaddress=FAM.docvelocity-na8.net&amp;folderid=FX9BD40D3A-FB5E-FB0D-DF1E-7C9A96BE64EA","FX21096951")</f>
        <v>FX21096951</v>
      </c>
      <c r="F143" t="s">
        <v>19</v>
      </c>
      <c r="G143" t="s">
        <v>19</v>
      </c>
      <c r="H143" t="s">
        <v>82</v>
      </c>
      <c r="I143" t="s">
        <v>469</v>
      </c>
      <c r="J143">
        <v>66</v>
      </c>
      <c r="K143" t="s">
        <v>84</v>
      </c>
      <c r="L143" t="s">
        <v>85</v>
      </c>
      <c r="M143" t="s">
        <v>86</v>
      </c>
      <c r="N143">
        <v>2</v>
      </c>
      <c r="O143" s="1">
        <v>44533.558333333334</v>
      </c>
      <c r="P143" s="1">
        <v>44533.573564814818</v>
      </c>
      <c r="Q143">
        <v>1280</v>
      </c>
      <c r="R143">
        <v>36</v>
      </c>
      <c r="S143" t="b">
        <v>0</v>
      </c>
      <c r="T143" t="s">
        <v>87</v>
      </c>
      <c r="U143" t="b">
        <v>0</v>
      </c>
      <c r="V143" t="s">
        <v>307</v>
      </c>
      <c r="W143" s="1">
        <v>44533.572685185187</v>
      </c>
      <c r="X143">
        <v>18</v>
      </c>
      <c r="Y143">
        <v>0</v>
      </c>
      <c r="Z143">
        <v>0</v>
      </c>
      <c r="AA143">
        <v>0</v>
      </c>
      <c r="AB143">
        <v>52</v>
      </c>
      <c r="AC143">
        <v>0</v>
      </c>
      <c r="AD143">
        <v>66</v>
      </c>
      <c r="AE143">
        <v>0</v>
      </c>
      <c r="AF143">
        <v>0</v>
      </c>
      <c r="AG143">
        <v>0</v>
      </c>
      <c r="AH143" t="s">
        <v>121</v>
      </c>
      <c r="AI143" s="1">
        <v>44533.573564814818</v>
      </c>
      <c r="AJ143">
        <v>18</v>
      </c>
      <c r="AK143">
        <v>0</v>
      </c>
      <c r="AL143">
        <v>0</v>
      </c>
      <c r="AM143">
        <v>0</v>
      </c>
      <c r="AN143">
        <v>52</v>
      </c>
      <c r="AO143">
        <v>0</v>
      </c>
      <c r="AP143">
        <v>66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>
      <c r="A144" t="s">
        <v>470</v>
      </c>
      <c r="B144" t="s">
        <v>79</v>
      </c>
      <c r="C144" t="s">
        <v>454</v>
      </c>
      <c r="D144" t="s">
        <v>81</v>
      </c>
      <c r="E144" s="2" t="str">
        <f>HYPERLINK("capsilon://?command=openfolder&amp;siteaddress=FAM.docvelocity-na8.net&amp;folderid=FX23F2D005-4E09-7F2D-7EBC-35F82B3BE38F","FX211114324")</f>
        <v>FX211114324</v>
      </c>
      <c r="F144" t="s">
        <v>19</v>
      </c>
      <c r="G144" t="s">
        <v>19</v>
      </c>
      <c r="H144" t="s">
        <v>82</v>
      </c>
      <c r="I144" t="s">
        <v>471</v>
      </c>
      <c r="J144">
        <v>28</v>
      </c>
      <c r="K144" t="s">
        <v>84</v>
      </c>
      <c r="L144" t="s">
        <v>85</v>
      </c>
      <c r="M144" t="s">
        <v>86</v>
      </c>
      <c r="N144">
        <v>2</v>
      </c>
      <c r="O144" s="1">
        <v>44533.562349537038</v>
      </c>
      <c r="P144" s="1">
        <v>44533.578877314816</v>
      </c>
      <c r="Q144">
        <v>1251</v>
      </c>
      <c r="R144">
        <v>177</v>
      </c>
      <c r="S144" t="b">
        <v>0</v>
      </c>
      <c r="T144" t="s">
        <v>87</v>
      </c>
      <c r="U144" t="b">
        <v>0</v>
      </c>
      <c r="V144" t="s">
        <v>307</v>
      </c>
      <c r="W144" s="1">
        <v>44533.574537037035</v>
      </c>
      <c r="X144">
        <v>160</v>
      </c>
      <c r="Y144">
        <v>0</v>
      </c>
      <c r="Z144">
        <v>0</v>
      </c>
      <c r="AA144">
        <v>0</v>
      </c>
      <c r="AB144">
        <v>21</v>
      </c>
      <c r="AC144">
        <v>0</v>
      </c>
      <c r="AD144">
        <v>28</v>
      </c>
      <c r="AE144">
        <v>0</v>
      </c>
      <c r="AF144">
        <v>0</v>
      </c>
      <c r="AG144">
        <v>0</v>
      </c>
      <c r="AH144" t="s">
        <v>137</v>
      </c>
      <c r="AI144" s="1">
        <v>44533.578877314816</v>
      </c>
      <c r="AJ144">
        <v>17</v>
      </c>
      <c r="AK144">
        <v>0</v>
      </c>
      <c r="AL144">
        <v>0</v>
      </c>
      <c r="AM144">
        <v>0</v>
      </c>
      <c r="AN144">
        <v>21</v>
      </c>
      <c r="AO144">
        <v>0</v>
      </c>
      <c r="AP144">
        <v>28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>
      <c r="A145" t="s">
        <v>472</v>
      </c>
      <c r="B145" t="s">
        <v>79</v>
      </c>
      <c r="C145" t="s">
        <v>454</v>
      </c>
      <c r="D145" t="s">
        <v>81</v>
      </c>
      <c r="E145" s="2" t="str">
        <f>HYPERLINK("capsilon://?command=openfolder&amp;siteaddress=FAM.docvelocity-na8.net&amp;folderid=FX23F2D005-4E09-7F2D-7EBC-35F82B3BE38F","FX211114324")</f>
        <v>FX211114324</v>
      </c>
      <c r="F145" t="s">
        <v>19</v>
      </c>
      <c r="G145" t="s">
        <v>19</v>
      </c>
      <c r="H145" t="s">
        <v>82</v>
      </c>
      <c r="I145" t="s">
        <v>473</v>
      </c>
      <c r="J145">
        <v>28</v>
      </c>
      <c r="K145" t="s">
        <v>84</v>
      </c>
      <c r="L145" t="s">
        <v>85</v>
      </c>
      <c r="M145" t="s">
        <v>86</v>
      </c>
      <c r="N145">
        <v>2</v>
      </c>
      <c r="O145" s="1">
        <v>44533.566354166665</v>
      </c>
      <c r="P145" s="1">
        <v>44533.579409722224</v>
      </c>
      <c r="Q145">
        <v>898</v>
      </c>
      <c r="R145">
        <v>230</v>
      </c>
      <c r="S145" t="b">
        <v>0</v>
      </c>
      <c r="T145" t="s">
        <v>87</v>
      </c>
      <c r="U145" t="b">
        <v>0</v>
      </c>
      <c r="V145" t="s">
        <v>307</v>
      </c>
      <c r="W145" s="1">
        <v>44533.576689814814</v>
      </c>
      <c r="X145">
        <v>185</v>
      </c>
      <c r="Y145">
        <v>1</v>
      </c>
      <c r="Z145">
        <v>0</v>
      </c>
      <c r="AA145">
        <v>1</v>
      </c>
      <c r="AB145">
        <v>21</v>
      </c>
      <c r="AC145">
        <v>2</v>
      </c>
      <c r="AD145">
        <v>27</v>
      </c>
      <c r="AE145">
        <v>0</v>
      </c>
      <c r="AF145">
        <v>0</v>
      </c>
      <c r="AG145">
        <v>0</v>
      </c>
      <c r="AH145" t="s">
        <v>137</v>
      </c>
      <c r="AI145" s="1">
        <v>44533.579409722224</v>
      </c>
      <c r="AJ145">
        <v>45</v>
      </c>
      <c r="AK145">
        <v>0</v>
      </c>
      <c r="AL145">
        <v>0</v>
      </c>
      <c r="AM145">
        <v>0</v>
      </c>
      <c r="AN145">
        <v>21</v>
      </c>
      <c r="AO145">
        <v>0</v>
      </c>
      <c r="AP145">
        <v>27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>
      <c r="A146" t="s">
        <v>474</v>
      </c>
      <c r="B146" t="s">
        <v>79</v>
      </c>
      <c r="C146" t="s">
        <v>454</v>
      </c>
      <c r="D146" t="s">
        <v>81</v>
      </c>
      <c r="E146" s="2" t="str">
        <f>HYPERLINK("capsilon://?command=openfolder&amp;siteaddress=FAM.docvelocity-na8.net&amp;folderid=FX23F2D005-4E09-7F2D-7EBC-35F82B3BE38F","FX211114324")</f>
        <v>FX211114324</v>
      </c>
      <c r="F146" t="s">
        <v>19</v>
      </c>
      <c r="G146" t="s">
        <v>19</v>
      </c>
      <c r="H146" t="s">
        <v>82</v>
      </c>
      <c r="I146" t="s">
        <v>475</v>
      </c>
      <c r="J146">
        <v>28</v>
      </c>
      <c r="K146" t="s">
        <v>84</v>
      </c>
      <c r="L146" t="s">
        <v>85</v>
      </c>
      <c r="M146" t="s">
        <v>86</v>
      </c>
      <c r="N146">
        <v>2</v>
      </c>
      <c r="O146" s="1">
        <v>44533.571921296294</v>
      </c>
      <c r="P146" s="1">
        <v>44533.579641203702</v>
      </c>
      <c r="Q146">
        <v>502</v>
      </c>
      <c r="R146">
        <v>165</v>
      </c>
      <c r="S146" t="b">
        <v>0</v>
      </c>
      <c r="T146" t="s">
        <v>87</v>
      </c>
      <c r="U146" t="b">
        <v>0</v>
      </c>
      <c r="V146" t="s">
        <v>307</v>
      </c>
      <c r="W146" s="1">
        <v>44533.577916666669</v>
      </c>
      <c r="X146">
        <v>105</v>
      </c>
      <c r="Y146">
        <v>0</v>
      </c>
      <c r="Z146">
        <v>0</v>
      </c>
      <c r="AA146">
        <v>0</v>
      </c>
      <c r="AB146">
        <v>21</v>
      </c>
      <c r="AC146">
        <v>0</v>
      </c>
      <c r="AD146">
        <v>28</v>
      </c>
      <c r="AE146">
        <v>0</v>
      </c>
      <c r="AF146">
        <v>0</v>
      </c>
      <c r="AG146">
        <v>0</v>
      </c>
      <c r="AH146" t="s">
        <v>137</v>
      </c>
      <c r="AI146" s="1">
        <v>44533.579641203702</v>
      </c>
      <c r="AJ146">
        <v>19</v>
      </c>
      <c r="AK146">
        <v>0</v>
      </c>
      <c r="AL146">
        <v>0</v>
      </c>
      <c r="AM146">
        <v>0</v>
      </c>
      <c r="AN146">
        <v>21</v>
      </c>
      <c r="AO146">
        <v>0</v>
      </c>
      <c r="AP146">
        <v>28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>
      <c r="A147" t="s">
        <v>476</v>
      </c>
      <c r="B147" t="s">
        <v>79</v>
      </c>
      <c r="C147" t="s">
        <v>477</v>
      </c>
      <c r="D147" t="s">
        <v>81</v>
      </c>
      <c r="E147" s="2" t="str">
        <f>HYPERLINK("capsilon://?command=openfolder&amp;siteaddress=FAM.docvelocity-na8.net&amp;folderid=FXD1C94E30-D15E-DA33-5C62-68677790070F","FX211012260")</f>
        <v>FX211012260</v>
      </c>
      <c r="F147" t="s">
        <v>19</v>
      </c>
      <c r="G147" t="s">
        <v>19</v>
      </c>
      <c r="H147" t="s">
        <v>82</v>
      </c>
      <c r="I147" t="s">
        <v>478</v>
      </c>
      <c r="J147">
        <v>38</v>
      </c>
      <c r="K147" t="s">
        <v>84</v>
      </c>
      <c r="L147" t="s">
        <v>85</v>
      </c>
      <c r="M147" t="s">
        <v>86</v>
      </c>
      <c r="N147">
        <v>2</v>
      </c>
      <c r="O147" s="1">
        <v>44533.589039351849</v>
      </c>
      <c r="P147" s="1">
        <v>44533.601041666669</v>
      </c>
      <c r="Q147">
        <v>505</v>
      </c>
      <c r="R147">
        <v>532</v>
      </c>
      <c r="S147" t="b">
        <v>0</v>
      </c>
      <c r="T147" t="s">
        <v>87</v>
      </c>
      <c r="U147" t="b">
        <v>0</v>
      </c>
      <c r="V147" t="s">
        <v>223</v>
      </c>
      <c r="W147" s="1">
        <v>44533.591180555559</v>
      </c>
      <c r="X147">
        <v>145</v>
      </c>
      <c r="Y147">
        <v>37</v>
      </c>
      <c r="Z147">
        <v>0</v>
      </c>
      <c r="AA147">
        <v>37</v>
      </c>
      <c r="AB147">
        <v>0</v>
      </c>
      <c r="AC147">
        <v>15</v>
      </c>
      <c r="AD147">
        <v>1</v>
      </c>
      <c r="AE147">
        <v>0</v>
      </c>
      <c r="AF147">
        <v>0</v>
      </c>
      <c r="AG147">
        <v>0</v>
      </c>
      <c r="AH147" t="s">
        <v>182</v>
      </c>
      <c r="AI147" s="1">
        <v>44533.601041666669</v>
      </c>
      <c r="AJ147">
        <v>387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>
      <c r="A148" t="s">
        <v>479</v>
      </c>
      <c r="B148" t="s">
        <v>79</v>
      </c>
      <c r="C148" t="s">
        <v>480</v>
      </c>
      <c r="D148" t="s">
        <v>81</v>
      </c>
      <c r="E148" s="2" t="str">
        <f>HYPERLINK("capsilon://?command=openfolder&amp;siteaddress=FAM.docvelocity-na8.net&amp;folderid=FXF6C76088-9E9E-DF02-6C1A-4B185B57ADD6","FX21123379")</f>
        <v>FX21123379</v>
      </c>
      <c r="F148" t="s">
        <v>19</v>
      </c>
      <c r="G148" t="s">
        <v>19</v>
      </c>
      <c r="H148" t="s">
        <v>82</v>
      </c>
      <c r="I148" t="s">
        <v>481</v>
      </c>
      <c r="J148">
        <v>186</v>
      </c>
      <c r="K148" t="s">
        <v>84</v>
      </c>
      <c r="L148" t="s">
        <v>85</v>
      </c>
      <c r="M148" t="s">
        <v>86</v>
      </c>
      <c r="N148">
        <v>2</v>
      </c>
      <c r="O148" s="1">
        <v>44533.597881944443</v>
      </c>
      <c r="P148" s="1">
        <v>44533.621944444443</v>
      </c>
      <c r="Q148">
        <v>545</v>
      </c>
      <c r="R148">
        <v>1534</v>
      </c>
      <c r="S148" t="b">
        <v>0</v>
      </c>
      <c r="T148" t="s">
        <v>87</v>
      </c>
      <c r="U148" t="b">
        <v>0</v>
      </c>
      <c r="V148" t="s">
        <v>223</v>
      </c>
      <c r="W148" s="1">
        <v>44533.615057870367</v>
      </c>
      <c r="X148">
        <v>870</v>
      </c>
      <c r="Y148">
        <v>171</v>
      </c>
      <c r="Z148">
        <v>0</v>
      </c>
      <c r="AA148">
        <v>171</v>
      </c>
      <c r="AB148">
        <v>0</v>
      </c>
      <c r="AC148">
        <v>94</v>
      </c>
      <c r="AD148">
        <v>15</v>
      </c>
      <c r="AE148">
        <v>0</v>
      </c>
      <c r="AF148">
        <v>0</v>
      </c>
      <c r="AG148">
        <v>0</v>
      </c>
      <c r="AH148" t="s">
        <v>137</v>
      </c>
      <c r="AI148" s="1">
        <v>44533.621944444443</v>
      </c>
      <c r="AJ148">
        <v>471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15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>
      <c r="A149" t="s">
        <v>482</v>
      </c>
      <c r="B149" t="s">
        <v>79</v>
      </c>
      <c r="C149" t="s">
        <v>483</v>
      </c>
      <c r="D149" t="s">
        <v>81</v>
      </c>
      <c r="E149" s="2" t="str">
        <f>HYPERLINK("capsilon://?command=openfolder&amp;siteaddress=FAM.docvelocity-na8.net&amp;folderid=FX18A551B0-E2FD-49EC-09E7-A22729164DEA","FX21123351")</f>
        <v>FX21123351</v>
      </c>
      <c r="F149" t="s">
        <v>19</v>
      </c>
      <c r="G149" t="s">
        <v>19</v>
      </c>
      <c r="H149" t="s">
        <v>82</v>
      </c>
      <c r="I149" t="s">
        <v>484</v>
      </c>
      <c r="J149">
        <v>38</v>
      </c>
      <c r="K149" t="s">
        <v>84</v>
      </c>
      <c r="L149" t="s">
        <v>85</v>
      </c>
      <c r="M149" t="s">
        <v>86</v>
      </c>
      <c r="N149">
        <v>2</v>
      </c>
      <c r="O149" s="1">
        <v>44533.599236111113</v>
      </c>
      <c r="P149" s="1">
        <v>44533.606712962966</v>
      </c>
      <c r="Q149">
        <v>376</v>
      </c>
      <c r="R149">
        <v>270</v>
      </c>
      <c r="S149" t="b">
        <v>0</v>
      </c>
      <c r="T149" t="s">
        <v>87</v>
      </c>
      <c r="U149" t="b">
        <v>0</v>
      </c>
      <c r="V149" t="s">
        <v>168</v>
      </c>
      <c r="W149" s="1">
        <v>44533.604537037034</v>
      </c>
      <c r="X149">
        <v>141</v>
      </c>
      <c r="Y149">
        <v>37</v>
      </c>
      <c r="Z149">
        <v>0</v>
      </c>
      <c r="AA149">
        <v>37</v>
      </c>
      <c r="AB149">
        <v>0</v>
      </c>
      <c r="AC149">
        <v>19</v>
      </c>
      <c r="AD149">
        <v>1</v>
      </c>
      <c r="AE149">
        <v>0</v>
      </c>
      <c r="AF149">
        <v>0</v>
      </c>
      <c r="AG149">
        <v>0</v>
      </c>
      <c r="AH149" t="s">
        <v>137</v>
      </c>
      <c r="AI149" s="1">
        <v>44533.606712962966</v>
      </c>
      <c r="AJ149">
        <v>129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>
      <c r="A150" t="s">
        <v>485</v>
      </c>
      <c r="B150" t="s">
        <v>79</v>
      </c>
      <c r="C150" t="s">
        <v>486</v>
      </c>
      <c r="D150" t="s">
        <v>81</v>
      </c>
      <c r="E150" s="2" t="str">
        <f>HYPERLINK("capsilon://?command=openfolder&amp;siteaddress=FAM.docvelocity-na8.net&amp;folderid=FX97B22799-795C-1286-D88B-2004560732A7","FX2112256")</f>
        <v>FX2112256</v>
      </c>
      <c r="F150" t="s">
        <v>19</v>
      </c>
      <c r="G150" t="s">
        <v>19</v>
      </c>
      <c r="H150" t="s">
        <v>82</v>
      </c>
      <c r="I150" t="s">
        <v>487</v>
      </c>
      <c r="J150">
        <v>38</v>
      </c>
      <c r="K150" t="s">
        <v>84</v>
      </c>
      <c r="L150" t="s">
        <v>85</v>
      </c>
      <c r="M150" t="s">
        <v>86</v>
      </c>
      <c r="N150">
        <v>2</v>
      </c>
      <c r="O150" s="1">
        <v>44533.609976851854</v>
      </c>
      <c r="P150" s="1">
        <v>44533.626608796294</v>
      </c>
      <c r="Q150">
        <v>529</v>
      </c>
      <c r="R150">
        <v>908</v>
      </c>
      <c r="S150" t="b">
        <v>0</v>
      </c>
      <c r="T150" t="s">
        <v>87</v>
      </c>
      <c r="U150" t="b">
        <v>0</v>
      </c>
      <c r="V150" t="s">
        <v>178</v>
      </c>
      <c r="W150" s="1">
        <v>44533.613310185188</v>
      </c>
      <c r="X150">
        <v>175</v>
      </c>
      <c r="Y150">
        <v>37</v>
      </c>
      <c r="Z150">
        <v>0</v>
      </c>
      <c r="AA150">
        <v>37</v>
      </c>
      <c r="AB150">
        <v>0</v>
      </c>
      <c r="AC150">
        <v>8</v>
      </c>
      <c r="AD150">
        <v>1</v>
      </c>
      <c r="AE150">
        <v>0</v>
      </c>
      <c r="AF150">
        <v>0</v>
      </c>
      <c r="AG150">
        <v>0</v>
      </c>
      <c r="AH150" t="s">
        <v>121</v>
      </c>
      <c r="AI150" s="1">
        <v>44533.626608796294</v>
      </c>
      <c r="AJ150">
        <v>733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>
      <c r="A151" t="s">
        <v>488</v>
      </c>
      <c r="B151" t="s">
        <v>79</v>
      </c>
      <c r="C151" t="s">
        <v>489</v>
      </c>
      <c r="D151" t="s">
        <v>81</v>
      </c>
      <c r="E151" s="2" t="str">
        <f>HYPERLINK("capsilon://?command=openfolder&amp;siteaddress=FAM.docvelocity-na8.net&amp;folderid=FXE228F76F-8F7D-B968-481A-AF86590E8578","FX21115569")</f>
        <v>FX21115569</v>
      </c>
      <c r="F151" t="s">
        <v>19</v>
      </c>
      <c r="G151" t="s">
        <v>19</v>
      </c>
      <c r="H151" t="s">
        <v>82</v>
      </c>
      <c r="I151" t="s">
        <v>490</v>
      </c>
      <c r="J151">
        <v>38</v>
      </c>
      <c r="K151" t="s">
        <v>84</v>
      </c>
      <c r="L151" t="s">
        <v>85</v>
      </c>
      <c r="M151" t="s">
        <v>86</v>
      </c>
      <c r="N151">
        <v>2</v>
      </c>
      <c r="O151" s="1">
        <v>44533.611759259256</v>
      </c>
      <c r="P151" s="1">
        <v>44533.644120370373</v>
      </c>
      <c r="Q151">
        <v>998</v>
      </c>
      <c r="R151">
        <v>1798</v>
      </c>
      <c r="S151" t="b">
        <v>0</v>
      </c>
      <c r="T151" t="s">
        <v>87</v>
      </c>
      <c r="U151" t="b">
        <v>0</v>
      </c>
      <c r="V151" t="s">
        <v>223</v>
      </c>
      <c r="W151" s="1">
        <v>44533.638009259259</v>
      </c>
      <c r="X151">
        <v>1346</v>
      </c>
      <c r="Y151">
        <v>107</v>
      </c>
      <c r="Z151">
        <v>0</v>
      </c>
      <c r="AA151">
        <v>107</v>
      </c>
      <c r="AB151">
        <v>0</v>
      </c>
      <c r="AC151">
        <v>139</v>
      </c>
      <c r="AD151">
        <v>-69</v>
      </c>
      <c r="AE151">
        <v>0</v>
      </c>
      <c r="AF151">
        <v>0</v>
      </c>
      <c r="AG151">
        <v>0</v>
      </c>
      <c r="AH151" t="s">
        <v>137</v>
      </c>
      <c r="AI151" s="1">
        <v>44533.644120370373</v>
      </c>
      <c r="AJ151">
        <v>398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-69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>
      <c r="A152" t="s">
        <v>491</v>
      </c>
      <c r="B152" t="s">
        <v>79</v>
      </c>
      <c r="C152" t="s">
        <v>489</v>
      </c>
      <c r="D152" t="s">
        <v>81</v>
      </c>
      <c r="E152" s="2" t="str">
        <f>HYPERLINK("capsilon://?command=openfolder&amp;siteaddress=FAM.docvelocity-na8.net&amp;folderid=FXE228F76F-8F7D-B968-481A-AF86590E8578","FX21115569")</f>
        <v>FX21115569</v>
      </c>
      <c r="F152" t="s">
        <v>19</v>
      </c>
      <c r="G152" t="s">
        <v>19</v>
      </c>
      <c r="H152" t="s">
        <v>82</v>
      </c>
      <c r="I152" t="s">
        <v>492</v>
      </c>
      <c r="J152">
        <v>66</v>
      </c>
      <c r="K152" t="s">
        <v>84</v>
      </c>
      <c r="L152" t="s">
        <v>85</v>
      </c>
      <c r="M152" t="s">
        <v>86</v>
      </c>
      <c r="N152">
        <v>1</v>
      </c>
      <c r="O152" s="1">
        <v>44533.613020833334</v>
      </c>
      <c r="P152" s="1">
        <v>44533.617523148147</v>
      </c>
      <c r="Q152">
        <v>310</v>
      </c>
      <c r="R152">
        <v>79</v>
      </c>
      <c r="S152" t="b">
        <v>0</v>
      </c>
      <c r="T152" t="s">
        <v>87</v>
      </c>
      <c r="U152" t="b">
        <v>0</v>
      </c>
      <c r="V152" t="s">
        <v>493</v>
      </c>
      <c r="W152" s="1">
        <v>44533.617523148147</v>
      </c>
      <c r="X152">
        <v>24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66</v>
      </c>
      <c r="AE152">
        <v>52</v>
      </c>
      <c r="AF152">
        <v>0</v>
      </c>
      <c r="AG152">
        <v>1</v>
      </c>
      <c r="AH152" t="s">
        <v>87</v>
      </c>
      <c r="AI152" t="s">
        <v>87</v>
      </c>
      <c r="AJ152" t="s">
        <v>87</v>
      </c>
      <c r="AK152" t="s">
        <v>87</v>
      </c>
      <c r="AL152" t="s">
        <v>87</v>
      </c>
      <c r="AM152" t="s">
        <v>87</v>
      </c>
      <c r="AN152" t="s">
        <v>87</v>
      </c>
      <c r="AO152" t="s">
        <v>87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>
      <c r="A153" t="s">
        <v>494</v>
      </c>
      <c r="B153" t="s">
        <v>79</v>
      </c>
      <c r="C153" t="s">
        <v>495</v>
      </c>
      <c r="D153" t="s">
        <v>81</v>
      </c>
      <c r="E153" s="2" t="str">
        <f>HYPERLINK("capsilon://?command=openfolder&amp;siteaddress=FAM.docvelocity-na8.net&amp;folderid=FXAC19D415-F80E-CEA3-42E3-059D902E4B37","FX21123436")</f>
        <v>FX21123436</v>
      </c>
      <c r="F153" t="s">
        <v>19</v>
      </c>
      <c r="G153" t="s">
        <v>19</v>
      </c>
      <c r="H153" t="s">
        <v>82</v>
      </c>
      <c r="I153" t="s">
        <v>496</v>
      </c>
      <c r="J153">
        <v>179</v>
      </c>
      <c r="K153" t="s">
        <v>84</v>
      </c>
      <c r="L153" t="s">
        <v>85</v>
      </c>
      <c r="M153" t="s">
        <v>86</v>
      </c>
      <c r="N153">
        <v>2</v>
      </c>
      <c r="O153" s="1">
        <v>44533.616851851853</v>
      </c>
      <c r="P153" s="1">
        <v>44533.629606481481</v>
      </c>
      <c r="Q153">
        <v>89</v>
      </c>
      <c r="R153">
        <v>1013</v>
      </c>
      <c r="S153" t="b">
        <v>0</v>
      </c>
      <c r="T153" t="s">
        <v>87</v>
      </c>
      <c r="U153" t="b">
        <v>0</v>
      </c>
      <c r="V153" t="s">
        <v>178</v>
      </c>
      <c r="W153" s="1">
        <v>44533.62358796296</v>
      </c>
      <c r="X153">
        <v>493</v>
      </c>
      <c r="Y153">
        <v>147</v>
      </c>
      <c r="Z153">
        <v>0</v>
      </c>
      <c r="AA153">
        <v>147</v>
      </c>
      <c r="AB153">
        <v>0</v>
      </c>
      <c r="AC153">
        <v>62</v>
      </c>
      <c r="AD153">
        <v>32</v>
      </c>
      <c r="AE153">
        <v>0</v>
      </c>
      <c r="AF153">
        <v>0</v>
      </c>
      <c r="AG153">
        <v>0</v>
      </c>
      <c r="AH153" t="s">
        <v>137</v>
      </c>
      <c r="AI153" s="1">
        <v>44533.629606481481</v>
      </c>
      <c r="AJ153">
        <v>181</v>
      </c>
      <c r="AK153">
        <v>0</v>
      </c>
      <c r="AL153">
        <v>0</v>
      </c>
      <c r="AM153">
        <v>0</v>
      </c>
      <c r="AN153">
        <v>46</v>
      </c>
      <c r="AO153">
        <v>0</v>
      </c>
      <c r="AP153">
        <v>32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>
      <c r="A154" t="s">
        <v>497</v>
      </c>
      <c r="B154" t="s">
        <v>79</v>
      </c>
      <c r="C154" t="s">
        <v>489</v>
      </c>
      <c r="D154" t="s">
        <v>81</v>
      </c>
      <c r="E154" s="2" t="str">
        <f>HYPERLINK("capsilon://?command=openfolder&amp;siteaddress=FAM.docvelocity-na8.net&amp;folderid=FXE228F76F-8F7D-B968-481A-AF86590E8578","FX21115569")</f>
        <v>FX21115569</v>
      </c>
      <c r="F154" t="s">
        <v>19</v>
      </c>
      <c r="G154" t="s">
        <v>19</v>
      </c>
      <c r="H154" t="s">
        <v>82</v>
      </c>
      <c r="I154" t="s">
        <v>492</v>
      </c>
      <c r="J154">
        <v>38</v>
      </c>
      <c r="K154" t="s">
        <v>84</v>
      </c>
      <c r="L154" t="s">
        <v>85</v>
      </c>
      <c r="M154" t="s">
        <v>86</v>
      </c>
      <c r="N154">
        <v>2</v>
      </c>
      <c r="O154" s="1">
        <v>44533.618263888886</v>
      </c>
      <c r="P154" s="1">
        <v>44533.623796296299</v>
      </c>
      <c r="Q154">
        <v>126</v>
      </c>
      <c r="R154">
        <v>352</v>
      </c>
      <c r="S154" t="b">
        <v>0</v>
      </c>
      <c r="T154" t="s">
        <v>87</v>
      </c>
      <c r="U154" t="b">
        <v>1</v>
      </c>
      <c r="V154" t="s">
        <v>328</v>
      </c>
      <c r="W154" s="1">
        <v>44533.621979166666</v>
      </c>
      <c r="X154">
        <v>211</v>
      </c>
      <c r="Y154">
        <v>37</v>
      </c>
      <c r="Z154">
        <v>0</v>
      </c>
      <c r="AA154">
        <v>37</v>
      </c>
      <c r="AB154">
        <v>0</v>
      </c>
      <c r="AC154">
        <v>20</v>
      </c>
      <c r="AD154">
        <v>1</v>
      </c>
      <c r="AE154">
        <v>0</v>
      </c>
      <c r="AF154">
        <v>0</v>
      </c>
      <c r="AG154">
        <v>0</v>
      </c>
      <c r="AH154" t="s">
        <v>137</v>
      </c>
      <c r="AI154" s="1">
        <v>44533.623796296299</v>
      </c>
      <c r="AJ154">
        <v>141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>
      <c r="A155" t="s">
        <v>498</v>
      </c>
      <c r="B155" t="s">
        <v>79</v>
      </c>
      <c r="C155" t="s">
        <v>499</v>
      </c>
      <c r="D155" t="s">
        <v>81</v>
      </c>
      <c r="E155" s="2" t="str">
        <f>HYPERLINK("capsilon://?command=openfolder&amp;siteaddress=FAM.docvelocity-na8.net&amp;folderid=FX00026FCE-C2FE-E91E-A383-5CD696016FEF","FX211012269")</f>
        <v>FX211012269</v>
      </c>
      <c r="F155" t="s">
        <v>19</v>
      </c>
      <c r="G155" t="s">
        <v>19</v>
      </c>
      <c r="H155" t="s">
        <v>82</v>
      </c>
      <c r="I155" t="s">
        <v>500</v>
      </c>
      <c r="J155">
        <v>30</v>
      </c>
      <c r="K155" t="s">
        <v>84</v>
      </c>
      <c r="L155" t="s">
        <v>85</v>
      </c>
      <c r="M155" t="s">
        <v>86</v>
      </c>
      <c r="N155">
        <v>2</v>
      </c>
      <c r="O155" s="1">
        <v>44533.626620370371</v>
      </c>
      <c r="P155" s="1">
        <v>44533.630532407406</v>
      </c>
      <c r="Q155">
        <v>150</v>
      </c>
      <c r="R155">
        <v>188</v>
      </c>
      <c r="S155" t="b">
        <v>0</v>
      </c>
      <c r="T155" t="s">
        <v>87</v>
      </c>
      <c r="U155" t="b">
        <v>0</v>
      </c>
      <c r="V155" t="s">
        <v>328</v>
      </c>
      <c r="W155" s="1">
        <v>44533.62840277778</v>
      </c>
      <c r="X155">
        <v>108</v>
      </c>
      <c r="Y155">
        <v>9</v>
      </c>
      <c r="Z155">
        <v>0</v>
      </c>
      <c r="AA155">
        <v>9</v>
      </c>
      <c r="AB155">
        <v>0</v>
      </c>
      <c r="AC155">
        <v>3</v>
      </c>
      <c r="AD155">
        <v>21</v>
      </c>
      <c r="AE155">
        <v>0</v>
      </c>
      <c r="AF155">
        <v>0</v>
      </c>
      <c r="AG155">
        <v>0</v>
      </c>
      <c r="AH155" t="s">
        <v>137</v>
      </c>
      <c r="AI155" s="1">
        <v>44533.630532407406</v>
      </c>
      <c r="AJ155">
        <v>80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21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>
      <c r="A156" t="s">
        <v>501</v>
      </c>
      <c r="B156" t="s">
        <v>79</v>
      </c>
      <c r="C156" t="s">
        <v>502</v>
      </c>
      <c r="D156" t="s">
        <v>81</v>
      </c>
      <c r="E156" s="2" t="str">
        <f>HYPERLINK("capsilon://?command=openfolder&amp;siteaddress=FAM.docvelocity-na8.net&amp;folderid=FXBA2A3CD0-5FB7-FED8-D5F0-B792F2D37D2F","FX21112540")</f>
        <v>FX21112540</v>
      </c>
      <c r="F156" t="s">
        <v>19</v>
      </c>
      <c r="G156" t="s">
        <v>19</v>
      </c>
      <c r="H156" t="s">
        <v>82</v>
      </c>
      <c r="I156" t="s">
        <v>503</v>
      </c>
      <c r="J156">
        <v>66</v>
      </c>
      <c r="K156" t="s">
        <v>84</v>
      </c>
      <c r="L156" t="s">
        <v>85</v>
      </c>
      <c r="M156" t="s">
        <v>86</v>
      </c>
      <c r="N156">
        <v>2</v>
      </c>
      <c r="O156" s="1">
        <v>44533.639722222222</v>
      </c>
      <c r="P156" s="1">
        <v>44533.644791666666</v>
      </c>
      <c r="Q156">
        <v>306</v>
      </c>
      <c r="R156">
        <v>132</v>
      </c>
      <c r="S156" t="b">
        <v>0</v>
      </c>
      <c r="T156" t="s">
        <v>87</v>
      </c>
      <c r="U156" t="b">
        <v>0</v>
      </c>
      <c r="V156" t="s">
        <v>328</v>
      </c>
      <c r="W156" s="1">
        <v>44533.644490740742</v>
      </c>
      <c r="X156">
        <v>111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137</v>
      </c>
      <c r="AI156" s="1">
        <v>44533.644791666666</v>
      </c>
      <c r="AJ156">
        <v>21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66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>
      <c r="A157" t="s">
        <v>504</v>
      </c>
      <c r="B157" t="s">
        <v>79</v>
      </c>
      <c r="C157" t="s">
        <v>502</v>
      </c>
      <c r="D157" t="s">
        <v>81</v>
      </c>
      <c r="E157" s="2" t="str">
        <f>HYPERLINK("capsilon://?command=openfolder&amp;siteaddress=FAM.docvelocity-na8.net&amp;folderid=FXBA2A3CD0-5FB7-FED8-D5F0-B792F2D37D2F","FX21112540")</f>
        <v>FX21112540</v>
      </c>
      <c r="F157" t="s">
        <v>19</v>
      </c>
      <c r="G157" t="s">
        <v>19</v>
      </c>
      <c r="H157" t="s">
        <v>82</v>
      </c>
      <c r="I157" t="s">
        <v>505</v>
      </c>
      <c r="J157">
        <v>66</v>
      </c>
      <c r="K157" t="s">
        <v>84</v>
      </c>
      <c r="L157" t="s">
        <v>85</v>
      </c>
      <c r="M157" t="s">
        <v>86</v>
      </c>
      <c r="N157">
        <v>2</v>
      </c>
      <c r="O157" s="1">
        <v>44533.641331018516</v>
      </c>
      <c r="P157" s="1">
        <v>44533.64603009259</v>
      </c>
      <c r="Q157">
        <v>315</v>
      </c>
      <c r="R157">
        <v>91</v>
      </c>
      <c r="S157" t="b">
        <v>0</v>
      </c>
      <c r="T157" t="s">
        <v>87</v>
      </c>
      <c r="U157" t="b">
        <v>0</v>
      </c>
      <c r="V157" t="s">
        <v>328</v>
      </c>
      <c r="W157" s="1">
        <v>44533.645324074074</v>
      </c>
      <c r="X157">
        <v>71</v>
      </c>
      <c r="Y157">
        <v>0</v>
      </c>
      <c r="Z157">
        <v>0</v>
      </c>
      <c r="AA157">
        <v>0</v>
      </c>
      <c r="AB157">
        <v>52</v>
      </c>
      <c r="AC157">
        <v>0</v>
      </c>
      <c r="AD157">
        <v>66</v>
      </c>
      <c r="AE157">
        <v>0</v>
      </c>
      <c r="AF157">
        <v>0</v>
      </c>
      <c r="AG157">
        <v>0</v>
      </c>
      <c r="AH157" t="s">
        <v>137</v>
      </c>
      <c r="AI157" s="1">
        <v>44533.64603009259</v>
      </c>
      <c r="AJ157">
        <v>20</v>
      </c>
      <c r="AK157">
        <v>0</v>
      </c>
      <c r="AL157">
        <v>0</v>
      </c>
      <c r="AM157">
        <v>0</v>
      </c>
      <c r="AN157">
        <v>52</v>
      </c>
      <c r="AO157">
        <v>0</v>
      </c>
      <c r="AP157">
        <v>66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>
      <c r="A158" t="s">
        <v>506</v>
      </c>
      <c r="B158" t="s">
        <v>79</v>
      </c>
      <c r="C158" t="s">
        <v>382</v>
      </c>
      <c r="D158" t="s">
        <v>81</v>
      </c>
      <c r="E158" s="2" t="str">
        <f>HYPERLINK("capsilon://?command=openfolder&amp;siteaddress=FAM.docvelocity-na8.net&amp;folderid=FXD08D1623-492A-F40E-9445-24673B70B551","FX21102555")</f>
        <v>FX21102555</v>
      </c>
      <c r="F158" t="s">
        <v>19</v>
      </c>
      <c r="G158" t="s">
        <v>19</v>
      </c>
      <c r="H158" t="s">
        <v>82</v>
      </c>
      <c r="I158" t="s">
        <v>507</v>
      </c>
      <c r="J158">
        <v>38</v>
      </c>
      <c r="K158" t="s">
        <v>84</v>
      </c>
      <c r="L158" t="s">
        <v>85</v>
      </c>
      <c r="M158" t="s">
        <v>86</v>
      </c>
      <c r="N158">
        <v>2</v>
      </c>
      <c r="O158" s="1">
        <v>44533.643888888888</v>
      </c>
      <c r="P158" s="1">
        <v>44533.651493055557</v>
      </c>
      <c r="Q158">
        <v>278</v>
      </c>
      <c r="R158">
        <v>379</v>
      </c>
      <c r="S158" t="b">
        <v>0</v>
      </c>
      <c r="T158" t="s">
        <v>87</v>
      </c>
      <c r="U158" t="b">
        <v>0</v>
      </c>
      <c r="V158" t="s">
        <v>328</v>
      </c>
      <c r="W158" s="1">
        <v>44533.648182870369</v>
      </c>
      <c r="X158">
        <v>246</v>
      </c>
      <c r="Y158">
        <v>37</v>
      </c>
      <c r="Z158">
        <v>0</v>
      </c>
      <c r="AA158">
        <v>37</v>
      </c>
      <c r="AB158">
        <v>0</v>
      </c>
      <c r="AC158">
        <v>21</v>
      </c>
      <c r="AD158">
        <v>1</v>
      </c>
      <c r="AE158">
        <v>0</v>
      </c>
      <c r="AF158">
        <v>0</v>
      </c>
      <c r="AG158">
        <v>0</v>
      </c>
      <c r="AH158" t="s">
        <v>137</v>
      </c>
      <c r="AI158" s="1">
        <v>44533.651493055557</v>
      </c>
      <c r="AJ158">
        <v>121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>
      <c r="A159" t="s">
        <v>508</v>
      </c>
      <c r="B159" t="s">
        <v>79</v>
      </c>
      <c r="C159" t="s">
        <v>135</v>
      </c>
      <c r="D159" t="s">
        <v>81</v>
      </c>
      <c r="E159" s="2" t="str">
        <f>HYPERLINK("capsilon://?command=openfolder&amp;siteaddress=FAM.docvelocity-na8.net&amp;folderid=FXAF7CACBD-3B3C-1496-89BC-2A7CADE4E49C","FX211114566")</f>
        <v>FX211114566</v>
      </c>
      <c r="F159" t="s">
        <v>19</v>
      </c>
      <c r="G159" t="s">
        <v>19</v>
      </c>
      <c r="H159" t="s">
        <v>82</v>
      </c>
      <c r="I159" t="s">
        <v>509</v>
      </c>
      <c r="J159">
        <v>103</v>
      </c>
      <c r="K159" t="s">
        <v>84</v>
      </c>
      <c r="L159" t="s">
        <v>85</v>
      </c>
      <c r="M159" t="s">
        <v>86</v>
      </c>
      <c r="N159">
        <v>2</v>
      </c>
      <c r="O159" s="1">
        <v>44533.670324074075</v>
      </c>
      <c r="P159" s="1">
        <v>44533.701874999999</v>
      </c>
      <c r="Q159">
        <v>2368</v>
      </c>
      <c r="R159">
        <v>358</v>
      </c>
      <c r="S159" t="b">
        <v>0</v>
      </c>
      <c r="T159" t="s">
        <v>87</v>
      </c>
      <c r="U159" t="b">
        <v>0</v>
      </c>
      <c r="V159" t="s">
        <v>307</v>
      </c>
      <c r="W159" s="1">
        <v>44533.679386574076</v>
      </c>
      <c r="X159">
        <v>185</v>
      </c>
      <c r="Y159">
        <v>59</v>
      </c>
      <c r="Z159">
        <v>0</v>
      </c>
      <c r="AA159">
        <v>59</v>
      </c>
      <c r="AB159">
        <v>0</v>
      </c>
      <c r="AC159">
        <v>21</v>
      </c>
      <c r="AD159">
        <v>44</v>
      </c>
      <c r="AE159">
        <v>0</v>
      </c>
      <c r="AF159">
        <v>0</v>
      </c>
      <c r="AG159">
        <v>0</v>
      </c>
      <c r="AH159" t="s">
        <v>137</v>
      </c>
      <c r="AI159" s="1">
        <v>44533.701874999999</v>
      </c>
      <c r="AJ159">
        <v>173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44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>
      <c r="A160" t="s">
        <v>510</v>
      </c>
      <c r="B160" t="s">
        <v>79</v>
      </c>
      <c r="C160" t="s">
        <v>135</v>
      </c>
      <c r="D160" t="s">
        <v>81</v>
      </c>
      <c r="E160" s="2" t="str">
        <f>HYPERLINK("capsilon://?command=openfolder&amp;siteaddress=FAM.docvelocity-na8.net&amp;folderid=FXAF7CACBD-3B3C-1496-89BC-2A7CADE4E49C","FX211114566")</f>
        <v>FX211114566</v>
      </c>
      <c r="F160" t="s">
        <v>19</v>
      </c>
      <c r="G160" t="s">
        <v>19</v>
      </c>
      <c r="H160" t="s">
        <v>82</v>
      </c>
      <c r="I160" t="s">
        <v>511</v>
      </c>
      <c r="J160">
        <v>91</v>
      </c>
      <c r="K160" t="s">
        <v>84</v>
      </c>
      <c r="L160" t="s">
        <v>85</v>
      </c>
      <c r="M160" t="s">
        <v>86</v>
      </c>
      <c r="N160">
        <v>2</v>
      </c>
      <c r="O160" s="1">
        <v>44533.671469907407</v>
      </c>
      <c r="P160" s="1">
        <v>44533.705555555556</v>
      </c>
      <c r="Q160">
        <v>2595</v>
      </c>
      <c r="R160">
        <v>350</v>
      </c>
      <c r="S160" t="b">
        <v>0</v>
      </c>
      <c r="T160" t="s">
        <v>87</v>
      </c>
      <c r="U160" t="b">
        <v>0</v>
      </c>
      <c r="V160" t="s">
        <v>178</v>
      </c>
      <c r="W160" s="1">
        <v>44533.680949074071</v>
      </c>
      <c r="X160">
        <v>187</v>
      </c>
      <c r="Y160">
        <v>59</v>
      </c>
      <c r="Z160">
        <v>0</v>
      </c>
      <c r="AA160">
        <v>59</v>
      </c>
      <c r="AB160">
        <v>0</v>
      </c>
      <c r="AC160">
        <v>23</v>
      </c>
      <c r="AD160">
        <v>32</v>
      </c>
      <c r="AE160">
        <v>0</v>
      </c>
      <c r="AF160">
        <v>0</v>
      </c>
      <c r="AG160">
        <v>0</v>
      </c>
      <c r="AH160" t="s">
        <v>137</v>
      </c>
      <c r="AI160" s="1">
        <v>44533.705555555556</v>
      </c>
      <c r="AJ160">
        <v>163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32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>
      <c r="A161" t="s">
        <v>512</v>
      </c>
      <c r="B161" t="s">
        <v>79</v>
      </c>
      <c r="C161" t="s">
        <v>513</v>
      </c>
      <c r="D161" t="s">
        <v>81</v>
      </c>
      <c r="E161" s="2" t="str">
        <f>HYPERLINK("capsilon://?command=openfolder&amp;siteaddress=FAM.docvelocity-na8.net&amp;folderid=FXB0461FEC-FBB4-3218-792C-FC887B945573","FX21117213")</f>
        <v>FX21117213</v>
      </c>
      <c r="F161" t="s">
        <v>19</v>
      </c>
      <c r="G161" t="s">
        <v>19</v>
      </c>
      <c r="H161" t="s">
        <v>82</v>
      </c>
      <c r="I161" t="s">
        <v>514</v>
      </c>
      <c r="J161">
        <v>66</v>
      </c>
      <c r="K161" t="s">
        <v>84</v>
      </c>
      <c r="L161" t="s">
        <v>85</v>
      </c>
      <c r="M161" t="s">
        <v>86</v>
      </c>
      <c r="N161">
        <v>1</v>
      </c>
      <c r="O161" s="1">
        <v>44533.671886574077</v>
      </c>
      <c r="P161" s="1">
        <v>44533.691087962965</v>
      </c>
      <c r="Q161">
        <v>1503</v>
      </c>
      <c r="R161">
        <v>156</v>
      </c>
      <c r="S161" t="b">
        <v>0</v>
      </c>
      <c r="T161" t="s">
        <v>87</v>
      </c>
      <c r="U161" t="b">
        <v>0</v>
      </c>
      <c r="V161" t="s">
        <v>168</v>
      </c>
      <c r="W161" s="1">
        <v>44533.691087962965</v>
      </c>
      <c r="X161">
        <v>82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66</v>
      </c>
      <c r="AE161">
        <v>52</v>
      </c>
      <c r="AF161">
        <v>0</v>
      </c>
      <c r="AG161">
        <v>1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>
      <c r="A162" t="s">
        <v>515</v>
      </c>
      <c r="B162" t="s">
        <v>79</v>
      </c>
      <c r="C162" t="s">
        <v>190</v>
      </c>
      <c r="D162" t="s">
        <v>81</v>
      </c>
      <c r="E162" s="2" t="str">
        <f>HYPERLINK("capsilon://?command=openfolder&amp;siteaddress=FAM.docvelocity-na8.net&amp;folderid=FXDC0D91F7-F9B3-BE9E-EA6D-EF6371E72857","FX211013510")</f>
        <v>FX211013510</v>
      </c>
      <c r="F162" t="s">
        <v>19</v>
      </c>
      <c r="G162" t="s">
        <v>19</v>
      </c>
      <c r="H162" t="s">
        <v>82</v>
      </c>
      <c r="I162" t="s">
        <v>516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44533.681006944447</v>
      </c>
      <c r="P162" s="1">
        <v>44533.705752314818</v>
      </c>
      <c r="Q162">
        <v>2098</v>
      </c>
      <c r="R162">
        <v>40</v>
      </c>
      <c r="S162" t="b">
        <v>0</v>
      </c>
      <c r="T162" t="s">
        <v>87</v>
      </c>
      <c r="U162" t="b">
        <v>0</v>
      </c>
      <c r="V162" t="s">
        <v>178</v>
      </c>
      <c r="W162" s="1">
        <v>44533.681805555556</v>
      </c>
      <c r="X162">
        <v>23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137</v>
      </c>
      <c r="AI162" s="1">
        <v>44533.705752314818</v>
      </c>
      <c r="AJ162">
        <v>17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>
      <c r="A163" t="s">
        <v>517</v>
      </c>
      <c r="B163" t="s">
        <v>79</v>
      </c>
      <c r="C163" t="s">
        <v>299</v>
      </c>
      <c r="D163" t="s">
        <v>81</v>
      </c>
      <c r="E163" s="2" t="str">
        <f>HYPERLINK("capsilon://?command=openfolder&amp;siteaddress=FAM.docvelocity-na8.net&amp;folderid=FX9FEDDF8A-7E8C-5AA9-1C1C-0D3567552F7E","FX211113119")</f>
        <v>FX211113119</v>
      </c>
      <c r="F163" t="s">
        <v>19</v>
      </c>
      <c r="G163" t="s">
        <v>19</v>
      </c>
      <c r="H163" t="s">
        <v>82</v>
      </c>
      <c r="I163" t="s">
        <v>518</v>
      </c>
      <c r="J163">
        <v>66</v>
      </c>
      <c r="K163" t="s">
        <v>84</v>
      </c>
      <c r="L163" t="s">
        <v>85</v>
      </c>
      <c r="M163" t="s">
        <v>86</v>
      </c>
      <c r="N163">
        <v>2</v>
      </c>
      <c r="O163" s="1">
        <v>44533.683368055557</v>
      </c>
      <c r="P163" s="1">
        <v>44533.707858796297</v>
      </c>
      <c r="Q163">
        <v>1632</v>
      </c>
      <c r="R163">
        <v>484</v>
      </c>
      <c r="S163" t="b">
        <v>0</v>
      </c>
      <c r="T163" t="s">
        <v>87</v>
      </c>
      <c r="U163" t="b">
        <v>0</v>
      </c>
      <c r="V163" t="s">
        <v>307</v>
      </c>
      <c r="W163" s="1">
        <v>44533.69054398148</v>
      </c>
      <c r="X163">
        <v>289</v>
      </c>
      <c r="Y163">
        <v>52</v>
      </c>
      <c r="Z163">
        <v>0</v>
      </c>
      <c r="AA163">
        <v>52</v>
      </c>
      <c r="AB163">
        <v>0</v>
      </c>
      <c r="AC163">
        <v>30</v>
      </c>
      <c r="AD163">
        <v>14</v>
      </c>
      <c r="AE163">
        <v>0</v>
      </c>
      <c r="AF163">
        <v>0</v>
      </c>
      <c r="AG163">
        <v>0</v>
      </c>
      <c r="AH163" t="s">
        <v>137</v>
      </c>
      <c r="AI163" s="1">
        <v>44533.707858796297</v>
      </c>
      <c r="AJ163">
        <v>181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12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>
      <c r="A164" t="s">
        <v>519</v>
      </c>
      <c r="B164" t="s">
        <v>79</v>
      </c>
      <c r="C164" t="s">
        <v>513</v>
      </c>
      <c r="D164" t="s">
        <v>81</v>
      </c>
      <c r="E164" s="2" t="str">
        <f>HYPERLINK("capsilon://?command=openfolder&amp;siteaddress=FAM.docvelocity-na8.net&amp;folderid=FXB0461FEC-FBB4-3218-792C-FC887B945573","FX21117213")</f>
        <v>FX21117213</v>
      </c>
      <c r="F164" t="s">
        <v>19</v>
      </c>
      <c r="G164" t="s">
        <v>19</v>
      </c>
      <c r="H164" t="s">
        <v>82</v>
      </c>
      <c r="I164" t="s">
        <v>514</v>
      </c>
      <c r="J164">
        <v>38</v>
      </c>
      <c r="K164" t="s">
        <v>84</v>
      </c>
      <c r="L164" t="s">
        <v>85</v>
      </c>
      <c r="M164" t="s">
        <v>86</v>
      </c>
      <c r="N164">
        <v>2</v>
      </c>
      <c r="O164" s="1">
        <v>44533.691689814812</v>
      </c>
      <c r="P164" s="1">
        <v>44533.703657407408</v>
      </c>
      <c r="Q164">
        <v>362</v>
      </c>
      <c r="R164">
        <v>672</v>
      </c>
      <c r="S164" t="b">
        <v>0</v>
      </c>
      <c r="T164" t="s">
        <v>87</v>
      </c>
      <c r="U164" t="b">
        <v>1</v>
      </c>
      <c r="V164" t="s">
        <v>223</v>
      </c>
      <c r="W164" s="1">
        <v>44533.701006944444</v>
      </c>
      <c r="X164">
        <v>519</v>
      </c>
      <c r="Y164">
        <v>37</v>
      </c>
      <c r="Z164">
        <v>0</v>
      </c>
      <c r="AA164">
        <v>37</v>
      </c>
      <c r="AB164">
        <v>0</v>
      </c>
      <c r="AC164">
        <v>34</v>
      </c>
      <c r="AD164">
        <v>1</v>
      </c>
      <c r="AE164">
        <v>0</v>
      </c>
      <c r="AF164">
        <v>0</v>
      </c>
      <c r="AG164">
        <v>0</v>
      </c>
      <c r="AH164" t="s">
        <v>137</v>
      </c>
      <c r="AI164" s="1">
        <v>44533.703657407408</v>
      </c>
      <c r="AJ164">
        <v>153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>
      <c r="A165" t="s">
        <v>520</v>
      </c>
      <c r="B165" t="s">
        <v>79</v>
      </c>
      <c r="C165" t="s">
        <v>521</v>
      </c>
      <c r="D165" t="s">
        <v>81</v>
      </c>
      <c r="E165" s="2" t="str">
        <f>HYPERLINK("capsilon://?command=openfolder&amp;siteaddress=FAM.docvelocity-na8.net&amp;folderid=FX05F94C16-A205-57C7-3D09-9E62473934F8","FX2111387")</f>
        <v>FX2111387</v>
      </c>
      <c r="F165" t="s">
        <v>19</v>
      </c>
      <c r="G165" t="s">
        <v>19</v>
      </c>
      <c r="H165" t="s">
        <v>82</v>
      </c>
      <c r="I165" t="s">
        <v>522</v>
      </c>
      <c r="J165">
        <v>66</v>
      </c>
      <c r="K165" t="s">
        <v>84</v>
      </c>
      <c r="L165" t="s">
        <v>85</v>
      </c>
      <c r="M165" t="s">
        <v>86</v>
      </c>
      <c r="N165">
        <v>2</v>
      </c>
      <c r="O165" s="1">
        <v>44533.763194444444</v>
      </c>
      <c r="P165" s="1">
        <v>44533.772187499999</v>
      </c>
      <c r="Q165">
        <v>710</v>
      </c>
      <c r="R165">
        <v>67</v>
      </c>
      <c r="S165" t="b">
        <v>0</v>
      </c>
      <c r="T165" t="s">
        <v>87</v>
      </c>
      <c r="U165" t="b">
        <v>0</v>
      </c>
      <c r="V165" t="s">
        <v>178</v>
      </c>
      <c r="W165" s="1">
        <v>44533.768043981479</v>
      </c>
      <c r="X165">
        <v>40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66</v>
      </c>
      <c r="AE165">
        <v>0</v>
      </c>
      <c r="AF165">
        <v>0</v>
      </c>
      <c r="AG165">
        <v>0</v>
      </c>
      <c r="AH165" t="s">
        <v>121</v>
      </c>
      <c r="AI165" s="1">
        <v>44533.772187499999</v>
      </c>
      <c r="AJ165">
        <v>27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66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>
      <c r="A166" t="s">
        <v>523</v>
      </c>
      <c r="B166" t="s">
        <v>79</v>
      </c>
      <c r="C166" t="s">
        <v>524</v>
      </c>
      <c r="D166" t="s">
        <v>81</v>
      </c>
      <c r="E166" s="2" t="str">
        <f>HYPERLINK("capsilon://?command=openfolder&amp;siteaddress=FAM.docvelocity-na8.net&amp;folderid=FX56974B67-D139-9167-1949-4919002CF76F","FX21114066")</f>
        <v>FX21114066</v>
      </c>
      <c r="F166" t="s">
        <v>19</v>
      </c>
      <c r="G166" t="s">
        <v>19</v>
      </c>
      <c r="H166" t="s">
        <v>82</v>
      </c>
      <c r="I166" t="s">
        <v>525</v>
      </c>
      <c r="J166">
        <v>66</v>
      </c>
      <c r="K166" t="s">
        <v>84</v>
      </c>
      <c r="L166" t="s">
        <v>85</v>
      </c>
      <c r="M166" t="s">
        <v>86</v>
      </c>
      <c r="N166">
        <v>1</v>
      </c>
      <c r="O166" s="1">
        <v>44535.473819444444</v>
      </c>
      <c r="P166" s="1">
        <v>44536.133518518516</v>
      </c>
      <c r="Q166">
        <v>56871</v>
      </c>
      <c r="R166">
        <v>127</v>
      </c>
      <c r="S166" t="b">
        <v>0</v>
      </c>
      <c r="T166" t="s">
        <v>87</v>
      </c>
      <c r="U166" t="b">
        <v>0</v>
      </c>
      <c r="V166" t="s">
        <v>112</v>
      </c>
      <c r="W166" s="1">
        <v>44536.133518518516</v>
      </c>
      <c r="X166">
        <v>127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66</v>
      </c>
      <c r="AE166">
        <v>52</v>
      </c>
      <c r="AF166">
        <v>0</v>
      </c>
      <c r="AG166">
        <v>1</v>
      </c>
      <c r="AH166" t="s">
        <v>87</v>
      </c>
      <c r="AI166" t="s">
        <v>87</v>
      </c>
      <c r="AJ166" t="s">
        <v>87</v>
      </c>
      <c r="AK166" t="s">
        <v>87</v>
      </c>
      <c r="AL166" t="s">
        <v>87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>
      <c r="A167" t="s">
        <v>526</v>
      </c>
      <c r="B167" t="s">
        <v>79</v>
      </c>
      <c r="C167" t="s">
        <v>524</v>
      </c>
      <c r="D167" t="s">
        <v>81</v>
      </c>
      <c r="E167" s="2" t="str">
        <f>HYPERLINK("capsilon://?command=openfolder&amp;siteaddress=FAM.docvelocity-na8.net&amp;folderid=FX56974B67-D139-9167-1949-4919002CF76F","FX21114066")</f>
        <v>FX21114066</v>
      </c>
      <c r="F167" t="s">
        <v>19</v>
      </c>
      <c r="G167" t="s">
        <v>19</v>
      </c>
      <c r="H167" t="s">
        <v>82</v>
      </c>
      <c r="I167" t="s">
        <v>527</v>
      </c>
      <c r="J167">
        <v>66</v>
      </c>
      <c r="K167" t="s">
        <v>84</v>
      </c>
      <c r="L167" t="s">
        <v>85</v>
      </c>
      <c r="M167" t="s">
        <v>86</v>
      </c>
      <c r="N167">
        <v>2</v>
      </c>
      <c r="O167" s="1">
        <v>44535.475104166668</v>
      </c>
      <c r="P167" s="1">
        <v>44536.155011574076</v>
      </c>
      <c r="Q167">
        <v>58189</v>
      </c>
      <c r="R167">
        <v>555</v>
      </c>
      <c r="S167" t="b">
        <v>0</v>
      </c>
      <c r="T167" t="s">
        <v>87</v>
      </c>
      <c r="U167" t="b">
        <v>0</v>
      </c>
      <c r="V167" t="s">
        <v>112</v>
      </c>
      <c r="W167" s="1">
        <v>44536.136516203704</v>
      </c>
      <c r="X167">
        <v>258</v>
      </c>
      <c r="Y167">
        <v>52</v>
      </c>
      <c r="Z167">
        <v>0</v>
      </c>
      <c r="AA167">
        <v>52</v>
      </c>
      <c r="AB167">
        <v>0</v>
      </c>
      <c r="AC167">
        <v>32</v>
      </c>
      <c r="AD167">
        <v>14</v>
      </c>
      <c r="AE167">
        <v>0</v>
      </c>
      <c r="AF167">
        <v>0</v>
      </c>
      <c r="AG167">
        <v>0</v>
      </c>
      <c r="AH167" t="s">
        <v>121</v>
      </c>
      <c r="AI167" s="1">
        <v>44536.155011574076</v>
      </c>
      <c r="AJ167">
        <v>297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13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>
      <c r="A168" t="s">
        <v>528</v>
      </c>
      <c r="B168" t="s">
        <v>79</v>
      </c>
      <c r="C168" t="s">
        <v>524</v>
      </c>
      <c r="D168" t="s">
        <v>81</v>
      </c>
      <c r="E168" s="2" t="str">
        <f>HYPERLINK("capsilon://?command=openfolder&amp;siteaddress=FAM.docvelocity-na8.net&amp;folderid=FX56974B67-D139-9167-1949-4919002CF76F","FX21114066")</f>
        <v>FX21114066</v>
      </c>
      <c r="F168" t="s">
        <v>19</v>
      </c>
      <c r="G168" t="s">
        <v>19</v>
      </c>
      <c r="H168" t="s">
        <v>82</v>
      </c>
      <c r="I168" t="s">
        <v>525</v>
      </c>
      <c r="J168">
        <v>38</v>
      </c>
      <c r="K168" t="s">
        <v>84</v>
      </c>
      <c r="L168" t="s">
        <v>85</v>
      </c>
      <c r="M168" t="s">
        <v>86</v>
      </c>
      <c r="N168">
        <v>2</v>
      </c>
      <c r="O168" s="1">
        <v>44536.133888888886</v>
      </c>
      <c r="P168" s="1">
        <v>44536.151898148149</v>
      </c>
      <c r="Q168">
        <v>1138</v>
      </c>
      <c r="R168">
        <v>418</v>
      </c>
      <c r="S168" t="b">
        <v>0</v>
      </c>
      <c r="T168" t="s">
        <v>87</v>
      </c>
      <c r="U168" t="b">
        <v>1</v>
      </c>
      <c r="V168" t="s">
        <v>112</v>
      </c>
      <c r="W168" s="1">
        <v>44536.138483796298</v>
      </c>
      <c r="X168">
        <v>170</v>
      </c>
      <c r="Y168">
        <v>37</v>
      </c>
      <c r="Z168">
        <v>0</v>
      </c>
      <c r="AA168">
        <v>37</v>
      </c>
      <c r="AB168">
        <v>0</v>
      </c>
      <c r="AC168">
        <v>17</v>
      </c>
      <c r="AD168">
        <v>1</v>
      </c>
      <c r="AE168">
        <v>0</v>
      </c>
      <c r="AF168">
        <v>0</v>
      </c>
      <c r="AG168">
        <v>0</v>
      </c>
      <c r="AH168" t="s">
        <v>250</v>
      </c>
      <c r="AI168" s="1">
        <v>44536.151898148149</v>
      </c>
      <c r="AJ168">
        <v>243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>
      <c r="A169" t="s">
        <v>529</v>
      </c>
      <c r="B169" t="s">
        <v>79</v>
      </c>
      <c r="C169" t="s">
        <v>477</v>
      </c>
      <c r="D169" t="s">
        <v>81</v>
      </c>
      <c r="E169" s="2" t="str">
        <f>HYPERLINK("capsilon://?command=openfolder&amp;siteaddress=FAM.docvelocity-na8.net&amp;folderid=FXD1C94E30-D15E-DA33-5C62-68677790070F","FX211012260")</f>
        <v>FX211012260</v>
      </c>
      <c r="F169" t="s">
        <v>19</v>
      </c>
      <c r="G169" t="s">
        <v>19</v>
      </c>
      <c r="H169" t="s">
        <v>82</v>
      </c>
      <c r="I169" t="s">
        <v>530</v>
      </c>
      <c r="J169">
        <v>102</v>
      </c>
      <c r="K169" t="s">
        <v>84</v>
      </c>
      <c r="L169" t="s">
        <v>85</v>
      </c>
      <c r="M169" t="s">
        <v>86</v>
      </c>
      <c r="N169">
        <v>2</v>
      </c>
      <c r="O169" s="1">
        <v>44536.347094907411</v>
      </c>
      <c r="P169" s="1">
        <v>44536.369872685187</v>
      </c>
      <c r="Q169">
        <v>893</v>
      </c>
      <c r="R169">
        <v>1075</v>
      </c>
      <c r="S169" t="b">
        <v>0</v>
      </c>
      <c r="T169" t="s">
        <v>87</v>
      </c>
      <c r="U169" t="b">
        <v>0</v>
      </c>
      <c r="V169" t="s">
        <v>88</v>
      </c>
      <c r="W169" s="1">
        <v>44536.356342592589</v>
      </c>
      <c r="X169">
        <v>710</v>
      </c>
      <c r="Y169">
        <v>92</v>
      </c>
      <c r="Z169">
        <v>0</v>
      </c>
      <c r="AA169">
        <v>92</v>
      </c>
      <c r="AB169">
        <v>0</v>
      </c>
      <c r="AC169">
        <v>10</v>
      </c>
      <c r="AD169">
        <v>10</v>
      </c>
      <c r="AE169">
        <v>0</v>
      </c>
      <c r="AF169">
        <v>0</v>
      </c>
      <c r="AG169">
        <v>0</v>
      </c>
      <c r="AH169" t="s">
        <v>121</v>
      </c>
      <c r="AI169" s="1">
        <v>44536.369872685187</v>
      </c>
      <c r="AJ169">
        <v>365</v>
      </c>
      <c r="AK169">
        <v>1</v>
      </c>
      <c r="AL169">
        <v>0</v>
      </c>
      <c r="AM169">
        <v>1</v>
      </c>
      <c r="AN169">
        <v>0</v>
      </c>
      <c r="AO169">
        <v>0</v>
      </c>
      <c r="AP169">
        <v>9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>
      <c r="A170" t="s">
        <v>531</v>
      </c>
      <c r="B170" t="s">
        <v>79</v>
      </c>
      <c r="C170" t="s">
        <v>351</v>
      </c>
      <c r="D170" t="s">
        <v>81</v>
      </c>
      <c r="E170" s="2" t="str">
        <f>HYPERLINK("capsilon://?command=openfolder&amp;siteaddress=FAM.docvelocity-na8.net&amp;folderid=FXF96AFD3F-D43C-D16E-C0D6-BB31D6A9AC42","FX211113823")</f>
        <v>FX211113823</v>
      </c>
      <c r="F170" t="s">
        <v>19</v>
      </c>
      <c r="G170" t="s">
        <v>19</v>
      </c>
      <c r="H170" t="s">
        <v>82</v>
      </c>
      <c r="I170" t="s">
        <v>532</v>
      </c>
      <c r="J170">
        <v>66</v>
      </c>
      <c r="K170" t="s">
        <v>84</v>
      </c>
      <c r="L170" t="s">
        <v>85</v>
      </c>
      <c r="M170" t="s">
        <v>86</v>
      </c>
      <c r="N170">
        <v>1</v>
      </c>
      <c r="O170" s="1">
        <v>44536.365763888891</v>
      </c>
      <c r="P170" s="1">
        <v>44536.38857638889</v>
      </c>
      <c r="Q170">
        <v>1360</v>
      </c>
      <c r="R170">
        <v>611</v>
      </c>
      <c r="S170" t="b">
        <v>0</v>
      </c>
      <c r="T170" t="s">
        <v>87</v>
      </c>
      <c r="U170" t="b">
        <v>0</v>
      </c>
      <c r="V170" t="s">
        <v>97</v>
      </c>
      <c r="W170" s="1">
        <v>44536.38857638889</v>
      </c>
      <c r="X170">
        <v>211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66</v>
      </c>
      <c r="AE170">
        <v>52</v>
      </c>
      <c r="AF170">
        <v>0</v>
      </c>
      <c r="AG170">
        <v>1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>
      <c r="A171" t="s">
        <v>533</v>
      </c>
      <c r="B171" t="s">
        <v>79</v>
      </c>
      <c r="C171" t="s">
        <v>534</v>
      </c>
      <c r="D171" t="s">
        <v>81</v>
      </c>
      <c r="E171" s="2" t="str">
        <f>HYPERLINK("capsilon://?command=openfolder&amp;siteaddress=FAM.docvelocity-na8.net&amp;folderid=FXACA52E7D-E938-7C83-6639-260D1F124BEB","FX21106882")</f>
        <v>FX21106882</v>
      </c>
      <c r="F171" t="s">
        <v>19</v>
      </c>
      <c r="G171" t="s">
        <v>19</v>
      </c>
      <c r="H171" t="s">
        <v>82</v>
      </c>
      <c r="I171" t="s">
        <v>535</v>
      </c>
      <c r="J171">
        <v>66</v>
      </c>
      <c r="K171" t="s">
        <v>84</v>
      </c>
      <c r="L171" t="s">
        <v>85</v>
      </c>
      <c r="M171" t="s">
        <v>86</v>
      </c>
      <c r="N171">
        <v>2</v>
      </c>
      <c r="O171" s="1">
        <v>44536.367256944446</v>
      </c>
      <c r="P171" s="1">
        <v>44536.37159722222</v>
      </c>
      <c r="Q171">
        <v>136</v>
      </c>
      <c r="R171">
        <v>239</v>
      </c>
      <c r="S171" t="b">
        <v>0</v>
      </c>
      <c r="T171" t="s">
        <v>87</v>
      </c>
      <c r="U171" t="b">
        <v>0</v>
      </c>
      <c r="V171" t="s">
        <v>88</v>
      </c>
      <c r="W171" s="1">
        <v>44536.368356481478</v>
      </c>
      <c r="X171">
        <v>91</v>
      </c>
      <c r="Y171">
        <v>0</v>
      </c>
      <c r="Z171">
        <v>0</v>
      </c>
      <c r="AA171">
        <v>0</v>
      </c>
      <c r="AB171">
        <v>52</v>
      </c>
      <c r="AC171">
        <v>0</v>
      </c>
      <c r="AD171">
        <v>66</v>
      </c>
      <c r="AE171">
        <v>0</v>
      </c>
      <c r="AF171">
        <v>0</v>
      </c>
      <c r="AG171">
        <v>0</v>
      </c>
      <c r="AH171" t="s">
        <v>121</v>
      </c>
      <c r="AI171" s="1">
        <v>44536.37159722222</v>
      </c>
      <c r="AJ171">
        <v>148</v>
      </c>
      <c r="AK171">
        <v>0</v>
      </c>
      <c r="AL171">
        <v>0</v>
      </c>
      <c r="AM171">
        <v>0</v>
      </c>
      <c r="AN171">
        <v>52</v>
      </c>
      <c r="AO171">
        <v>0</v>
      </c>
      <c r="AP171">
        <v>66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>
      <c r="A172" t="s">
        <v>536</v>
      </c>
      <c r="B172" t="s">
        <v>79</v>
      </c>
      <c r="C172" t="s">
        <v>534</v>
      </c>
      <c r="D172" t="s">
        <v>81</v>
      </c>
      <c r="E172" s="2" t="str">
        <f>HYPERLINK("capsilon://?command=openfolder&amp;siteaddress=FAM.docvelocity-na8.net&amp;folderid=FXACA52E7D-E938-7C83-6639-260D1F124BEB","FX21106882")</f>
        <v>FX21106882</v>
      </c>
      <c r="F172" t="s">
        <v>19</v>
      </c>
      <c r="G172" t="s">
        <v>19</v>
      </c>
      <c r="H172" t="s">
        <v>82</v>
      </c>
      <c r="I172" t="s">
        <v>537</v>
      </c>
      <c r="J172">
        <v>66</v>
      </c>
      <c r="K172" t="s">
        <v>84</v>
      </c>
      <c r="L172" t="s">
        <v>85</v>
      </c>
      <c r="M172" t="s">
        <v>86</v>
      </c>
      <c r="N172">
        <v>2</v>
      </c>
      <c r="O172" s="1">
        <v>44536.37</v>
      </c>
      <c r="P172" s="1">
        <v>44536.372361111113</v>
      </c>
      <c r="Q172">
        <v>106</v>
      </c>
      <c r="R172">
        <v>98</v>
      </c>
      <c r="S172" t="b">
        <v>0</v>
      </c>
      <c r="T172" t="s">
        <v>87</v>
      </c>
      <c r="U172" t="b">
        <v>0</v>
      </c>
      <c r="V172" t="s">
        <v>112</v>
      </c>
      <c r="W172" s="1">
        <v>44536.370381944442</v>
      </c>
      <c r="X172">
        <v>33</v>
      </c>
      <c r="Y172">
        <v>0</v>
      </c>
      <c r="Z172">
        <v>0</v>
      </c>
      <c r="AA172">
        <v>0</v>
      </c>
      <c r="AB172">
        <v>52</v>
      </c>
      <c r="AC172">
        <v>0</v>
      </c>
      <c r="AD172">
        <v>66</v>
      </c>
      <c r="AE172">
        <v>0</v>
      </c>
      <c r="AF172">
        <v>0</v>
      </c>
      <c r="AG172">
        <v>0</v>
      </c>
      <c r="AH172" t="s">
        <v>121</v>
      </c>
      <c r="AI172" s="1">
        <v>44536.372361111113</v>
      </c>
      <c r="AJ172">
        <v>65</v>
      </c>
      <c r="AK172">
        <v>0</v>
      </c>
      <c r="AL172">
        <v>0</v>
      </c>
      <c r="AM172">
        <v>0</v>
      </c>
      <c r="AN172">
        <v>52</v>
      </c>
      <c r="AO172">
        <v>0</v>
      </c>
      <c r="AP172">
        <v>66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>
      <c r="A173" t="s">
        <v>538</v>
      </c>
      <c r="B173" t="s">
        <v>79</v>
      </c>
      <c r="C173" t="s">
        <v>539</v>
      </c>
      <c r="D173" t="s">
        <v>81</v>
      </c>
      <c r="E173" s="2" t="str">
        <f>HYPERLINK("capsilon://?command=openfolder&amp;siteaddress=FAM.docvelocity-na8.net&amp;folderid=FX55278921-3B30-CB7A-0610-C2FCBAA1988C","FX21123834")</f>
        <v>FX21123834</v>
      </c>
      <c r="F173" t="s">
        <v>19</v>
      </c>
      <c r="G173" t="s">
        <v>19</v>
      </c>
      <c r="H173" t="s">
        <v>82</v>
      </c>
      <c r="I173" t="s">
        <v>540</v>
      </c>
      <c r="J173">
        <v>336</v>
      </c>
      <c r="K173" t="s">
        <v>84</v>
      </c>
      <c r="L173" t="s">
        <v>85</v>
      </c>
      <c r="M173" t="s">
        <v>86</v>
      </c>
      <c r="N173">
        <v>2</v>
      </c>
      <c r="O173" s="1">
        <v>44536.374548611115</v>
      </c>
      <c r="P173" s="1">
        <v>44536.399050925924</v>
      </c>
      <c r="Q173">
        <v>102</v>
      </c>
      <c r="R173">
        <v>2015</v>
      </c>
      <c r="S173" t="b">
        <v>0</v>
      </c>
      <c r="T173" t="s">
        <v>87</v>
      </c>
      <c r="U173" t="b">
        <v>0</v>
      </c>
      <c r="V173" t="s">
        <v>261</v>
      </c>
      <c r="W173" s="1">
        <v>44536.384548611109</v>
      </c>
      <c r="X173">
        <v>781</v>
      </c>
      <c r="Y173">
        <v>209</v>
      </c>
      <c r="Z173">
        <v>0</v>
      </c>
      <c r="AA173">
        <v>209</v>
      </c>
      <c r="AB173">
        <v>0</v>
      </c>
      <c r="AC173">
        <v>75</v>
      </c>
      <c r="AD173">
        <v>127</v>
      </c>
      <c r="AE173">
        <v>0</v>
      </c>
      <c r="AF173">
        <v>0</v>
      </c>
      <c r="AG173">
        <v>0</v>
      </c>
      <c r="AH173" t="s">
        <v>121</v>
      </c>
      <c r="AI173" s="1">
        <v>44536.399050925924</v>
      </c>
      <c r="AJ173">
        <v>1234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127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>
      <c r="A174" t="s">
        <v>541</v>
      </c>
      <c r="B174" t="s">
        <v>79</v>
      </c>
      <c r="C174" t="s">
        <v>542</v>
      </c>
      <c r="D174" t="s">
        <v>81</v>
      </c>
      <c r="E174" s="2" t="str">
        <f>HYPERLINK("capsilon://?command=openfolder&amp;siteaddress=FAM.docvelocity-na8.net&amp;folderid=FXDC57C210-302A-CF58-3477-FA08E0576625","FX21124153")</f>
        <v>FX21124153</v>
      </c>
      <c r="F174" t="s">
        <v>19</v>
      </c>
      <c r="G174" t="s">
        <v>19</v>
      </c>
      <c r="H174" t="s">
        <v>82</v>
      </c>
      <c r="I174" t="s">
        <v>543</v>
      </c>
      <c r="J174">
        <v>178</v>
      </c>
      <c r="K174" t="s">
        <v>84</v>
      </c>
      <c r="L174" t="s">
        <v>85</v>
      </c>
      <c r="M174" t="s">
        <v>86</v>
      </c>
      <c r="N174">
        <v>2</v>
      </c>
      <c r="O174" s="1">
        <v>44536.382615740738</v>
      </c>
      <c r="P174" s="1">
        <v>44536.408275462964</v>
      </c>
      <c r="Q174">
        <v>31</v>
      </c>
      <c r="R174">
        <v>2186</v>
      </c>
      <c r="S174" t="b">
        <v>0</v>
      </c>
      <c r="T174" t="s">
        <v>87</v>
      </c>
      <c r="U174" t="b">
        <v>0</v>
      </c>
      <c r="V174" t="s">
        <v>93</v>
      </c>
      <c r="W174" s="1">
        <v>44536.396122685182</v>
      </c>
      <c r="X174">
        <v>1155</v>
      </c>
      <c r="Y174">
        <v>154</v>
      </c>
      <c r="Z174">
        <v>0</v>
      </c>
      <c r="AA174">
        <v>154</v>
      </c>
      <c r="AB174">
        <v>0</v>
      </c>
      <c r="AC174">
        <v>85</v>
      </c>
      <c r="AD174">
        <v>24</v>
      </c>
      <c r="AE174">
        <v>0</v>
      </c>
      <c r="AF174">
        <v>0</v>
      </c>
      <c r="AG174">
        <v>0</v>
      </c>
      <c r="AH174" t="s">
        <v>250</v>
      </c>
      <c r="AI174" s="1">
        <v>44536.408275462964</v>
      </c>
      <c r="AJ174">
        <v>1031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24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>
      <c r="A175" t="s">
        <v>544</v>
      </c>
      <c r="B175" t="s">
        <v>79</v>
      </c>
      <c r="C175" t="s">
        <v>545</v>
      </c>
      <c r="D175" t="s">
        <v>81</v>
      </c>
      <c r="E175" s="2" t="str">
        <f>HYPERLINK("capsilon://?command=openfolder&amp;siteaddress=FAM.docvelocity-na8.net&amp;folderid=FXF7AF9DA2-2D69-6975-F0AF-54485B07ECF3","FX21111403")</f>
        <v>FX21111403</v>
      </c>
      <c r="F175" t="s">
        <v>19</v>
      </c>
      <c r="G175" t="s">
        <v>19</v>
      </c>
      <c r="H175" t="s">
        <v>82</v>
      </c>
      <c r="I175" t="s">
        <v>546</v>
      </c>
      <c r="J175">
        <v>28</v>
      </c>
      <c r="K175" t="s">
        <v>84</v>
      </c>
      <c r="L175" t="s">
        <v>85</v>
      </c>
      <c r="M175" t="s">
        <v>86</v>
      </c>
      <c r="N175">
        <v>2</v>
      </c>
      <c r="O175" s="1">
        <v>44536.385833333334</v>
      </c>
      <c r="P175" s="1">
        <v>44536.393287037034</v>
      </c>
      <c r="Q175">
        <v>544</v>
      </c>
      <c r="R175">
        <v>100</v>
      </c>
      <c r="S175" t="b">
        <v>0</v>
      </c>
      <c r="T175" t="s">
        <v>87</v>
      </c>
      <c r="U175" t="b">
        <v>0</v>
      </c>
      <c r="V175" t="s">
        <v>261</v>
      </c>
      <c r="W175" s="1">
        <v>44536.387025462966</v>
      </c>
      <c r="X175">
        <v>39</v>
      </c>
      <c r="Y175">
        <v>0</v>
      </c>
      <c r="Z175">
        <v>0</v>
      </c>
      <c r="AA175">
        <v>0</v>
      </c>
      <c r="AB175">
        <v>21</v>
      </c>
      <c r="AC175">
        <v>0</v>
      </c>
      <c r="AD175">
        <v>28</v>
      </c>
      <c r="AE175">
        <v>0</v>
      </c>
      <c r="AF175">
        <v>0</v>
      </c>
      <c r="AG175">
        <v>0</v>
      </c>
      <c r="AH175" t="s">
        <v>250</v>
      </c>
      <c r="AI175" s="1">
        <v>44536.393287037034</v>
      </c>
      <c r="AJ175">
        <v>61</v>
      </c>
      <c r="AK175">
        <v>0</v>
      </c>
      <c r="AL175">
        <v>0</v>
      </c>
      <c r="AM175">
        <v>0</v>
      </c>
      <c r="AN175">
        <v>21</v>
      </c>
      <c r="AO175">
        <v>0</v>
      </c>
      <c r="AP175">
        <v>28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>
      <c r="A176" t="s">
        <v>547</v>
      </c>
      <c r="B176" t="s">
        <v>79</v>
      </c>
      <c r="C176" t="s">
        <v>351</v>
      </c>
      <c r="D176" t="s">
        <v>81</v>
      </c>
      <c r="E176" s="2" t="str">
        <f>HYPERLINK("capsilon://?command=openfolder&amp;siteaddress=FAM.docvelocity-na8.net&amp;folderid=FXF96AFD3F-D43C-D16E-C0D6-BB31D6A9AC42","FX211113823")</f>
        <v>FX211113823</v>
      </c>
      <c r="F176" t="s">
        <v>19</v>
      </c>
      <c r="G176" t="s">
        <v>19</v>
      </c>
      <c r="H176" t="s">
        <v>82</v>
      </c>
      <c r="I176" t="s">
        <v>532</v>
      </c>
      <c r="J176">
        <v>66</v>
      </c>
      <c r="K176" t="s">
        <v>84</v>
      </c>
      <c r="L176" t="s">
        <v>85</v>
      </c>
      <c r="M176" t="s">
        <v>86</v>
      </c>
      <c r="N176">
        <v>2</v>
      </c>
      <c r="O176" s="1">
        <v>44536.389131944445</v>
      </c>
      <c r="P176" s="1">
        <v>44536.407256944447</v>
      </c>
      <c r="Q176">
        <v>321</v>
      </c>
      <c r="R176">
        <v>1245</v>
      </c>
      <c r="S176" t="b">
        <v>0</v>
      </c>
      <c r="T176" t="s">
        <v>87</v>
      </c>
      <c r="U176" t="b">
        <v>1</v>
      </c>
      <c r="V176" t="s">
        <v>261</v>
      </c>
      <c r="W176" s="1">
        <v>44536.403703703705</v>
      </c>
      <c r="X176">
        <v>930</v>
      </c>
      <c r="Y176">
        <v>52</v>
      </c>
      <c r="Z176">
        <v>0</v>
      </c>
      <c r="AA176">
        <v>52</v>
      </c>
      <c r="AB176">
        <v>0</v>
      </c>
      <c r="AC176">
        <v>34</v>
      </c>
      <c r="AD176">
        <v>14</v>
      </c>
      <c r="AE176">
        <v>0</v>
      </c>
      <c r="AF176">
        <v>0</v>
      </c>
      <c r="AG176">
        <v>0</v>
      </c>
      <c r="AH176" t="s">
        <v>121</v>
      </c>
      <c r="AI176" s="1">
        <v>44536.407256944447</v>
      </c>
      <c r="AJ176">
        <v>303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>
      <c r="A177" t="s">
        <v>548</v>
      </c>
      <c r="B177" t="s">
        <v>79</v>
      </c>
      <c r="C177" t="s">
        <v>549</v>
      </c>
      <c r="D177" t="s">
        <v>81</v>
      </c>
      <c r="E177" s="2" t="str">
        <f>HYPERLINK("capsilon://?command=openfolder&amp;siteaddress=FAM.docvelocity-na8.net&amp;folderid=FXD0B4A8E6-4E37-95E9-792A-5C79F89B1C8D","FX2111604")</f>
        <v>FX2111604</v>
      </c>
      <c r="F177" t="s">
        <v>19</v>
      </c>
      <c r="G177" t="s">
        <v>19</v>
      </c>
      <c r="H177" t="s">
        <v>82</v>
      </c>
      <c r="I177" t="s">
        <v>550</v>
      </c>
      <c r="J177">
        <v>66</v>
      </c>
      <c r="K177" t="s">
        <v>84</v>
      </c>
      <c r="L177" t="s">
        <v>85</v>
      </c>
      <c r="M177" t="s">
        <v>86</v>
      </c>
      <c r="N177">
        <v>2</v>
      </c>
      <c r="O177" s="1">
        <v>44536.389525462961</v>
      </c>
      <c r="P177" s="1">
        <v>44536.395462962966</v>
      </c>
      <c r="Q177">
        <v>437</v>
      </c>
      <c r="R177">
        <v>76</v>
      </c>
      <c r="S177" t="b">
        <v>0</v>
      </c>
      <c r="T177" t="s">
        <v>87</v>
      </c>
      <c r="U177" t="b">
        <v>0</v>
      </c>
      <c r="V177" t="s">
        <v>120</v>
      </c>
      <c r="W177" s="1">
        <v>44536.394467592596</v>
      </c>
      <c r="X177">
        <v>31</v>
      </c>
      <c r="Y177">
        <v>0</v>
      </c>
      <c r="Z177">
        <v>0</v>
      </c>
      <c r="AA177">
        <v>0</v>
      </c>
      <c r="AB177">
        <v>52</v>
      </c>
      <c r="AC177">
        <v>0</v>
      </c>
      <c r="AD177">
        <v>66</v>
      </c>
      <c r="AE177">
        <v>0</v>
      </c>
      <c r="AF177">
        <v>0</v>
      </c>
      <c r="AG177">
        <v>0</v>
      </c>
      <c r="AH177" t="s">
        <v>89</v>
      </c>
      <c r="AI177" s="1">
        <v>44536.395462962966</v>
      </c>
      <c r="AJ177">
        <v>45</v>
      </c>
      <c r="AK177">
        <v>0</v>
      </c>
      <c r="AL177">
        <v>0</v>
      </c>
      <c r="AM177">
        <v>0</v>
      </c>
      <c r="AN177">
        <v>52</v>
      </c>
      <c r="AO177">
        <v>0</v>
      </c>
      <c r="AP177">
        <v>66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>
      <c r="A178" t="s">
        <v>551</v>
      </c>
      <c r="B178" t="s">
        <v>79</v>
      </c>
      <c r="C178" t="s">
        <v>552</v>
      </c>
      <c r="D178" t="s">
        <v>81</v>
      </c>
      <c r="E178" s="2" t="str">
        <f>HYPERLINK("capsilon://?command=openfolder&amp;siteaddress=FAM.docvelocity-na8.net&amp;folderid=FXFBA1AC2F-9C01-788F-A219-56BEECD4E05D","FX2111843")</f>
        <v>FX2111843</v>
      </c>
      <c r="F178" t="s">
        <v>19</v>
      </c>
      <c r="G178" t="s">
        <v>19</v>
      </c>
      <c r="H178" t="s">
        <v>82</v>
      </c>
      <c r="I178" t="s">
        <v>553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44536.394386574073</v>
      </c>
      <c r="P178" s="1">
        <v>44536.396331018521</v>
      </c>
      <c r="Q178">
        <v>16</v>
      </c>
      <c r="R178">
        <v>152</v>
      </c>
      <c r="S178" t="b">
        <v>0</v>
      </c>
      <c r="T178" t="s">
        <v>87</v>
      </c>
      <c r="U178" t="b">
        <v>0</v>
      </c>
      <c r="V178" t="s">
        <v>120</v>
      </c>
      <c r="W178" s="1">
        <v>44536.395115740743</v>
      </c>
      <c r="X178">
        <v>55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66</v>
      </c>
      <c r="AE178">
        <v>0</v>
      </c>
      <c r="AF178">
        <v>0</v>
      </c>
      <c r="AG178">
        <v>0</v>
      </c>
      <c r="AH178" t="s">
        <v>250</v>
      </c>
      <c r="AI178" s="1">
        <v>44536.396331018521</v>
      </c>
      <c r="AJ178">
        <v>97</v>
      </c>
      <c r="AK178">
        <v>0</v>
      </c>
      <c r="AL178">
        <v>0</v>
      </c>
      <c r="AM178">
        <v>0</v>
      </c>
      <c r="AN178">
        <v>52</v>
      </c>
      <c r="AO178">
        <v>0</v>
      </c>
      <c r="AP178">
        <v>66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>
      <c r="A179" t="s">
        <v>554</v>
      </c>
      <c r="B179" t="s">
        <v>79</v>
      </c>
      <c r="C179" t="s">
        <v>555</v>
      </c>
      <c r="D179" t="s">
        <v>81</v>
      </c>
      <c r="E179" s="2" t="str">
        <f>HYPERLINK("capsilon://?command=openfolder&amp;siteaddress=FAM.docvelocity-na8.net&amp;folderid=FX128D1F9B-8ECA-970E-F047-E6B916F22D56","FX21123531")</f>
        <v>FX21123531</v>
      </c>
      <c r="F179" t="s">
        <v>19</v>
      </c>
      <c r="G179" t="s">
        <v>19</v>
      </c>
      <c r="H179" t="s">
        <v>82</v>
      </c>
      <c r="I179" t="s">
        <v>556</v>
      </c>
      <c r="J179">
        <v>246</v>
      </c>
      <c r="K179" t="s">
        <v>84</v>
      </c>
      <c r="L179" t="s">
        <v>85</v>
      </c>
      <c r="M179" t="s">
        <v>86</v>
      </c>
      <c r="N179">
        <v>2</v>
      </c>
      <c r="O179" s="1">
        <v>44536.394907407404</v>
      </c>
      <c r="P179" s="1">
        <v>44536.424224537041</v>
      </c>
      <c r="Q179">
        <v>587</v>
      </c>
      <c r="R179">
        <v>1946</v>
      </c>
      <c r="S179" t="b">
        <v>0</v>
      </c>
      <c r="T179" t="s">
        <v>87</v>
      </c>
      <c r="U179" t="b">
        <v>0</v>
      </c>
      <c r="V179" t="s">
        <v>120</v>
      </c>
      <c r="W179" s="1">
        <v>44536.408506944441</v>
      </c>
      <c r="X179">
        <v>1156</v>
      </c>
      <c r="Y179">
        <v>209</v>
      </c>
      <c r="Z179">
        <v>0</v>
      </c>
      <c r="AA179">
        <v>209</v>
      </c>
      <c r="AB179">
        <v>0</v>
      </c>
      <c r="AC179">
        <v>81</v>
      </c>
      <c r="AD179">
        <v>37</v>
      </c>
      <c r="AE179">
        <v>0</v>
      </c>
      <c r="AF179">
        <v>0</v>
      </c>
      <c r="AG179">
        <v>0</v>
      </c>
      <c r="AH179" t="s">
        <v>89</v>
      </c>
      <c r="AI179" s="1">
        <v>44536.424224537041</v>
      </c>
      <c r="AJ179">
        <v>782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37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>
      <c r="A180" t="s">
        <v>557</v>
      </c>
      <c r="B180" t="s">
        <v>79</v>
      </c>
      <c r="C180" t="s">
        <v>558</v>
      </c>
      <c r="D180" t="s">
        <v>81</v>
      </c>
      <c r="E180" s="2" t="str">
        <f>HYPERLINK("capsilon://?command=openfolder&amp;siteaddress=FAM.docvelocity-na8.net&amp;folderid=FX3D6327E2-81FF-4304-CE31-9512FCFD791D","FX211112498")</f>
        <v>FX211112498</v>
      </c>
      <c r="F180" t="s">
        <v>19</v>
      </c>
      <c r="G180" t="s">
        <v>19</v>
      </c>
      <c r="H180" t="s">
        <v>82</v>
      </c>
      <c r="I180" t="s">
        <v>559</v>
      </c>
      <c r="J180">
        <v>28</v>
      </c>
      <c r="K180" t="s">
        <v>84</v>
      </c>
      <c r="L180" t="s">
        <v>85</v>
      </c>
      <c r="M180" t="s">
        <v>86</v>
      </c>
      <c r="N180">
        <v>2</v>
      </c>
      <c r="O180" s="1">
        <v>44536.397361111114</v>
      </c>
      <c r="P180" s="1">
        <v>44536.40048611111</v>
      </c>
      <c r="Q180">
        <v>118</v>
      </c>
      <c r="R180">
        <v>152</v>
      </c>
      <c r="S180" t="b">
        <v>0</v>
      </c>
      <c r="T180" t="s">
        <v>87</v>
      </c>
      <c r="U180" t="b">
        <v>0</v>
      </c>
      <c r="V180" t="s">
        <v>93</v>
      </c>
      <c r="W180" s="1">
        <v>44536.39916666667</v>
      </c>
      <c r="X180">
        <v>41</v>
      </c>
      <c r="Y180">
        <v>0</v>
      </c>
      <c r="Z180">
        <v>0</v>
      </c>
      <c r="AA180">
        <v>0</v>
      </c>
      <c r="AB180">
        <v>21</v>
      </c>
      <c r="AC180">
        <v>0</v>
      </c>
      <c r="AD180">
        <v>28</v>
      </c>
      <c r="AE180">
        <v>0</v>
      </c>
      <c r="AF180">
        <v>0</v>
      </c>
      <c r="AG180">
        <v>0</v>
      </c>
      <c r="AH180" t="s">
        <v>121</v>
      </c>
      <c r="AI180" s="1">
        <v>44536.40048611111</v>
      </c>
      <c r="AJ180">
        <v>111</v>
      </c>
      <c r="AK180">
        <v>0</v>
      </c>
      <c r="AL180">
        <v>0</v>
      </c>
      <c r="AM180">
        <v>0</v>
      </c>
      <c r="AN180">
        <v>21</v>
      </c>
      <c r="AO180">
        <v>0</v>
      </c>
      <c r="AP180">
        <v>28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>
      <c r="A181" t="s">
        <v>560</v>
      </c>
      <c r="B181" t="s">
        <v>79</v>
      </c>
      <c r="C181" t="s">
        <v>552</v>
      </c>
      <c r="D181" t="s">
        <v>81</v>
      </c>
      <c r="E181" s="2" t="str">
        <f>HYPERLINK("capsilon://?command=openfolder&amp;siteaddress=FAM.docvelocity-na8.net&amp;folderid=FXFBA1AC2F-9C01-788F-A219-56BEECD4E05D","FX2111843")</f>
        <v>FX2111843</v>
      </c>
      <c r="F181" t="s">
        <v>19</v>
      </c>
      <c r="G181" t="s">
        <v>19</v>
      </c>
      <c r="H181" t="s">
        <v>82</v>
      </c>
      <c r="I181" t="s">
        <v>561</v>
      </c>
      <c r="J181">
        <v>66</v>
      </c>
      <c r="K181" t="s">
        <v>84</v>
      </c>
      <c r="L181" t="s">
        <v>85</v>
      </c>
      <c r="M181" t="s">
        <v>86</v>
      </c>
      <c r="N181">
        <v>2</v>
      </c>
      <c r="O181" s="1">
        <v>44536.397847222222</v>
      </c>
      <c r="P181" s="1">
        <v>44536.401655092595</v>
      </c>
      <c r="Q181">
        <v>199</v>
      </c>
      <c r="R181">
        <v>130</v>
      </c>
      <c r="S181" t="b">
        <v>0</v>
      </c>
      <c r="T181" t="s">
        <v>87</v>
      </c>
      <c r="U181" t="b">
        <v>0</v>
      </c>
      <c r="V181" t="s">
        <v>93</v>
      </c>
      <c r="W181" s="1">
        <v>44536.399525462963</v>
      </c>
      <c r="X181">
        <v>30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66</v>
      </c>
      <c r="AE181">
        <v>0</v>
      </c>
      <c r="AF181">
        <v>0</v>
      </c>
      <c r="AG181">
        <v>0</v>
      </c>
      <c r="AH181" t="s">
        <v>121</v>
      </c>
      <c r="AI181" s="1">
        <v>44536.401655092595</v>
      </c>
      <c r="AJ181">
        <v>100</v>
      </c>
      <c r="AK181">
        <v>0</v>
      </c>
      <c r="AL181">
        <v>0</v>
      </c>
      <c r="AM181">
        <v>0</v>
      </c>
      <c r="AN181">
        <v>52</v>
      </c>
      <c r="AO181">
        <v>0</v>
      </c>
      <c r="AP181">
        <v>66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>
      <c r="A182" t="s">
        <v>562</v>
      </c>
      <c r="B182" t="s">
        <v>79</v>
      </c>
      <c r="C182" t="s">
        <v>552</v>
      </c>
      <c r="D182" t="s">
        <v>81</v>
      </c>
      <c r="E182" s="2" t="str">
        <f>HYPERLINK("capsilon://?command=openfolder&amp;siteaddress=FAM.docvelocity-na8.net&amp;folderid=FXFBA1AC2F-9C01-788F-A219-56BEECD4E05D","FX2111843")</f>
        <v>FX2111843</v>
      </c>
      <c r="F182" t="s">
        <v>19</v>
      </c>
      <c r="G182" t="s">
        <v>19</v>
      </c>
      <c r="H182" t="s">
        <v>82</v>
      </c>
      <c r="I182" t="s">
        <v>563</v>
      </c>
      <c r="J182">
        <v>66</v>
      </c>
      <c r="K182" t="s">
        <v>84</v>
      </c>
      <c r="L182" t="s">
        <v>85</v>
      </c>
      <c r="M182" t="s">
        <v>86</v>
      </c>
      <c r="N182">
        <v>2</v>
      </c>
      <c r="O182" s="1">
        <v>44536.399236111109</v>
      </c>
      <c r="P182" s="1">
        <v>44536.402569444443</v>
      </c>
      <c r="Q182">
        <v>176</v>
      </c>
      <c r="R182">
        <v>112</v>
      </c>
      <c r="S182" t="b">
        <v>0</v>
      </c>
      <c r="T182" t="s">
        <v>87</v>
      </c>
      <c r="U182" t="b">
        <v>0</v>
      </c>
      <c r="V182" t="s">
        <v>93</v>
      </c>
      <c r="W182" s="1">
        <v>44536.399930555555</v>
      </c>
      <c r="X182">
        <v>34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66</v>
      </c>
      <c r="AE182">
        <v>0</v>
      </c>
      <c r="AF182">
        <v>0</v>
      </c>
      <c r="AG182">
        <v>0</v>
      </c>
      <c r="AH182" t="s">
        <v>121</v>
      </c>
      <c r="AI182" s="1">
        <v>44536.402569444443</v>
      </c>
      <c r="AJ182">
        <v>78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66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>
      <c r="A183" t="s">
        <v>564</v>
      </c>
      <c r="B183" t="s">
        <v>79</v>
      </c>
      <c r="C183" t="s">
        <v>565</v>
      </c>
      <c r="D183" t="s">
        <v>81</v>
      </c>
      <c r="E183" s="2" t="str">
        <f>HYPERLINK("capsilon://?command=openfolder&amp;siteaddress=FAM.docvelocity-na8.net&amp;folderid=FX9C0A4F6C-C812-2CFA-4308-0FFD0B5C5F30","FX211113575")</f>
        <v>FX211113575</v>
      </c>
      <c r="F183" t="s">
        <v>19</v>
      </c>
      <c r="G183" t="s">
        <v>19</v>
      </c>
      <c r="H183" t="s">
        <v>82</v>
      </c>
      <c r="I183" t="s">
        <v>566</v>
      </c>
      <c r="J183">
        <v>38</v>
      </c>
      <c r="K183" t="s">
        <v>84</v>
      </c>
      <c r="L183" t="s">
        <v>85</v>
      </c>
      <c r="M183" t="s">
        <v>86</v>
      </c>
      <c r="N183">
        <v>2</v>
      </c>
      <c r="O183" s="1">
        <v>44536.408831018518</v>
      </c>
      <c r="P183" s="1">
        <v>44536.428738425922</v>
      </c>
      <c r="Q183">
        <v>791</v>
      </c>
      <c r="R183">
        <v>929</v>
      </c>
      <c r="S183" t="b">
        <v>0</v>
      </c>
      <c r="T183" t="s">
        <v>87</v>
      </c>
      <c r="U183" t="b">
        <v>0</v>
      </c>
      <c r="V183" t="s">
        <v>261</v>
      </c>
      <c r="W183" s="1">
        <v>44536.411377314813</v>
      </c>
      <c r="X183">
        <v>215</v>
      </c>
      <c r="Y183">
        <v>37</v>
      </c>
      <c r="Z183">
        <v>0</v>
      </c>
      <c r="AA183">
        <v>37</v>
      </c>
      <c r="AB183">
        <v>0</v>
      </c>
      <c r="AC183">
        <v>22</v>
      </c>
      <c r="AD183">
        <v>1</v>
      </c>
      <c r="AE183">
        <v>0</v>
      </c>
      <c r="AF183">
        <v>0</v>
      </c>
      <c r="AG183">
        <v>0</v>
      </c>
      <c r="AH183" t="s">
        <v>250</v>
      </c>
      <c r="AI183" s="1">
        <v>44536.428738425922</v>
      </c>
      <c r="AJ183">
        <v>714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>
      <c r="A184" t="s">
        <v>567</v>
      </c>
      <c r="B184" t="s">
        <v>79</v>
      </c>
      <c r="C184" t="s">
        <v>568</v>
      </c>
      <c r="D184" t="s">
        <v>81</v>
      </c>
      <c r="E184" s="2" t="str">
        <f>HYPERLINK("capsilon://?command=openfolder&amp;siteaddress=FAM.docvelocity-na8.net&amp;folderid=FX3BB4AC3A-C955-2F74-5775-210DFB6ADAB5","FX21113174")</f>
        <v>FX21113174</v>
      </c>
      <c r="F184" t="s">
        <v>19</v>
      </c>
      <c r="G184" t="s">
        <v>19</v>
      </c>
      <c r="H184" t="s">
        <v>82</v>
      </c>
      <c r="I184" t="s">
        <v>569</v>
      </c>
      <c r="J184">
        <v>66</v>
      </c>
      <c r="K184" t="s">
        <v>84</v>
      </c>
      <c r="L184" t="s">
        <v>85</v>
      </c>
      <c r="M184" t="s">
        <v>86</v>
      </c>
      <c r="N184">
        <v>2</v>
      </c>
      <c r="O184" s="1">
        <v>44536.42528935185</v>
      </c>
      <c r="P184" s="1">
        <v>44536.441828703704</v>
      </c>
      <c r="Q184">
        <v>37</v>
      </c>
      <c r="R184">
        <v>1392</v>
      </c>
      <c r="S184" t="b">
        <v>0</v>
      </c>
      <c r="T184" t="s">
        <v>87</v>
      </c>
      <c r="U184" t="b">
        <v>0</v>
      </c>
      <c r="V184" t="s">
        <v>112</v>
      </c>
      <c r="W184" s="1">
        <v>44536.43408564815</v>
      </c>
      <c r="X184">
        <v>750</v>
      </c>
      <c r="Y184">
        <v>52</v>
      </c>
      <c r="Z184">
        <v>0</v>
      </c>
      <c r="AA184">
        <v>52</v>
      </c>
      <c r="AB184">
        <v>0</v>
      </c>
      <c r="AC184">
        <v>39</v>
      </c>
      <c r="AD184">
        <v>14</v>
      </c>
      <c r="AE184">
        <v>0</v>
      </c>
      <c r="AF184">
        <v>0</v>
      </c>
      <c r="AG184">
        <v>0</v>
      </c>
      <c r="AH184" t="s">
        <v>121</v>
      </c>
      <c r="AI184" s="1">
        <v>44536.441828703704</v>
      </c>
      <c r="AJ184">
        <v>616</v>
      </c>
      <c r="AK184">
        <v>6</v>
      </c>
      <c r="AL184">
        <v>0</v>
      </c>
      <c r="AM184">
        <v>6</v>
      </c>
      <c r="AN184">
        <v>0</v>
      </c>
      <c r="AO184">
        <v>8</v>
      </c>
      <c r="AP184">
        <v>8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>
      <c r="A185" t="s">
        <v>570</v>
      </c>
      <c r="B185" t="s">
        <v>79</v>
      </c>
      <c r="C185" t="s">
        <v>571</v>
      </c>
      <c r="D185" t="s">
        <v>81</v>
      </c>
      <c r="E185" s="2" t="str">
        <f>HYPERLINK("capsilon://?command=openfolder&amp;siteaddress=FAM.docvelocity-na8.net&amp;folderid=FX2EF63BA5-D2AB-BF87-C9D8-69E66A7CA12F","FX211114308")</f>
        <v>FX211114308</v>
      </c>
      <c r="F185" t="s">
        <v>19</v>
      </c>
      <c r="G185" t="s">
        <v>19</v>
      </c>
      <c r="H185" t="s">
        <v>82</v>
      </c>
      <c r="I185" t="s">
        <v>572</v>
      </c>
      <c r="J185">
        <v>38</v>
      </c>
      <c r="K185" t="s">
        <v>84</v>
      </c>
      <c r="L185" t="s">
        <v>85</v>
      </c>
      <c r="M185" t="s">
        <v>86</v>
      </c>
      <c r="N185">
        <v>2</v>
      </c>
      <c r="O185" s="1">
        <v>44536.429965277777</v>
      </c>
      <c r="P185" s="1">
        <v>44536.439398148148</v>
      </c>
      <c r="Q185">
        <v>277</v>
      </c>
      <c r="R185">
        <v>538</v>
      </c>
      <c r="S185" t="b">
        <v>0</v>
      </c>
      <c r="T185" t="s">
        <v>87</v>
      </c>
      <c r="U185" t="b">
        <v>0</v>
      </c>
      <c r="V185" t="s">
        <v>223</v>
      </c>
      <c r="W185" s="1">
        <v>44536.431620370371</v>
      </c>
      <c r="X185">
        <v>137</v>
      </c>
      <c r="Y185">
        <v>37</v>
      </c>
      <c r="Z185">
        <v>0</v>
      </c>
      <c r="AA185">
        <v>37</v>
      </c>
      <c r="AB185">
        <v>0</v>
      </c>
      <c r="AC185">
        <v>15</v>
      </c>
      <c r="AD185">
        <v>1</v>
      </c>
      <c r="AE185">
        <v>0</v>
      </c>
      <c r="AF185">
        <v>0</v>
      </c>
      <c r="AG185">
        <v>0</v>
      </c>
      <c r="AH185" t="s">
        <v>182</v>
      </c>
      <c r="AI185" s="1">
        <v>44536.439398148148</v>
      </c>
      <c r="AJ185">
        <v>401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>
      <c r="A186" t="s">
        <v>573</v>
      </c>
      <c r="B186" t="s">
        <v>79</v>
      </c>
      <c r="C186" t="s">
        <v>574</v>
      </c>
      <c r="D186" t="s">
        <v>81</v>
      </c>
      <c r="E186" s="2" t="str">
        <f>HYPERLINK("capsilon://?command=openfolder&amp;siteaddress=FAM.docvelocity-na8.net&amp;folderid=FXFCA8C34C-8B79-58E4-E323-A114AE8C81EA","FX21128")</f>
        <v>FX21128</v>
      </c>
      <c r="F186" t="s">
        <v>19</v>
      </c>
      <c r="G186" t="s">
        <v>19</v>
      </c>
      <c r="H186" t="s">
        <v>82</v>
      </c>
      <c r="I186" t="s">
        <v>575</v>
      </c>
      <c r="J186">
        <v>120</v>
      </c>
      <c r="K186" t="s">
        <v>84</v>
      </c>
      <c r="L186" t="s">
        <v>85</v>
      </c>
      <c r="M186" t="s">
        <v>86</v>
      </c>
      <c r="N186">
        <v>2</v>
      </c>
      <c r="O186" s="1">
        <v>44536.434259259258</v>
      </c>
      <c r="P186" s="1">
        <v>44536.446296296293</v>
      </c>
      <c r="Q186">
        <v>61</v>
      </c>
      <c r="R186">
        <v>979</v>
      </c>
      <c r="S186" t="b">
        <v>0</v>
      </c>
      <c r="T186" t="s">
        <v>87</v>
      </c>
      <c r="U186" t="b">
        <v>0</v>
      </c>
      <c r="V186" t="s">
        <v>223</v>
      </c>
      <c r="W186" s="1">
        <v>44536.44091435185</v>
      </c>
      <c r="X186">
        <v>564</v>
      </c>
      <c r="Y186">
        <v>42</v>
      </c>
      <c r="Z186">
        <v>0</v>
      </c>
      <c r="AA186">
        <v>42</v>
      </c>
      <c r="AB186">
        <v>54</v>
      </c>
      <c r="AC186">
        <v>29</v>
      </c>
      <c r="AD186">
        <v>78</v>
      </c>
      <c r="AE186">
        <v>0</v>
      </c>
      <c r="AF186">
        <v>0</v>
      </c>
      <c r="AG186">
        <v>0</v>
      </c>
      <c r="AH186" t="s">
        <v>250</v>
      </c>
      <c r="AI186" s="1">
        <v>44536.446296296293</v>
      </c>
      <c r="AJ186">
        <v>415</v>
      </c>
      <c r="AK186">
        <v>0</v>
      </c>
      <c r="AL186">
        <v>0</v>
      </c>
      <c r="AM186">
        <v>0</v>
      </c>
      <c r="AN186">
        <v>54</v>
      </c>
      <c r="AO186">
        <v>0</v>
      </c>
      <c r="AP186">
        <v>78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>
      <c r="A187" t="s">
        <v>576</v>
      </c>
      <c r="B187" t="s">
        <v>79</v>
      </c>
      <c r="C187" t="s">
        <v>577</v>
      </c>
      <c r="D187" t="s">
        <v>81</v>
      </c>
      <c r="E187" s="2" t="str">
        <f>HYPERLINK("capsilon://?command=openfolder&amp;siteaddress=FAM.docvelocity-na8.net&amp;folderid=FX44CFAF07-CF13-B9B7-BD57-077EF2A7D64C","FX211115090")</f>
        <v>FX211115090</v>
      </c>
      <c r="F187" t="s">
        <v>19</v>
      </c>
      <c r="G187" t="s">
        <v>19</v>
      </c>
      <c r="H187" t="s">
        <v>82</v>
      </c>
      <c r="I187" t="s">
        <v>578</v>
      </c>
      <c r="J187">
        <v>288</v>
      </c>
      <c r="K187" t="s">
        <v>84</v>
      </c>
      <c r="L187" t="s">
        <v>85</v>
      </c>
      <c r="M187" t="s">
        <v>86</v>
      </c>
      <c r="N187">
        <v>2</v>
      </c>
      <c r="O187" s="1">
        <v>44536.439317129632</v>
      </c>
      <c r="P187" s="1">
        <v>44536.481550925928</v>
      </c>
      <c r="Q187">
        <v>914</v>
      </c>
      <c r="R187">
        <v>2735</v>
      </c>
      <c r="S187" t="b">
        <v>0</v>
      </c>
      <c r="T187" t="s">
        <v>87</v>
      </c>
      <c r="U187" t="b">
        <v>0</v>
      </c>
      <c r="V187" t="s">
        <v>168</v>
      </c>
      <c r="W187" s="1">
        <v>44536.446967592594</v>
      </c>
      <c r="X187">
        <v>658</v>
      </c>
      <c r="Y187">
        <v>169</v>
      </c>
      <c r="Z187">
        <v>0</v>
      </c>
      <c r="AA187">
        <v>169</v>
      </c>
      <c r="AB187">
        <v>78</v>
      </c>
      <c r="AC187">
        <v>51</v>
      </c>
      <c r="AD187">
        <v>119</v>
      </c>
      <c r="AE187">
        <v>0</v>
      </c>
      <c r="AF187">
        <v>0</v>
      </c>
      <c r="AG187">
        <v>0</v>
      </c>
      <c r="AH187" t="s">
        <v>89</v>
      </c>
      <c r="AI187" s="1">
        <v>44536.481550925928</v>
      </c>
      <c r="AJ187">
        <v>1218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119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>
      <c r="A188" t="s">
        <v>579</v>
      </c>
      <c r="B188" t="s">
        <v>79</v>
      </c>
      <c r="C188" t="s">
        <v>326</v>
      </c>
      <c r="D188" t="s">
        <v>81</v>
      </c>
      <c r="E188" s="2" t="str">
        <f>HYPERLINK("capsilon://?command=openfolder&amp;siteaddress=FAM.docvelocity-na8.net&amp;folderid=FXBAFED95C-3F5D-2201-4510-B311086ED473","FX21117403")</f>
        <v>FX21117403</v>
      </c>
      <c r="F188" t="s">
        <v>19</v>
      </c>
      <c r="G188" t="s">
        <v>19</v>
      </c>
      <c r="H188" t="s">
        <v>82</v>
      </c>
      <c r="I188" t="s">
        <v>580</v>
      </c>
      <c r="J188">
        <v>66</v>
      </c>
      <c r="K188" t="s">
        <v>84</v>
      </c>
      <c r="L188" t="s">
        <v>85</v>
      </c>
      <c r="M188" t="s">
        <v>86</v>
      </c>
      <c r="N188">
        <v>1</v>
      </c>
      <c r="O188" s="1">
        <v>44536.444351851853</v>
      </c>
      <c r="P188" s="1">
        <v>44536.452604166669</v>
      </c>
      <c r="Q188">
        <v>196</v>
      </c>
      <c r="R188">
        <v>517</v>
      </c>
      <c r="S188" t="b">
        <v>0</v>
      </c>
      <c r="T188" t="s">
        <v>87</v>
      </c>
      <c r="U188" t="b">
        <v>0</v>
      </c>
      <c r="V188" t="s">
        <v>168</v>
      </c>
      <c r="W188" s="1">
        <v>44536.452604166669</v>
      </c>
      <c r="X188">
        <v>486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66</v>
      </c>
      <c r="AE188">
        <v>52</v>
      </c>
      <c r="AF188">
        <v>0</v>
      </c>
      <c r="AG188">
        <v>2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>
      <c r="A189" t="s">
        <v>581</v>
      </c>
      <c r="B189" t="s">
        <v>79</v>
      </c>
      <c r="C189" t="s">
        <v>326</v>
      </c>
      <c r="D189" t="s">
        <v>81</v>
      </c>
      <c r="E189" s="2" t="str">
        <f>HYPERLINK("capsilon://?command=openfolder&amp;siteaddress=FAM.docvelocity-na8.net&amp;folderid=FXBAFED95C-3F5D-2201-4510-B311086ED473","FX21117403")</f>
        <v>FX21117403</v>
      </c>
      <c r="F189" t="s">
        <v>19</v>
      </c>
      <c r="G189" t="s">
        <v>19</v>
      </c>
      <c r="H189" t="s">
        <v>82</v>
      </c>
      <c r="I189" t="s">
        <v>580</v>
      </c>
      <c r="J189">
        <v>76</v>
      </c>
      <c r="K189" t="s">
        <v>84</v>
      </c>
      <c r="L189" t="s">
        <v>85</v>
      </c>
      <c r="M189" t="s">
        <v>86</v>
      </c>
      <c r="N189">
        <v>2</v>
      </c>
      <c r="O189" s="1">
        <v>44536.453472222223</v>
      </c>
      <c r="P189" s="1">
        <v>44536.467442129629</v>
      </c>
      <c r="Q189">
        <v>590</v>
      </c>
      <c r="R189">
        <v>617</v>
      </c>
      <c r="S189" t="b">
        <v>0</v>
      </c>
      <c r="T189" t="s">
        <v>87</v>
      </c>
      <c r="U189" t="b">
        <v>1</v>
      </c>
      <c r="V189" t="s">
        <v>223</v>
      </c>
      <c r="W189" s="1">
        <v>44536.45752314815</v>
      </c>
      <c r="X189">
        <v>332</v>
      </c>
      <c r="Y189">
        <v>74</v>
      </c>
      <c r="Z189">
        <v>0</v>
      </c>
      <c r="AA189">
        <v>74</v>
      </c>
      <c r="AB189">
        <v>0</v>
      </c>
      <c r="AC189">
        <v>49</v>
      </c>
      <c r="AD189">
        <v>2</v>
      </c>
      <c r="AE189">
        <v>0</v>
      </c>
      <c r="AF189">
        <v>0</v>
      </c>
      <c r="AG189">
        <v>0</v>
      </c>
      <c r="AH189" t="s">
        <v>89</v>
      </c>
      <c r="AI189" s="1">
        <v>44536.467442129629</v>
      </c>
      <c r="AJ189">
        <v>274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>
      <c r="A190" t="s">
        <v>582</v>
      </c>
      <c r="B190" t="s">
        <v>79</v>
      </c>
      <c r="C190" t="s">
        <v>583</v>
      </c>
      <c r="D190" t="s">
        <v>81</v>
      </c>
      <c r="E190" s="2" t="str">
        <f>HYPERLINK("capsilon://?command=openfolder&amp;siteaddress=FAM.docvelocity-na8.net&amp;folderid=FX92A6822D-4ACB-FB3F-D9CA-8CAD3150ACCD","FX21115364")</f>
        <v>FX21115364</v>
      </c>
      <c r="F190" t="s">
        <v>19</v>
      </c>
      <c r="G190" t="s">
        <v>19</v>
      </c>
      <c r="H190" t="s">
        <v>82</v>
      </c>
      <c r="I190" t="s">
        <v>584</v>
      </c>
      <c r="J190">
        <v>38</v>
      </c>
      <c r="K190" t="s">
        <v>84</v>
      </c>
      <c r="L190" t="s">
        <v>85</v>
      </c>
      <c r="M190" t="s">
        <v>86</v>
      </c>
      <c r="N190">
        <v>1</v>
      </c>
      <c r="O190" s="1">
        <v>44536.454409722224</v>
      </c>
      <c r="P190" s="1">
        <v>44536.473078703704</v>
      </c>
      <c r="Q190">
        <v>481</v>
      </c>
      <c r="R190">
        <v>1132</v>
      </c>
      <c r="S190" t="b">
        <v>0</v>
      </c>
      <c r="T190" t="s">
        <v>87</v>
      </c>
      <c r="U190" t="b">
        <v>0</v>
      </c>
      <c r="V190" t="s">
        <v>97</v>
      </c>
      <c r="W190" s="1">
        <v>44536.473078703704</v>
      </c>
      <c r="X190">
        <v>747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38</v>
      </c>
      <c r="AE190">
        <v>37</v>
      </c>
      <c r="AF190">
        <v>0</v>
      </c>
      <c r="AG190">
        <v>3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>
      <c r="A191" t="s">
        <v>585</v>
      </c>
      <c r="B191" t="s">
        <v>79</v>
      </c>
      <c r="C191" t="s">
        <v>326</v>
      </c>
      <c r="D191" t="s">
        <v>81</v>
      </c>
      <c r="E191" s="2" t="str">
        <f>HYPERLINK("capsilon://?command=openfolder&amp;siteaddress=FAM.docvelocity-na8.net&amp;folderid=FXBAFED95C-3F5D-2201-4510-B311086ED473","FX21117403")</f>
        <v>FX21117403</v>
      </c>
      <c r="F191" t="s">
        <v>19</v>
      </c>
      <c r="G191" t="s">
        <v>19</v>
      </c>
      <c r="H191" t="s">
        <v>82</v>
      </c>
      <c r="I191" t="s">
        <v>586</v>
      </c>
      <c r="J191">
        <v>66</v>
      </c>
      <c r="K191" t="s">
        <v>84</v>
      </c>
      <c r="L191" t="s">
        <v>85</v>
      </c>
      <c r="M191" t="s">
        <v>86</v>
      </c>
      <c r="N191">
        <v>1</v>
      </c>
      <c r="O191" s="1">
        <v>44536.463125000002</v>
      </c>
      <c r="P191" s="1">
        <v>44536.473923611113</v>
      </c>
      <c r="Q191">
        <v>464</v>
      </c>
      <c r="R191">
        <v>469</v>
      </c>
      <c r="S191" t="b">
        <v>0</v>
      </c>
      <c r="T191" t="s">
        <v>87</v>
      </c>
      <c r="U191" t="b">
        <v>0</v>
      </c>
      <c r="V191" t="s">
        <v>97</v>
      </c>
      <c r="W191" s="1">
        <v>44536.473923611113</v>
      </c>
      <c r="X191">
        <v>72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66</v>
      </c>
      <c r="AE191">
        <v>52</v>
      </c>
      <c r="AF191">
        <v>0</v>
      </c>
      <c r="AG191">
        <v>1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>
      <c r="A192" t="s">
        <v>587</v>
      </c>
      <c r="B192" t="s">
        <v>79</v>
      </c>
      <c r="C192" t="s">
        <v>583</v>
      </c>
      <c r="D192" t="s">
        <v>81</v>
      </c>
      <c r="E192" s="2" t="str">
        <f>HYPERLINK("capsilon://?command=openfolder&amp;siteaddress=FAM.docvelocity-na8.net&amp;folderid=FX92A6822D-4ACB-FB3F-D9CA-8CAD3150ACCD","FX21115364")</f>
        <v>FX21115364</v>
      </c>
      <c r="F192" t="s">
        <v>19</v>
      </c>
      <c r="G192" t="s">
        <v>19</v>
      </c>
      <c r="H192" t="s">
        <v>82</v>
      </c>
      <c r="I192" t="s">
        <v>584</v>
      </c>
      <c r="J192">
        <v>114</v>
      </c>
      <c r="K192" t="s">
        <v>84</v>
      </c>
      <c r="L192" t="s">
        <v>85</v>
      </c>
      <c r="M192" t="s">
        <v>86</v>
      </c>
      <c r="N192">
        <v>2</v>
      </c>
      <c r="O192" s="1">
        <v>44536.473692129628</v>
      </c>
      <c r="P192" s="1">
        <v>44536.511134259257</v>
      </c>
      <c r="Q192">
        <v>117</v>
      </c>
      <c r="R192">
        <v>3118</v>
      </c>
      <c r="S192" t="b">
        <v>0</v>
      </c>
      <c r="T192" t="s">
        <v>87</v>
      </c>
      <c r="U192" t="b">
        <v>1</v>
      </c>
      <c r="V192" t="s">
        <v>93</v>
      </c>
      <c r="W192" s="1">
        <v>44536.489745370367</v>
      </c>
      <c r="X192">
        <v>1279</v>
      </c>
      <c r="Y192">
        <v>74</v>
      </c>
      <c r="Z192">
        <v>0</v>
      </c>
      <c r="AA192">
        <v>74</v>
      </c>
      <c r="AB192">
        <v>37</v>
      </c>
      <c r="AC192">
        <v>46</v>
      </c>
      <c r="AD192">
        <v>40</v>
      </c>
      <c r="AE192">
        <v>0</v>
      </c>
      <c r="AF192">
        <v>0</v>
      </c>
      <c r="AG192">
        <v>0</v>
      </c>
      <c r="AH192" t="s">
        <v>182</v>
      </c>
      <c r="AI192" s="1">
        <v>44536.511134259257</v>
      </c>
      <c r="AJ192">
        <v>981</v>
      </c>
      <c r="AK192">
        <v>0</v>
      </c>
      <c r="AL192">
        <v>0</v>
      </c>
      <c r="AM192">
        <v>0</v>
      </c>
      <c r="AN192">
        <v>37</v>
      </c>
      <c r="AO192">
        <v>0</v>
      </c>
      <c r="AP192">
        <v>40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>
      <c r="A193" t="s">
        <v>588</v>
      </c>
      <c r="B193" t="s">
        <v>79</v>
      </c>
      <c r="C193" t="s">
        <v>326</v>
      </c>
      <c r="D193" t="s">
        <v>81</v>
      </c>
      <c r="E193" s="2" t="str">
        <f>HYPERLINK("capsilon://?command=openfolder&amp;siteaddress=FAM.docvelocity-na8.net&amp;folderid=FXBAFED95C-3F5D-2201-4510-B311086ED473","FX21117403")</f>
        <v>FX21117403</v>
      </c>
      <c r="F193" t="s">
        <v>19</v>
      </c>
      <c r="G193" t="s">
        <v>19</v>
      </c>
      <c r="H193" t="s">
        <v>82</v>
      </c>
      <c r="I193" t="s">
        <v>586</v>
      </c>
      <c r="J193">
        <v>38</v>
      </c>
      <c r="K193" t="s">
        <v>84</v>
      </c>
      <c r="L193" t="s">
        <v>85</v>
      </c>
      <c r="M193" t="s">
        <v>86</v>
      </c>
      <c r="N193">
        <v>2</v>
      </c>
      <c r="O193" s="1">
        <v>44536.474409722221</v>
      </c>
      <c r="P193" s="1">
        <v>44536.489479166667</v>
      </c>
      <c r="Q193">
        <v>73</v>
      </c>
      <c r="R193">
        <v>1229</v>
      </c>
      <c r="S193" t="b">
        <v>0</v>
      </c>
      <c r="T193" t="s">
        <v>87</v>
      </c>
      <c r="U193" t="b">
        <v>1</v>
      </c>
      <c r="V193" t="s">
        <v>112</v>
      </c>
      <c r="W193" s="1">
        <v>44536.486932870372</v>
      </c>
      <c r="X193">
        <v>1034</v>
      </c>
      <c r="Y193">
        <v>37</v>
      </c>
      <c r="Z193">
        <v>0</v>
      </c>
      <c r="AA193">
        <v>37</v>
      </c>
      <c r="AB193">
        <v>0</v>
      </c>
      <c r="AC193">
        <v>35</v>
      </c>
      <c r="AD193">
        <v>1</v>
      </c>
      <c r="AE193">
        <v>0</v>
      </c>
      <c r="AF193">
        <v>0</v>
      </c>
      <c r="AG193">
        <v>0</v>
      </c>
      <c r="AH193" t="s">
        <v>137</v>
      </c>
      <c r="AI193" s="1">
        <v>44536.489479166667</v>
      </c>
      <c r="AJ193">
        <v>184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>
      <c r="A194" t="s">
        <v>589</v>
      </c>
      <c r="B194" t="s">
        <v>79</v>
      </c>
      <c r="C194" t="s">
        <v>414</v>
      </c>
      <c r="D194" t="s">
        <v>81</v>
      </c>
      <c r="E194" s="2" t="str">
        <f>HYPERLINK("capsilon://?command=openfolder&amp;siteaddress=FAM.docvelocity-na8.net&amp;folderid=FX33178944-67C0-3DAD-E224-DBA02596E615","FX211114363")</f>
        <v>FX211114363</v>
      </c>
      <c r="F194" t="s">
        <v>19</v>
      </c>
      <c r="G194" t="s">
        <v>19</v>
      </c>
      <c r="H194" t="s">
        <v>82</v>
      </c>
      <c r="I194" t="s">
        <v>590</v>
      </c>
      <c r="J194">
        <v>66</v>
      </c>
      <c r="K194" t="s">
        <v>84</v>
      </c>
      <c r="L194" t="s">
        <v>85</v>
      </c>
      <c r="M194" t="s">
        <v>86</v>
      </c>
      <c r="N194">
        <v>2</v>
      </c>
      <c r="O194" s="1">
        <v>44536.490624999999</v>
      </c>
      <c r="P194" s="1">
        <v>44536.504594907405</v>
      </c>
      <c r="Q194">
        <v>58</v>
      </c>
      <c r="R194">
        <v>1149</v>
      </c>
      <c r="S194" t="b">
        <v>0</v>
      </c>
      <c r="T194" t="s">
        <v>87</v>
      </c>
      <c r="U194" t="b">
        <v>0</v>
      </c>
      <c r="V194" t="s">
        <v>88</v>
      </c>
      <c r="W194" s="1">
        <v>44536.499236111114</v>
      </c>
      <c r="X194">
        <v>737</v>
      </c>
      <c r="Y194">
        <v>52</v>
      </c>
      <c r="Z194">
        <v>0</v>
      </c>
      <c r="AA194">
        <v>52</v>
      </c>
      <c r="AB194">
        <v>0</v>
      </c>
      <c r="AC194">
        <v>24</v>
      </c>
      <c r="AD194">
        <v>14</v>
      </c>
      <c r="AE194">
        <v>0</v>
      </c>
      <c r="AF194">
        <v>0</v>
      </c>
      <c r="AG194">
        <v>0</v>
      </c>
      <c r="AH194" t="s">
        <v>121</v>
      </c>
      <c r="AI194" s="1">
        <v>44536.504594907405</v>
      </c>
      <c r="AJ194">
        <v>412</v>
      </c>
      <c r="AK194">
        <v>1</v>
      </c>
      <c r="AL194">
        <v>0</v>
      </c>
      <c r="AM194">
        <v>1</v>
      </c>
      <c r="AN194">
        <v>0</v>
      </c>
      <c r="AO194">
        <v>5</v>
      </c>
      <c r="AP194">
        <v>13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>
      <c r="A195" t="s">
        <v>591</v>
      </c>
      <c r="B195" t="s">
        <v>79</v>
      </c>
      <c r="C195" t="s">
        <v>480</v>
      </c>
      <c r="D195" t="s">
        <v>81</v>
      </c>
      <c r="E195" s="2" t="str">
        <f>HYPERLINK("capsilon://?command=openfolder&amp;siteaddress=FAM.docvelocity-na8.net&amp;folderid=FXF6C76088-9E9E-DF02-6C1A-4B185B57ADD6","FX21123379")</f>
        <v>FX21123379</v>
      </c>
      <c r="F195" t="s">
        <v>19</v>
      </c>
      <c r="G195" t="s">
        <v>19</v>
      </c>
      <c r="H195" t="s">
        <v>82</v>
      </c>
      <c r="I195" t="s">
        <v>592</v>
      </c>
      <c r="J195">
        <v>66</v>
      </c>
      <c r="K195" t="s">
        <v>84</v>
      </c>
      <c r="L195" t="s">
        <v>85</v>
      </c>
      <c r="M195" t="s">
        <v>86</v>
      </c>
      <c r="N195">
        <v>1</v>
      </c>
      <c r="O195" s="1">
        <v>44536.492384259262</v>
      </c>
      <c r="P195" s="1">
        <v>44536.495115740741</v>
      </c>
      <c r="Q195">
        <v>83</v>
      </c>
      <c r="R195">
        <v>153</v>
      </c>
      <c r="S195" t="b">
        <v>0</v>
      </c>
      <c r="T195" t="s">
        <v>87</v>
      </c>
      <c r="U195" t="b">
        <v>0</v>
      </c>
      <c r="V195" t="s">
        <v>168</v>
      </c>
      <c r="W195" s="1">
        <v>44536.495115740741</v>
      </c>
      <c r="X195">
        <v>127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66</v>
      </c>
      <c r="AE195">
        <v>52</v>
      </c>
      <c r="AF195">
        <v>0</v>
      </c>
      <c r="AG195">
        <v>1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>
      <c r="A196" t="s">
        <v>593</v>
      </c>
      <c r="B196" t="s">
        <v>79</v>
      </c>
      <c r="C196" t="s">
        <v>480</v>
      </c>
      <c r="D196" t="s">
        <v>81</v>
      </c>
      <c r="E196" s="2" t="str">
        <f>HYPERLINK("capsilon://?command=openfolder&amp;siteaddress=FAM.docvelocity-na8.net&amp;folderid=FXF6C76088-9E9E-DF02-6C1A-4B185B57ADD6","FX21123379")</f>
        <v>FX21123379</v>
      </c>
      <c r="F196" t="s">
        <v>19</v>
      </c>
      <c r="G196" t="s">
        <v>19</v>
      </c>
      <c r="H196" t="s">
        <v>82</v>
      </c>
      <c r="I196" t="s">
        <v>592</v>
      </c>
      <c r="J196">
        <v>38</v>
      </c>
      <c r="K196" t="s">
        <v>84</v>
      </c>
      <c r="L196" t="s">
        <v>85</v>
      </c>
      <c r="M196" t="s">
        <v>86</v>
      </c>
      <c r="N196">
        <v>2</v>
      </c>
      <c r="O196" s="1">
        <v>44536.495636574073</v>
      </c>
      <c r="P196" s="1">
        <v>44536.507141203707</v>
      </c>
      <c r="Q196">
        <v>150</v>
      </c>
      <c r="R196">
        <v>844</v>
      </c>
      <c r="S196" t="b">
        <v>0</v>
      </c>
      <c r="T196" t="s">
        <v>87</v>
      </c>
      <c r="U196" t="b">
        <v>1</v>
      </c>
      <c r="V196" t="s">
        <v>168</v>
      </c>
      <c r="W196" s="1">
        <v>44536.498668981483</v>
      </c>
      <c r="X196">
        <v>261</v>
      </c>
      <c r="Y196">
        <v>37</v>
      </c>
      <c r="Z196">
        <v>0</v>
      </c>
      <c r="AA196">
        <v>37</v>
      </c>
      <c r="AB196">
        <v>0</v>
      </c>
      <c r="AC196">
        <v>34</v>
      </c>
      <c r="AD196">
        <v>1</v>
      </c>
      <c r="AE196">
        <v>0</v>
      </c>
      <c r="AF196">
        <v>0</v>
      </c>
      <c r="AG196">
        <v>0</v>
      </c>
      <c r="AH196" t="s">
        <v>128</v>
      </c>
      <c r="AI196" s="1">
        <v>44536.507141203707</v>
      </c>
      <c r="AJ196">
        <v>459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>
      <c r="A197" t="s">
        <v>594</v>
      </c>
      <c r="B197" t="s">
        <v>79</v>
      </c>
      <c r="C197" t="s">
        <v>595</v>
      </c>
      <c r="D197" t="s">
        <v>81</v>
      </c>
      <c r="E197" s="2" t="str">
        <f>HYPERLINK("capsilon://?command=openfolder&amp;siteaddress=FAM.docvelocity-na8.net&amp;folderid=FX4C7CA1C9-EA78-738E-8275-470B0D32249E","FX21124024")</f>
        <v>FX21124024</v>
      </c>
      <c r="F197" t="s">
        <v>19</v>
      </c>
      <c r="G197" t="s">
        <v>19</v>
      </c>
      <c r="H197" t="s">
        <v>82</v>
      </c>
      <c r="I197" t="s">
        <v>596</v>
      </c>
      <c r="J197">
        <v>127</v>
      </c>
      <c r="K197" t="s">
        <v>84</v>
      </c>
      <c r="L197" t="s">
        <v>85</v>
      </c>
      <c r="M197" t="s">
        <v>86</v>
      </c>
      <c r="N197">
        <v>2</v>
      </c>
      <c r="O197" s="1">
        <v>44536.501307870371</v>
      </c>
      <c r="P197" s="1">
        <v>44536.520856481482</v>
      </c>
      <c r="Q197">
        <v>487</v>
      </c>
      <c r="R197">
        <v>1202</v>
      </c>
      <c r="S197" t="b">
        <v>0</v>
      </c>
      <c r="T197" t="s">
        <v>87</v>
      </c>
      <c r="U197" t="b">
        <v>0</v>
      </c>
      <c r="V197" t="s">
        <v>307</v>
      </c>
      <c r="W197" s="1">
        <v>44536.508148148147</v>
      </c>
      <c r="X197">
        <v>445</v>
      </c>
      <c r="Y197">
        <v>72</v>
      </c>
      <c r="Z197">
        <v>0</v>
      </c>
      <c r="AA197">
        <v>72</v>
      </c>
      <c r="AB197">
        <v>0</v>
      </c>
      <c r="AC197">
        <v>33</v>
      </c>
      <c r="AD197">
        <v>55</v>
      </c>
      <c r="AE197">
        <v>0</v>
      </c>
      <c r="AF197">
        <v>0</v>
      </c>
      <c r="AG197">
        <v>0</v>
      </c>
      <c r="AH197" t="s">
        <v>128</v>
      </c>
      <c r="AI197" s="1">
        <v>44536.520856481482</v>
      </c>
      <c r="AJ197">
        <v>685</v>
      </c>
      <c r="AK197">
        <v>4</v>
      </c>
      <c r="AL197">
        <v>0</v>
      </c>
      <c r="AM197">
        <v>4</v>
      </c>
      <c r="AN197">
        <v>0</v>
      </c>
      <c r="AO197">
        <v>4</v>
      </c>
      <c r="AP197">
        <v>51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>
      <c r="A198" t="s">
        <v>597</v>
      </c>
      <c r="B198" t="s">
        <v>79</v>
      </c>
      <c r="C198" t="s">
        <v>598</v>
      </c>
      <c r="D198" t="s">
        <v>81</v>
      </c>
      <c r="E198" s="2" t="str">
        <f>HYPERLINK("capsilon://?command=openfolder&amp;siteaddress=FAM.docvelocity-na8.net&amp;folderid=FX8DA02EFD-DD9A-6830-2D58-DA022B984229","FX21101976")</f>
        <v>FX21101976</v>
      </c>
      <c r="F198" t="s">
        <v>19</v>
      </c>
      <c r="G198" t="s">
        <v>19</v>
      </c>
      <c r="H198" t="s">
        <v>82</v>
      </c>
      <c r="I198" t="s">
        <v>599</v>
      </c>
      <c r="J198">
        <v>66</v>
      </c>
      <c r="K198" t="s">
        <v>84</v>
      </c>
      <c r="L198" t="s">
        <v>85</v>
      </c>
      <c r="M198" t="s">
        <v>86</v>
      </c>
      <c r="N198">
        <v>2</v>
      </c>
      <c r="O198" s="1">
        <v>44536.502881944441</v>
      </c>
      <c r="P198" s="1">
        <v>44536.504594907405</v>
      </c>
      <c r="Q198">
        <v>66</v>
      </c>
      <c r="R198">
        <v>82</v>
      </c>
      <c r="S198" t="b">
        <v>0</v>
      </c>
      <c r="T198" t="s">
        <v>87</v>
      </c>
      <c r="U198" t="b">
        <v>0</v>
      </c>
      <c r="V198" t="s">
        <v>93</v>
      </c>
      <c r="W198" s="1">
        <v>44536.503784722219</v>
      </c>
      <c r="X198">
        <v>38</v>
      </c>
      <c r="Y198">
        <v>0</v>
      </c>
      <c r="Z198">
        <v>0</v>
      </c>
      <c r="AA198">
        <v>0</v>
      </c>
      <c r="AB198">
        <v>52</v>
      </c>
      <c r="AC198">
        <v>0</v>
      </c>
      <c r="AD198">
        <v>66</v>
      </c>
      <c r="AE198">
        <v>0</v>
      </c>
      <c r="AF198">
        <v>0</v>
      </c>
      <c r="AG198">
        <v>0</v>
      </c>
      <c r="AH198" t="s">
        <v>137</v>
      </c>
      <c r="AI198" s="1">
        <v>44536.504594907405</v>
      </c>
      <c r="AJ198">
        <v>21</v>
      </c>
      <c r="AK198">
        <v>0</v>
      </c>
      <c r="AL198">
        <v>0</v>
      </c>
      <c r="AM198">
        <v>0</v>
      </c>
      <c r="AN198">
        <v>52</v>
      </c>
      <c r="AO198">
        <v>0</v>
      </c>
      <c r="AP198">
        <v>66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>
      <c r="A199" t="s">
        <v>600</v>
      </c>
      <c r="B199" t="s">
        <v>79</v>
      </c>
      <c r="C199" t="s">
        <v>442</v>
      </c>
      <c r="D199" t="s">
        <v>81</v>
      </c>
      <c r="E199" s="2" t="str">
        <f>HYPERLINK("capsilon://?command=openfolder&amp;siteaddress=FAM.docvelocity-na8.net&amp;folderid=FX68733300-11CC-8FCD-E4E0-2F1EEE4DD819","FX21117054")</f>
        <v>FX21117054</v>
      </c>
      <c r="F199" t="s">
        <v>19</v>
      </c>
      <c r="G199" t="s">
        <v>19</v>
      </c>
      <c r="H199" t="s">
        <v>82</v>
      </c>
      <c r="I199" t="s">
        <v>601</v>
      </c>
      <c r="J199">
        <v>38</v>
      </c>
      <c r="K199" t="s">
        <v>84</v>
      </c>
      <c r="L199" t="s">
        <v>85</v>
      </c>
      <c r="M199" t="s">
        <v>86</v>
      </c>
      <c r="N199">
        <v>1</v>
      </c>
      <c r="O199" s="1">
        <v>44536.503854166665</v>
      </c>
      <c r="P199" s="1">
        <v>44536.508472222224</v>
      </c>
      <c r="Q199">
        <v>210</v>
      </c>
      <c r="R199">
        <v>189</v>
      </c>
      <c r="S199" t="b">
        <v>0</v>
      </c>
      <c r="T199" t="s">
        <v>87</v>
      </c>
      <c r="U199" t="b">
        <v>0</v>
      </c>
      <c r="V199" t="s">
        <v>97</v>
      </c>
      <c r="W199" s="1">
        <v>44536.508472222224</v>
      </c>
      <c r="X199">
        <v>145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38</v>
      </c>
      <c r="AE199">
        <v>37</v>
      </c>
      <c r="AF199">
        <v>0</v>
      </c>
      <c r="AG199">
        <v>1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>
      <c r="A200" t="s">
        <v>602</v>
      </c>
      <c r="B200" t="s">
        <v>79</v>
      </c>
      <c r="C200" t="s">
        <v>442</v>
      </c>
      <c r="D200" t="s">
        <v>81</v>
      </c>
      <c r="E200" s="2" t="str">
        <f>HYPERLINK("capsilon://?command=openfolder&amp;siteaddress=FAM.docvelocity-na8.net&amp;folderid=FX68733300-11CC-8FCD-E4E0-2F1EEE4DD819","FX21117054")</f>
        <v>FX21117054</v>
      </c>
      <c r="F200" t="s">
        <v>19</v>
      </c>
      <c r="G200" t="s">
        <v>19</v>
      </c>
      <c r="H200" t="s">
        <v>82</v>
      </c>
      <c r="I200" t="s">
        <v>601</v>
      </c>
      <c r="J200">
        <v>66</v>
      </c>
      <c r="K200" t="s">
        <v>84</v>
      </c>
      <c r="L200" t="s">
        <v>85</v>
      </c>
      <c r="M200" t="s">
        <v>86</v>
      </c>
      <c r="N200">
        <v>2</v>
      </c>
      <c r="O200" s="1">
        <v>44536.508958333332</v>
      </c>
      <c r="P200" s="1">
        <v>44536.515844907408</v>
      </c>
      <c r="Q200">
        <v>17</v>
      </c>
      <c r="R200">
        <v>578</v>
      </c>
      <c r="S200" t="b">
        <v>0</v>
      </c>
      <c r="T200" t="s">
        <v>87</v>
      </c>
      <c r="U200" t="b">
        <v>1</v>
      </c>
      <c r="V200" t="s">
        <v>307</v>
      </c>
      <c r="W200" s="1">
        <v>44536.511041666665</v>
      </c>
      <c r="X200">
        <v>172</v>
      </c>
      <c r="Y200">
        <v>52</v>
      </c>
      <c r="Z200">
        <v>0</v>
      </c>
      <c r="AA200">
        <v>52</v>
      </c>
      <c r="AB200">
        <v>0</v>
      </c>
      <c r="AC200">
        <v>24</v>
      </c>
      <c r="AD200">
        <v>14</v>
      </c>
      <c r="AE200">
        <v>0</v>
      </c>
      <c r="AF200">
        <v>0</v>
      </c>
      <c r="AG200">
        <v>0</v>
      </c>
      <c r="AH200" t="s">
        <v>182</v>
      </c>
      <c r="AI200" s="1">
        <v>44536.515844907408</v>
      </c>
      <c r="AJ200">
        <v>406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14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>
      <c r="A201" t="s">
        <v>603</v>
      </c>
      <c r="B201" t="s">
        <v>79</v>
      </c>
      <c r="C201" t="s">
        <v>604</v>
      </c>
      <c r="D201" t="s">
        <v>81</v>
      </c>
      <c r="E201" s="2" t="str">
        <f>HYPERLINK("capsilon://?command=openfolder&amp;siteaddress=FAM.docvelocity-na8.net&amp;folderid=FX50A722B8-96F5-C5A9-C6E0-287E9C1BA75B","FX21116604")</f>
        <v>FX21116604</v>
      </c>
      <c r="F201" t="s">
        <v>19</v>
      </c>
      <c r="G201" t="s">
        <v>19</v>
      </c>
      <c r="H201" t="s">
        <v>82</v>
      </c>
      <c r="I201" t="s">
        <v>605</v>
      </c>
      <c r="J201">
        <v>38</v>
      </c>
      <c r="K201" t="s">
        <v>84</v>
      </c>
      <c r="L201" t="s">
        <v>85</v>
      </c>
      <c r="M201" t="s">
        <v>86</v>
      </c>
      <c r="N201">
        <v>2</v>
      </c>
      <c r="O201" s="1">
        <v>44536.513738425929</v>
      </c>
      <c r="P201" s="1">
        <v>44536.521168981482</v>
      </c>
      <c r="Q201">
        <v>47</v>
      </c>
      <c r="R201">
        <v>595</v>
      </c>
      <c r="S201" t="b">
        <v>0</v>
      </c>
      <c r="T201" t="s">
        <v>87</v>
      </c>
      <c r="U201" t="b">
        <v>0</v>
      </c>
      <c r="V201" t="s">
        <v>307</v>
      </c>
      <c r="W201" s="1">
        <v>44536.516504629632</v>
      </c>
      <c r="X201">
        <v>204</v>
      </c>
      <c r="Y201">
        <v>37</v>
      </c>
      <c r="Z201">
        <v>0</v>
      </c>
      <c r="AA201">
        <v>37</v>
      </c>
      <c r="AB201">
        <v>0</v>
      </c>
      <c r="AC201">
        <v>21</v>
      </c>
      <c r="AD201">
        <v>1</v>
      </c>
      <c r="AE201">
        <v>0</v>
      </c>
      <c r="AF201">
        <v>0</v>
      </c>
      <c r="AG201">
        <v>0</v>
      </c>
      <c r="AH201" t="s">
        <v>261</v>
      </c>
      <c r="AI201" s="1">
        <v>44536.521168981482</v>
      </c>
      <c r="AJ201">
        <v>391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>
      <c r="A202" t="s">
        <v>606</v>
      </c>
      <c r="B202" t="s">
        <v>79</v>
      </c>
      <c r="C202" t="s">
        <v>607</v>
      </c>
      <c r="D202" t="s">
        <v>81</v>
      </c>
      <c r="E202" s="2" t="str">
        <f>HYPERLINK("capsilon://?command=openfolder&amp;siteaddress=FAM.docvelocity-na8.net&amp;folderid=FX3E9784D0-BB34-09E9-66DA-2F4529CC7472","FX21111623")</f>
        <v>FX21111623</v>
      </c>
      <c r="F202" t="s">
        <v>19</v>
      </c>
      <c r="G202" t="s">
        <v>19</v>
      </c>
      <c r="H202" t="s">
        <v>82</v>
      </c>
      <c r="I202" t="s">
        <v>608</v>
      </c>
      <c r="J202">
        <v>66</v>
      </c>
      <c r="K202" t="s">
        <v>84</v>
      </c>
      <c r="L202" t="s">
        <v>85</v>
      </c>
      <c r="M202" t="s">
        <v>86</v>
      </c>
      <c r="N202">
        <v>2</v>
      </c>
      <c r="O202" s="1">
        <v>44536.526747685188</v>
      </c>
      <c r="P202" s="1">
        <v>44536.528078703705</v>
      </c>
      <c r="Q202">
        <v>12</v>
      </c>
      <c r="R202">
        <v>103</v>
      </c>
      <c r="S202" t="b">
        <v>0</v>
      </c>
      <c r="T202" t="s">
        <v>87</v>
      </c>
      <c r="U202" t="b">
        <v>0</v>
      </c>
      <c r="V202" t="s">
        <v>328</v>
      </c>
      <c r="W202" s="1">
        <v>44536.527754629627</v>
      </c>
      <c r="X202">
        <v>79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66</v>
      </c>
      <c r="AE202">
        <v>0</v>
      </c>
      <c r="AF202">
        <v>0</v>
      </c>
      <c r="AG202">
        <v>0</v>
      </c>
      <c r="AH202" t="s">
        <v>261</v>
      </c>
      <c r="AI202" s="1">
        <v>44536.528078703705</v>
      </c>
      <c r="AJ202">
        <v>24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>
      <c r="A203" t="s">
        <v>609</v>
      </c>
      <c r="B203" t="s">
        <v>79</v>
      </c>
      <c r="C203" t="s">
        <v>610</v>
      </c>
      <c r="D203" t="s">
        <v>81</v>
      </c>
      <c r="E203" s="2" t="str">
        <f>HYPERLINK("capsilon://?command=openfolder&amp;siteaddress=FAM.docvelocity-na8.net&amp;folderid=FX2CF9A49E-E9F4-538C-86DF-FA8AB2E585EE","FX21121021")</f>
        <v>FX21121021</v>
      </c>
      <c r="F203" t="s">
        <v>19</v>
      </c>
      <c r="G203" t="s">
        <v>19</v>
      </c>
      <c r="H203" t="s">
        <v>82</v>
      </c>
      <c r="I203" t="s">
        <v>611</v>
      </c>
      <c r="J203">
        <v>169</v>
      </c>
      <c r="K203" t="s">
        <v>84</v>
      </c>
      <c r="L203" t="s">
        <v>85</v>
      </c>
      <c r="M203" t="s">
        <v>86</v>
      </c>
      <c r="N203">
        <v>2</v>
      </c>
      <c r="O203" s="1">
        <v>44536.530486111114</v>
      </c>
      <c r="P203" s="1">
        <v>44536.541574074072</v>
      </c>
      <c r="Q203">
        <v>135</v>
      </c>
      <c r="R203">
        <v>823</v>
      </c>
      <c r="S203" t="b">
        <v>0</v>
      </c>
      <c r="T203" t="s">
        <v>87</v>
      </c>
      <c r="U203" t="b">
        <v>0</v>
      </c>
      <c r="V203" t="s">
        <v>307</v>
      </c>
      <c r="W203" s="1">
        <v>44536.534884259258</v>
      </c>
      <c r="X203">
        <v>325</v>
      </c>
      <c r="Y203">
        <v>118</v>
      </c>
      <c r="Z203">
        <v>0</v>
      </c>
      <c r="AA203">
        <v>118</v>
      </c>
      <c r="AB203">
        <v>0</v>
      </c>
      <c r="AC203">
        <v>21</v>
      </c>
      <c r="AD203">
        <v>51</v>
      </c>
      <c r="AE203">
        <v>0</v>
      </c>
      <c r="AF203">
        <v>0</v>
      </c>
      <c r="AG203">
        <v>0</v>
      </c>
      <c r="AH203" t="s">
        <v>261</v>
      </c>
      <c r="AI203" s="1">
        <v>44536.541574074072</v>
      </c>
      <c r="AJ203">
        <v>498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51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>
      <c r="A204" t="s">
        <v>612</v>
      </c>
      <c r="B204" t="s">
        <v>79</v>
      </c>
      <c r="C204" t="s">
        <v>542</v>
      </c>
      <c r="D204" t="s">
        <v>81</v>
      </c>
      <c r="E204" s="2" t="str">
        <f>HYPERLINK("capsilon://?command=openfolder&amp;siteaddress=FAM.docvelocity-na8.net&amp;folderid=FXDC57C210-302A-CF58-3477-FA08E0576625","FX21124153")</f>
        <v>FX21124153</v>
      </c>
      <c r="F204" t="s">
        <v>19</v>
      </c>
      <c r="G204" t="s">
        <v>19</v>
      </c>
      <c r="H204" t="s">
        <v>82</v>
      </c>
      <c r="I204" t="s">
        <v>613</v>
      </c>
      <c r="J204">
        <v>66</v>
      </c>
      <c r="K204" t="s">
        <v>84</v>
      </c>
      <c r="L204" t="s">
        <v>85</v>
      </c>
      <c r="M204" t="s">
        <v>86</v>
      </c>
      <c r="N204">
        <v>2</v>
      </c>
      <c r="O204" s="1">
        <v>44536.534282407411</v>
      </c>
      <c r="P204" s="1">
        <v>44536.544108796297</v>
      </c>
      <c r="Q204">
        <v>351</v>
      </c>
      <c r="R204">
        <v>498</v>
      </c>
      <c r="S204" t="b">
        <v>0</v>
      </c>
      <c r="T204" t="s">
        <v>87</v>
      </c>
      <c r="U204" t="b">
        <v>0</v>
      </c>
      <c r="V204" t="s">
        <v>307</v>
      </c>
      <c r="W204" s="1">
        <v>44536.536782407406</v>
      </c>
      <c r="X204">
        <v>163</v>
      </c>
      <c r="Y204">
        <v>52</v>
      </c>
      <c r="Z204">
        <v>0</v>
      </c>
      <c r="AA204">
        <v>52</v>
      </c>
      <c r="AB204">
        <v>0</v>
      </c>
      <c r="AC204">
        <v>29</v>
      </c>
      <c r="AD204">
        <v>14</v>
      </c>
      <c r="AE204">
        <v>0</v>
      </c>
      <c r="AF204">
        <v>0</v>
      </c>
      <c r="AG204">
        <v>0</v>
      </c>
      <c r="AH204" t="s">
        <v>182</v>
      </c>
      <c r="AI204" s="1">
        <v>44536.544108796297</v>
      </c>
      <c r="AJ204">
        <v>335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13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>
      <c r="A205" t="s">
        <v>614</v>
      </c>
      <c r="B205" t="s">
        <v>79</v>
      </c>
      <c r="C205" t="s">
        <v>615</v>
      </c>
      <c r="D205" t="s">
        <v>81</v>
      </c>
      <c r="E205" s="2" t="str">
        <f>HYPERLINK("capsilon://?command=openfolder&amp;siteaddress=FAM.docvelocity-na8.net&amp;folderid=FX2A16D405-7255-DBCB-0A32-1A2A96CAE69B","FX210615980")</f>
        <v>FX210615980</v>
      </c>
      <c r="F205" t="s">
        <v>19</v>
      </c>
      <c r="G205" t="s">
        <v>19</v>
      </c>
      <c r="H205" t="s">
        <v>82</v>
      </c>
      <c r="I205" t="s">
        <v>616</v>
      </c>
      <c r="J205">
        <v>1237</v>
      </c>
      <c r="K205" t="s">
        <v>84</v>
      </c>
      <c r="L205" t="s">
        <v>85</v>
      </c>
      <c r="M205" t="s">
        <v>86</v>
      </c>
      <c r="N205">
        <v>1</v>
      </c>
      <c r="O205" s="1">
        <v>44536.538078703707</v>
      </c>
      <c r="P205" s="1">
        <v>44536.568969907406</v>
      </c>
      <c r="Q205">
        <v>164</v>
      </c>
      <c r="R205">
        <v>2505</v>
      </c>
      <c r="S205" t="b">
        <v>0</v>
      </c>
      <c r="T205" t="s">
        <v>87</v>
      </c>
      <c r="U205" t="b">
        <v>0</v>
      </c>
      <c r="V205" t="s">
        <v>168</v>
      </c>
      <c r="W205" s="1">
        <v>44536.568969907406</v>
      </c>
      <c r="X205">
        <v>2217</v>
      </c>
      <c r="Y205">
        <v>509</v>
      </c>
      <c r="Z205">
        <v>0</v>
      </c>
      <c r="AA205">
        <v>509</v>
      </c>
      <c r="AB205">
        <v>0</v>
      </c>
      <c r="AC205">
        <v>0</v>
      </c>
      <c r="AD205">
        <v>728</v>
      </c>
      <c r="AE205">
        <v>608</v>
      </c>
      <c r="AF205">
        <v>0</v>
      </c>
      <c r="AG205">
        <v>10</v>
      </c>
      <c r="AH205" t="s">
        <v>87</v>
      </c>
      <c r="AI205" t="s">
        <v>87</v>
      </c>
      <c r="AJ205" t="s">
        <v>87</v>
      </c>
      <c r="AK205" t="s">
        <v>87</v>
      </c>
      <c r="AL205" t="s">
        <v>87</v>
      </c>
      <c r="AM205" t="s">
        <v>87</v>
      </c>
      <c r="AN205" t="s">
        <v>87</v>
      </c>
      <c r="AO205" t="s">
        <v>87</v>
      </c>
      <c r="AP205" t="s">
        <v>87</v>
      </c>
      <c r="AQ205" t="s">
        <v>87</v>
      </c>
      <c r="AR205" t="s">
        <v>87</v>
      </c>
      <c r="AS205" t="s">
        <v>87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>
      <c r="A206" t="s">
        <v>617</v>
      </c>
      <c r="B206" t="s">
        <v>79</v>
      </c>
      <c r="C206" t="s">
        <v>442</v>
      </c>
      <c r="D206" t="s">
        <v>81</v>
      </c>
      <c r="E206" s="2" t="str">
        <f>HYPERLINK("capsilon://?command=openfolder&amp;siteaddress=FAM.docvelocity-na8.net&amp;folderid=FX68733300-11CC-8FCD-E4E0-2F1EEE4DD819","FX21117054")</f>
        <v>FX21117054</v>
      </c>
      <c r="F206" t="s">
        <v>19</v>
      </c>
      <c r="G206" t="s">
        <v>19</v>
      </c>
      <c r="H206" t="s">
        <v>82</v>
      </c>
      <c r="I206" t="s">
        <v>618</v>
      </c>
      <c r="J206">
        <v>66</v>
      </c>
      <c r="K206" t="s">
        <v>84</v>
      </c>
      <c r="L206" t="s">
        <v>85</v>
      </c>
      <c r="M206" t="s">
        <v>86</v>
      </c>
      <c r="N206">
        <v>2</v>
      </c>
      <c r="O206" s="1">
        <v>44536.550127314818</v>
      </c>
      <c r="P206" s="1">
        <v>44536.553877314815</v>
      </c>
      <c r="Q206">
        <v>171</v>
      </c>
      <c r="R206">
        <v>153</v>
      </c>
      <c r="S206" t="b">
        <v>0</v>
      </c>
      <c r="T206" t="s">
        <v>87</v>
      </c>
      <c r="U206" t="b">
        <v>0</v>
      </c>
      <c r="V206" t="s">
        <v>223</v>
      </c>
      <c r="W206" s="1">
        <v>44536.550902777781</v>
      </c>
      <c r="X206">
        <v>36</v>
      </c>
      <c r="Y206">
        <v>0</v>
      </c>
      <c r="Z206">
        <v>0</v>
      </c>
      <c r="AA206">
        <v>0</v>
      </c>
      <c r="AB206">
        <v>52</v>
      </c>
      <c r="AC206">
        <v>0</v>
      </c>
      <c r="AD206">
        <v>66</v>
      </c>
      <c r="AE206">
        <v>0</v>
      </c>
      <c r="AF206">
        <v>0</v>
      </c>
      <c r="AG206">
        <v>0</v>
      </c>
      <c r="AH206" t="s">
        <v>261</v>
      </c>
      <c r="AI206" s="1">
        <v>44536.553877314815</v>
      </c>
      <c r="AJ206">
        <v>117</v>
      </c>
      <c r="AK206">
        <v>0</v>
      </c>
      <c r="AL206">
        <v>0</v>
      </c>
      <c r="AM206">
        <v>0</v>
      </c>
      <c r="AN206">
        <v>52</v>
      </c>
      <c r="AO206">
        <v>0</v>
      </c>
      <c r="AP206">
        <v>66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>
      <c r="A207" t="s">
        <v>619</v>
      </c>
      <c r="B207" t="s">
        <v>79</v>
      </c>
      <c r="C207" t="s">
        <v>620</v>
      </c>
      <c r="D207" t="s">
        <v>81</v>
      </c>
      <c r="E207" s="2" t="str">
        <f>HYPERLINK("capsilon://?command=openfolder&amp;siteaddress=FAM.docvelocity-na8.net&amp;folderid=FX182E0587-8B3E-FC55-52B9-B746039452A2","FX21104158")</f>
        <v>FX21104158</v>
      </c>
      <c r="F207" t="s">
        <v>19</v>
      </c>
      <c r="G207" t="s">
        <v>19</v>
      </c>
      <c r="H207" t="s">
        <v>82</v>
      </c>
      <c r="I207" t="s">
        <v>621</v>
      </c>
      <c r="J207">
        <v>197</v>
      </c>
      <c r="K207" t="s">
        <v>84</v>
      </c>
      <c r="L207" t="s">
        <v>85</v>
      </c>
      <c r="M207" t="s">
        <v>86</v>
      </c>
      <c r="N207">
        <v>2</v>
      </c>
      <c r="O207" s="1">
        <v>44536.551319444443</v>
      </c>
      <c r="P207" s="1">
        <v>44536.622407407405</v>
      </c>
      <c r="Q207">
        <v>2226</v>
      </c>
      <c r="R207">
        <v>3916</v>
      </c>
      <c r="S207" t="b">
        <v>0</v>
      </c>
      <c r="T207" t="s">
        <v>87</v>
      </c>
      <c r="U207" t="b">
        <v>0</v>
      </c>
      <c r="V207" t="s">
        <v>307</v>
      </c>
      <c r="W207" s="1">
        <v>44536.599942129629</v>
      </c>
      <c r="X207">
        <v>2551</v>
      </c>
      <c r="Y207">
        <v>286</v>
      </c>
      <c r="Z207">
        <v>0</v>
      </c>
      <c r="AA207">
        <v>286</v>
      </c>
      <c r="AB207">
        <v>0</v>
      </c>
      <c r="AC207">
        <v>216</v>
      </c>
      <c r="AD207">
        <v>-89</v>
      </c>
      <c r="AE207">
        <v>0</v>
      </c>
      <c r="AF207">
        <v>0</v>
      </c>
      <c r="AG207">
        <v>0</v>
      </c>
      <c r="AH207" t="s">
        <v>137</v>
      </c>
      <c r="AI207" s="1">
        <v>44536.622407407405</v>
      </c>
      <c r="AJ207">
        <v>1212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-90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>
      <c r="A208" t="s">
        <v>622</v>
      </c>
      <c r="B208" t="s">
        <v>79</v>
      </c>
      <c r="C208" t="s">
        <v>623</v>
      </c>
      <c r="D208" t="s">
        <v>81</v>
      </c>
      <c r="E208" s="2" t="str">
        <f>HYPERLINK("capsilon://?command=openfolder&amp;siteaddress=FAM.docvelocity-na8.net&amp;folderid=FX57028433-E67B-5EE2-B4C3-E6C286DE6564","FX21098426")</f>
        <v>FX21098426</v>
      </c>
      <c r="F208" t="s">
        <v>19</v>
      </c>
      <c r="G208" t="s">
        <v>19</v>
      </c>
      <c r="H208" t="s">
        <v>82</v>
      </c>
      <c r="I208" t="s">
        <v>624</v>
      </c>
      <c r="J208">
        <v>30</v>
      </c>
      <c r="K208" t="s">
        <v>84</v>
      </c>
      <c r="L208" t="s">
        <v>85</v>
      </c>
      <c r="M208" t="s">
        <v>86</v>
      </c>
      <c r="N208">
        <v>2</v>
      </c>
      <c r="O208" s="1">
        <v>44536.557870370372</v>
      </c>
      <c r="P208" s="1">
        <v>44536.572708333333</v>
      </c>
      <c r="Q208">
        <v>1007</v>
      </c>
      <c r="R208">
        <v>275</v>
      </c>
      <c r="S208" t="b">
        <v>0</v>
      </c>
      <c r="T208" t="s">
        <v>87</v>
      </c>
      <c r="U208" t="b">
        <v>0</v>
      </c>
      <c r="V208" t="s">
        <v>168</v>
      </c>
      <c r="W208" s="1">
        <v>44536.569965277777</v>
      </c>
      <c r="X208">
        <v>85</v>
      </c>
      <c r="Y208">
        <v>9</v>
      </c>
      <c r="Z208">
        <v>0</v>
      </c>
      <c r="AA208">
        <v>9</v>
      </c>
      <c r="AB208">
        <v>0</v>
      </c>
      <c r="AC208">
        <v>4</v>
      </c>
      <c r="AD208">
        <v>21</v>
      </c>
      <c r="AE208">
        <v>0</v>
      </c>
      <c r="AF208">
        <v>0</v>
      </c>
      <c r="AG208">
        <v>0</v>
      </c>
      <c r="AH208" t="s">
        <v>261</v>
      </c>
      <c r="AI208" s="1">
        <v>44536.572708333333</v>
      </c>
      <c r="AJ208">
        <v>190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21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>
      <c r="A209" t="s">
        <v>625</v>
      </c>
      <c r="B209" t="s">
        <v>79</v>
      </c>
      <c r="C209" t="s">
        <v>626</v>
      </c>
      <c r="D209" t="s">
        <v>81</v>
      </c>
      <c r="E209" s="2" t="str">
        <f>HYPERLINK("capsilon://?command=openfolder&amp;siteaddress=FAM.docvelocity-na8.net&amp;folderid=FXC0B170A6-FF8C-7542-8E0A-DC6BE9BE6C51","FX21117905")</f>
        <v>FX21117905</v>
      </c>
      <c r="F209" t="s">
        <v>19</v>
      </c>
      <c r="G209" t="s">
        <v>19</v>
      </c>
      <c r="H209" t="s">
        <v>82</v>
      </c>
      <c r="I209" t="s">
        <v>627</v>
      </c>
      <c r="J209">
        <v>66</v>
      </c>
      <c r="K209" t="s">
        <v>84</v>
      </c>
      <c r="L209" t="s">
        <v>85</v>
      </c>
      <c r="M209" t="s">
        <v>86</v>
      </c>
      <c r="N209">
        <v>2</v>
      </c>
      <c r="O209" s="1">
        <v>44536.563530092593</v>
      </c>
      <c r="P209" s="1">
        <v>44536.573171296295</v>
      </c>
      <c r="Q209">
        <v>749</v>
      </c>
      <c r="R209">
        <v>84</v>
      </c>
      <c r="S209" t="b">
        <v>0</v>
      </c>
      <c r="T209" t="s">
        <v>87</v>
      </c>
      <c r="U209" t="b">
        <v>0</v>
      </c>
      <c r="V209" t="s">
        <v>168</v>
      </c>
      <c r="W209" s="1">
        <v>44536.570497685185</v>
      </c>
      <c r="X209">
        <v>45</v>
      </c>
      <c r="Y209">
        <v>0</v>
      </c>
      <c r="Z209">
        <v>0</v>
      </c>
      <c r="AA209">
        <v>0</v>
      </c>
      <c r="AB209">
        <v>52</v>
      </c>
      <c r="AC209">
        <v>0</v>
      </c>
      <c r="AD209">
        <v>66</v>
      </c>
      <c r="AE209">
        <v>0</v>
      </c>
      <c r="AF209">
        <v>0</v>
      </c>
      <c r="AG209">
        <v>0</v>
      </c>
      <c r="AH209" t="s">
        <v>261</v>
      </c>
      <c r="AI209" s="1">
        <v>44536.573171296295</v>
      </c>
      <c r="AJ209">
        <v>39</v>
      </c>
      <c r="AK209">
        <v>0</v>
      </c>
      <c r="AL209">
        <v>0</v>
      </c>
      <c r="AM209">
        <v>0</v>
      </c>
      <c r="AN209">
        <v>52</v>
      </c>
      <c r="AO209">
        <v>0</v>
      </c>
      <c r="AP209">
        <v>66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>
      <c r="A210" t="s">
        <v>628</v>
      </c>
      <c r="B210" t="s">
        <v>79</v>
      </c>
      <c r="C210" t="s">
        <v>480</v>
      </c>
      <c r="D210" t="s">
        <v>81</v>
      </c>
      <c r="E210" s="2" t="str">
        <f>HYPERLINK("capsilon://?command=openfolder&amp;siteaddress=FAM.docvelocity-na8.net&amp;folderid=FXF6C76088-9E9E-DF02-6C1A-4B185B57ADD6","FX21123379")</f>
        <v>FX21123379</v>
      </c>
      <c r="F210" t="s">
        <v>19</v>
      </c>
      <c r="G210" t="s">
        <v>19</v>
      </c>
      <c r="H210" t="s">
        <v>82</v>
      </c>
      <c r="I210" t="s">
        <v>629</v>
      </c>
      <c r="J210">
        <v>66</v>
      </c>
      <c r="K210" t="s">
        <v>84</v>
      </c>
      <c r="L210" t="s">
        <v>85</v>
      </c>
      <c r="M210" t="s">
        <v>86</v>
      </c>
      <c r="N210">
        <v>2</v>
      </c>
      <c r="O210" s="1">
        <v>44536.570173611108</v>
      </c>
      <c r="P210" s="1">
        <v>44536.579062500001</v>
      </c>
      <c r="Q210">
        <v>108</v>
      </c>
      <c r="R210">
        <v>660</v>
      </c>
      <c r="S210" t="b">
        <v>0</v>
      </c>
      <c r="T210" t="s">
        <v>87</v>
      </c>
      <c r="U210" t="b">
        <v>0</v>
      </c>
      <c r="V210" t="s">
        <v>168</v>
      </c>
      <c r="W210" s="1">
        <v>44536.572268518517</v>
      </c>
      <c r="X210">
        <v>152</v>
      </c>
      <c r="Y210">
        <v>52</v>
      </c>
      <c r="Z210">
        <v>0</v>
      </c>
      <c r="AA210">
        <v>52</v>
      </c>
      <c r="AB210">
        <v>0</v>
      </c>
      <c r="AC210">
        <v>25</v>
      </c>
      <c r="AD210">
        <v>14</v>
      </c>
      <c r="AE210">
        <v>0</v>
      </c>
      <c r="AF210">
        <v>0</v>
      </c>
      <c r="AG210">
        <v>0</v>
      </c>
      <c r="AH210" t="s">
        <v>261</v>
      </c>
      <c r="AI210" s="1">
        <v>44536.579062500001</v>
      </c>
      <c r="AJ210">
        <v>508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14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>
      <c r="A211" t="s">
        <v>630</v>
      </c>
      <c r="B211" t="s">
        <v>79</v>
      </c>
      <c r="C211" t="s">
        <v>615</v>
      </c>
      <c r="D211" t="s">
        <v>81</v>
      </c>
      <c r="E211" s="2" t="str">
        <f>HYPERLINK("capsilon://?command=openfolder&amp;siteaddress=FAM.docvelocity-na8.net&amp;folderid=FX2A16D405-7255-DBCB-0A32-1A2A96CAE69B","FX210615980")</f>
        <v>FX210615980</v>
      </c>
      <c r="F211" t="s">
        <v>19</v>
      </c>
      <c r="G211" t="s">
        <v>19</v>
      </c>
      <c r="H211" t="s">
        <v>82</v>
      </c>
      <c r="I211" t="s">
        <v>616</v>
      </c>
      <c r="J211">
        <v>666</v>
      </c>
      <c r="K211" t="s">
        <v>84</v>
      </c>
      <c r="L211" t="s">
        <v>85</v>
      </c>
      <c r="M211" t="s">
        <v>86</v>
      </c>
      <c r="N211">
        <v>2</v>
      </c>
      <c r="O211" s="1">
        <v>44536.570833333331</v>
      </c>
      <c r="P211" s="1">
        <v>44536.693194444444</v>
      </c>
      <c r="Q211">
        <v>2254</v>
      </c>
      <c r="R211">
        <v>8318</v>
      </c>
      <c r="S211" t="b">
        <v>0</v>
      </c>
      <c r="T211" t="s">
        <v>87</v>
      </c>
      <c r="U211" t="b">
        <v>1</v>
      </c>
      <c r="V211" t="s">
        <v>328</v>
      </c>
      <c r="W211" s="1">
        <v>44536.638032407405</v>
      </c>
      <c r="X211">
        <v>5634</v>
      </c>
      <c r="Y211">
        <v>736</v>
      </c>
      <c r="Z211">
        <v>0</v>
      </c>
      <c r="AA211">
        <v>736</v>
      </c>
      <c r="AB211">
        <v>270</v>
      </c>
      <c r="AC211">
        <v>293</v>
      </c>
      <c r="AD211">
        <v>-70</v>
      </c>
      <c r="AE211">
        <v>0</v>
      </c>
      <c r="AF211">
        <v>0</v>
      </c>
      <c r="AG211">
        <v>0</v>
      </c>
      <c r="AH211" t="s">
        <v>137</v>
      </c>
      <c r="AI211" s="1">
        <v>44536.693194444444</v>
      </c>
      <c r="AJ211">
        <v>152</v>
      </c>
      <c r="AK211">
        <v>0</v>
      </c>
      <c r="AL211">
        <v>0</v>
      </c>
      <c r="AM211">
        <v>0</v>
      </c>
      <c r="AN211">
        <v>312</v>
      </c>
      <c r="AO211">
        <v>0</v>
      </c>
      <c r="AP211">
        <v>-70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>
      <c r="A212" t="s">
        <v>631</v>
      </c>
      <c r="B212" t="s">
        <v>79</v>
      </c>
      <c r="C212" t="s">
        <v>405</v>
      </c>
      <c r="D212" t="s">
        <v>81</v>
      </c>
      <c r="E212" s="2" t="str">
        <f>HYPERLINK("capsilon://?command=openfolder&amp;siteaddress=FAM.docvelocity-na8.net&amp;folderid=FX29AD90BA-9090-37D8-426E-546F2C873DE3","FX211114261")</f>
        <v>FX211114261</v>
      </c>
      <c r="F212" t="s">
        <v>19</v>
      </c>
      <c r="G212" t="s">
        <v>19</v>
      </c>
      <c r="H212" t="s">
        <v>82</v>
      </c>
      <c r="I212" t="s">
        <v>632</v>
      </c>
      <c r="J212">
        <v>56</v>
      </c>
      <c r="K212" t="s">
        <v>84</v>
      </c>
      <c r="L212" t="s">
        <v>85</v>
      </c>
      <c r="M212" t="s">
        <v>86</v>
      </c>
      <c r="N212">
        <v>2</v>
      </c>
      <c r="O212" s="1">
        <v>44536.578333333331</v>
      </c>
      <c r="P212" s="1">
        <v>44536.627280092594</v>
      </c>
      <c r="Q212">
        <v>3436</v>
      </c>
      <c r="R212">
        <v>793</v>
      </c>
      <c r="S212" t="b">
        <v>0</v>
      </c>
      <c r="T212" t="s">
        <v>87</v>
      </c>
      <c r="U212" t="b">
        <v>0</v>
      </c>
      <c r="V212" t="s">
        <v>307</v>
      </c>
      <c r="W212" s="1">
        <v>44536.604259259257</v>
      </c>
      <c r="X212">
        <v>372</v>
      </c>
      <c r="Y212">
        <v>42</v>
      </c>
      <c r="Z212">
        <v>0</v>
      </c>
      <c r="AA212">
        <v>42</v>
      </c>
      <c r="AB212">
        <v>0</v>
      </c>
      <c r="AC212">
        <v>36</v>
      </c>
      <c r="AD212">
        <v>14</v>
      </c>
      <c r="AE212">
        <v>0</v>
      </c>
      <c r="AF212">
        <v>0</v>
      </c>
      <c r="AG212">
        <v>0</v>
      </c>
      <c r="AH212" t="s">
        <v>137</v>
      </c>
      <c r="AI212" s="1">
        <v>44536.627280092594</v>
      </c>
      <c r="AJ212">
        <v>421</v>
      </c>
      <c r="AK212">
        <v>2</v>
      </c>
      <c r="AL212">
        <v>0</v>
      </c>
      <c r="AM212">
        <v>2</v>
      </c>
      <c r="AN212">
        <v>0</v>
      </c>
      <c r="AO212">
        <v>2</v>
      </c>
      <c r="AP212">
        <v>12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>
      <c r="A213" t="s">
        <v>633</v>
      </c>
      <c r="B213" t="s">
        <v>79</v>
      </c>
      <c r="C213" t="s">
        <v>610</v>
      </c>
      <c r="D213" t="s">
        <v>81</v>
      </c>
      <c r="E213" s="2" t="str">
        <f>HYPERLINK("capsilon://?command=openfolder&amp;siteaddress=FAM.docvelocity-na8.net&amp;folderid=FX2CF9A49E-E9F4-538C-86DF-FA8AB2E585EE","FX21121021")</f>
        <v>FX21121021</v>
      </c>
      <c r="F213" t="s">
        <v>19</v>
      </c>
      <c r="G213" t="s">
        <v>19</v>
      </c>
      <c r="H213" t="s">
        <v>82</v>
      </c>
      <c r="I213" t="s">
        <v>634</v>
      </c>
      <c r="J213">
        <v>38</v>
      </c>
      <c r="K213" t="s">
        <v>84</v>
      </c>
      <c r="L213" t="s">
        <v>85</v>
      </c>
      <c r="M213" t="s">
        <v>86</v>
      </c>
      <c r="N213">
        <v>2</v>
      </c>
      <c r="O213" s="1">
        <v>44536.580092592594</v>
      </c>
      <c r="P213" s="1">
        <v>44536.639918981484</v>
      </c>
      <c r="Q213">
        <v>3922</v>
      </c>
      <c r="R213">
        <v>1247</v>
      </c>
      <c r="S213" t="b">
        <v>0</v>
      </c>
      <c r="T213" t="s">
        <v>87</v>
      </c>
      <c r="U213" t="b">
        <v>0</v>
      </c>
      <c r="V213" t="s">
        <v>307</v>
      </c>
      <c r="W213" s="1">
        <v>44536.605821759258</v>
      </c>
      <c r="X213">
        <v>134</v>
      </c>
      <c r="Y213">
        <v>37</v>
      </c>
      <c r="Z213">
        <v>0</v>
      </c>
      <c r="AA213">
        <v>37</v>
      </c>
      <c r="AB213">
        <v>0</v>
      </c>
      <c r="AC213">
        <v>20</v>
      </c>
      <c r="AD213">
        <v>1</v>
      </c>
      <c r="AE213">
        <v>0</v>
      </c>
      <c r="AF213">
        <v>0</v>
      </c>
      <c r="AG213">
        <v>0</v>
      </c>
      <c r="AH213" t="s">
        <v>261</v>
      </c>
      <c r="AI213" s="1">
        <v>44536.639918981484</v>
      </c>
      <c r="AJ213">
        <v>1113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>
      <c r="A214" t="s">
        <v>635</v>
      </c>
      <c r="B214" t="s">
        <v>79</v>
      </c>
      <c r="C214" t="s">
        <v>636</v>
      </c>
      <c r="D214" t="s">
        <v>81</v>
      </c>
      <c r="E214" s="2" t="str">
        <f>HYPERLINK("capsilon://?command=openfolder&amp;siteaddress=FAM.docvelocity-na8.net&amp;folderid=FX6E033E1E-646E-CEDE-AFB8-AE275CF350E3","FX2111342")</f>
        <v>FX2111342</v>
      </c>
      <c r="F214" t="s">
        <v>19</v>
      </c>
      <c r="G214" t="s">
        <v>19</v>
      </c>
      <c r="H214" t="s">
        <v>82</v>
      </c>
      <c r="I214" t="s">
        <v>637</v>
      </c>
      <c r="J214">
        <v>38</v>
      </c>
      <c r="K214" t="s">
        <v>84</v>
      </c>
      <c r="L214" t="s">
        <v>85</v>
      </c>
      <c r="M214" t="s">
        <v>86</v>
      </c>
      <c r="N214">
        <v>2</v>
      </c>
      <c r="O214" s="1">
        <v>44536.580752314818</v>
      </c>
      <c r="P214" s="1">
        <v>44536.632557870369</v>
      </c>
      <c r="Q214">
        <v>3938</v>
      </c>
      <c r="R214">
        <v>538</v>
      </c>
      <c r="S214" t="b">
        <v>0</v>
      </c>
      <c r="T214" t="s">
        <v>87</v>
      </c>
      <c r="U214" t="b">
        <v>0</v>
      </c>
      <c r="V214" t="s">
        <v>307</v>
      </c>
      <c r="W214" s="1">
        <v>44536.606793981482</v>
      </c>
      <c r="X214">
        <v>83</v>
      </c>
      <c r="Y214">
        <v>37</v>
      </c>
      <c r="Z214">
        <v>0</v>
      </c>
      <c r="AA214">
        <v>37</v>
      </c>
      <c r="AB214">
        <v>0</v>
      </c>
      <c r="AC214">
        <v>9</v>
      </c>
      <c r="AD214">
        <v>1</v>
      </c>
      <c r="AE214">
        <v>0</v>
      </c>
      <c r="AF214">
        <v>0</v>
      </c>
      <c r="AG214">
        <v>0</v>
      </c>
      <c r="AH214" t="s">
        <v>137</v>
      </c>
      <c r="AI214" s="1">
        <v>44536.632557870369</v>
      </c>
      <c r="AJ214">
        <v>455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>
      <c r="A215" t="s">
        <v>638</v>
      </c>
      <c r="B215" t="s">
        <v>79</v>
      </c>
      <c r="C215" t="s">
        <v>615</v>
      </c>
      <c r="D215" t="s">
        <v>81</v>
      </c>
      <c r="E215" s="2" t="str">
        <f>HYPERLINK("capsilon://?command=openfolder&amp;siteaddress=FAM.docvelocity-na8.net&amp;folderid=FX2A16D405-7255-DBCB-0A32-1A2A96CAE69B","FX210615980")</f>
        <v>FX210615980</v>
      </c>
      <c r="F215" t="s">
        <v>19</v>
      </c>
      <c r="G215" t="s">
        <v>19</v>
      </c>
      <c r="H215" t="s">
        <v>82</v>
      </c>
      <c r="I215" t="s">
        <v>639</v>
      </c>
      <c r="J215">
        <v>33</v>
      </c>
      <c r="K215" t="s">
        <v>84</v>
      </c>
      <c r="L215" t="s">
        <v>85</v>
      </c>
      <c r="M215" t="s">
        <v>86</v>
      </c>
      <c r="N215">
        <v>2</v>
      </c>
      <c r="O215" s="1">
        <v>44536.581597222219</v>
      </c>
      <c r="P215" s="1">
        <v>44536.634236111109</v>
      </c>
      <c r="Q215">
        <v>4319</v>
      </c>
      <c r="R215">
        <v>229</v>
      </c>
      <c r="S215" t="b">
        <v>0</v>
      </c>
      <c r="T215" t="s">
        <v>87</v>
      </c>
      <c r="U215" t="b">
        <v>0</v>
      </c>
      <c r="V215" t="s">
        <v>307</v>
      </c>
      <c r="W215" s="1">
        <v>44536.607789351852</v>
      </c>
      <c r="X215">
        <v>85</v>
      </c>
      <c r="Y215">
        <v>9</v>
      </c>
      <c r="Z215">
        <v>0</v>
      </c>
      <c r="AA215">
        <v>9</v>
      </c>
      <c r="AB215">
        <v>0</v>
      </c>
      <c r="AC215">
        <v>1</v>
      </c>
      <c r="AD215">
        <v>24</v>
      </c>
      <c r="AE215">
        <v>0</v>
      </c>
      <c r="AF215">
        <v>0</v>
      </c>
      <c r="AG215">
        <v>0</v>
      </c>
      <c r="AH215" t="s">
        <v>137</v>
      </c>
      <c r="AI215" s="1">
        <v>44536.634236111109</v>
      </c>
      <c r="AJ215">
        <v>144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24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>
      <c r="A216" t="s">
        <v>640</v>
      </c>
      <c r="B216" t="s">
        <v>79</v>
      </c>
      <c r="C216" t="s">
        <v>641</v>
      </c>
      <c r="D216" t="s">
        <v>81</v>
      </c>
      <c r="E216" s="2" t="str">
        <f>HYPERLINK("capsilon://?command=openfolder&amp;siteaddress=FAM.docvelocity-na8.net&amp;folderid=FXCABE2259-1356-1C5B-C7C4-998BF6091CDC","FX211113266")</f>
        <v>FX211113266</v>
      </c>
      <c r="F216" t="s">
        <v>19</v>
      </c>
      <c r="G216" t="s">
        <v>19</v>
      </c>
      <c r="H216" t="s">
        <v>82</v>
      </c>
      <c r="I216" t="s">
        <v>642</v>
      </c>
      <c r="J216">
        <v>240</v>
      </c>
      <c r="K216" t="s">
        <v>84</v>
      </c>
      <c r="L216" t="s">
        <v>85</v>
      </c>
      <c r="M216" t="s">
        <v>86</v>
      </c>
      <c r="N216">
        <v>2</v>
      </c>
      <c r="O216" s="1">
        <v>44536.58997685185</v>
      </c>
      <c r="P216" s="1">
        <v>44536.700312499997</v>
      </c>
      <c r="Q216">
        <v>8102</v>
      </c>
      <c r="R216">
        <v>1431</v>
      </c>
      <c r="S216" t="b">
        <v>0</v>
      </c>
      <c r="T216" t="s">
        <v>87</v>
      </c>
      <c r="U216" t="b">
        <v>0</v>
      </c>
      <c r="V216" t="s">
        <v>307</v>
      </c>
      <c r="W216" s="1">
        <v>44536.617083333331</v>
      </c>
      <c r="X216">
        <v>802</v>
      </c>
      <c r="Y216">
        <v>169</v>
      </c>
      <c r="Z216">
        <v>0</v>
      </c>
      <c r="AA216">
        <v>169</v>
      </c>
      <c r="AB216">
        <v>0</v>
      </c>
      <c r="AC216">
        <v>12</v>
      </c>
      <c r="AD216">
        <v>71</v>
      </c>
      <c r="AE216">
        <v>0</v>
      </c>
      <c r="AF216">
        <v>0</v>
      </c>
      <c r="AG216">
        <v>0</v>
      </c>
      <c r="AH216" t="s">
        <v>137</v>
      </c>
      <c r="AI216" s="1">
        <v>44536.700312499997</v>
      </c>
      <c r="AJ216">
        <v>614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71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>
      <c r="A217" t="s">
        <v>643</v>
      </c>
      <c r="B217" t="s">
        <v>79</v>
      </c>
      <c r="C217" t="s">
        <v>644</v>
      </c>
      <c r="D217" t="s">
        <v>81</v>
      </c>
      <c r="E217" s="2" t="str">
        <f>HYPERLINK("capsilon://?command=openfolder&amp;siteaddress=FAM.docvelocity-na8.net&amp;folderid=FXC311B440-8CEE-630C-623F-323F47C1B0E2","FX211115117")</f>
        <v>FX211115117</v>
      </c>
      <c r="F217" t="s">
        <v>19</v>
      </c>
      <c r="G217" t="s">
        <v>19</v>
      </c>
      <c r="H217" t="s">
        <v>82</v>
      </c>
      <c r="I217" t="s">
        <v>645</v>
      </c>
      <c r="J217">
        <v>38</v>
      </c>
      <c r="K217" t="s">
        <v>84</v>
      </c>
      <c r="L217" t="s">
        <v>85</v>
      </c>
      <c r="M217" t="s">
        <v>86</v>
      </c>
      <c r="N217">
        <v>2</v>
      </c>
      <c r="O217" s="1">
        <v>44536.609513888892</v>
      </c>
      <c r="P217" s="1">
        <v>44536.696747685186</v>
      </c>
      <c r="Q217">
        <v>7077</v>
      </c>
      <c r="R217">
        <v>460</v>
      </c>
      <c r="S217" t="b">
        <v>0</v>
      </c>
      <c r="T217" t="s">
        <v>87</v>
      </c>
      <c r="U217" t="b">
        <v>0</v>
      </c>
      <c r="V217" t="s">
        <v>307</v>
      </c>
      <c r="W217" s="1">
        <v>44536.618969907409</v>
      </c>
      <c r="X217">
        <v>163</v>
      </c>
      <c r="Y217">
        <v>37</v>
      </c>
      <c r="Z217">
        <v>0</v>
      </c>
      <c r="AA217">
        <v>37</v>
      </c>
      <c r="AB217">
        <v>0</v>
      </c>
      <c r="AC217">
        <v>20</v>
      </c>
      <c r="AD217">
        <v>1</v>
      </c>
      <c r="AE217">
        <v>0</v>
      </c>
      <c r="AF217">
        <v>0</v>
      </c>
      <c r="AG217">
        <v>0</v>
      </c>
      <c r="AH217" t="s">
        <v>261</v>
      </c>
      <c r="AI217" s="1">
        <v>44536.696747685186</v>
      </c>
      <c r="AJ217">
        <v>297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>
      <c r="A218" t="s">
        <v>646</v>
      </c>
      <c r="B218" t="s">
        <v>79</v>
      </c>
      <c r="C218" t="s">
        <v>598</v>
      </c>
      <c r="D218" t="s">
        <v>81</v>
      </c>
      <c r="E218" s="2" t="str">
        <f>HYPERLINK("capsilon://?command=openfolder&amp;siteaddress=FAM.docvelocity-na8.net&amp;folderid=FX8DA02EFD-DD9A-6830-2D58-DA022B984229","FX21101976")</f>
        <v>FX21101976</v>
      </c>
      <c r="F218" t="s">
        <v>19</v>
      </c>
      <c r="G218" t="s">
        <v>19</v>
      </c>
      <c r="H218" t="s">
        <v>82</v>
      </c>
      <c r="I218" t="s">
        <v>647</v>
      </c>
      <c r="J218">
        <v>66</v>
      </c>
      <c r="K218" t="s">
        <v>84</v>
      </c>
      <c r="L218" t="s">
        <v>85</v>
      </c>
      <c r="M218" t="s">
        <v>86</v>
      </c>
      <c r="N218">
        <v>2</v>
      </c>
      <c r="O218" s="1">
        <v>44536.615405092591</v>
      </c>
      <c r="P218" s="1">
        <v>44536.702962962961</v>
      </c>
      <c r="Q218">
        <v>7481</v>
      </c>
      <c r="R218">
        <v>84</v>
      </c>
      <c r="S218" t="b">
        <v>0</v>
      </c>
      <c r="T218" t="s">
        <v>87</v>
      </c>
      <c r="U218" t="b">
        <v>0</v>
      </c>
      <c r="V218" t="s">
        <v>223</v>
      </c>
      <c r="W218" s="1">
        <v>44536.625034722223</v>
      </c>
      <c r="X218">
        <v>31</v>
      </c>
      <c r="Y218">
        <v>0</v>
      </c>
      <c r="Z218">
        <v>0</v>
      </c>
      <c r="AA218">
        <v>0</v>
      </c>
      <c r="AB218">
        <v>52</v>
      </c>
      <c r="AC218">
        <v>0</v>
      </c>
      <c r="AD218">
        <v>66</v>
      </c>
      <c r="AE218">
        <v>0</v>
      </c>
      <c r="AF218">
        <v>0</v>
      </c>
      <c r="AG218">
        <v>0</v>
      </c>
      <c r="AH218" t="s">
        <v>137</v>
      </c>
      <c r="AI218" s="1">
        <v>44536.702962962961</v>
      </c>
      <c r="AJ218">
        <v>21</v>
      </c>
      <c r="AK218">
        <v>0</v>
      </c>
      <c r="AL218">
        <v>0</v>
      </c>
      <c r="AM218">
        <v>0</v>
      </c>
      <c r="AN218">
        <v>52</v>
      </c>
      <c r="AO218">
        <v>0</v>
      </c>
      <c r="AP218">
        <v>66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>
      <c r="A219" t="s">
        <v>648</v>
      </c>
      <c r="B219" t="s">
        <v>79</v>
      </c>
      <c r="C219" t="s">
        <v>598</v>
      </c>
      <c r="D219" t="s">
        <v>81</v>
      </c>
      <c r="E219" s="2" t="str">
        <f>HYPERLINK("capsilon://?command=openfolder&amp;siteaddress=FAM.docvelocity-na8.net&amp;folderid=FX8DA02EFD-DD9A-6830-2D58-DA022B984229","FX21101976")</f>
        <v>FX21101976</v>
      </c>
      <c r="F219" t="s">
        <v>19</v>
      </c>
      <c r="G219" t="s">
        <v>19</v>
      </c>
      <c r="H219" t="s">
        <v>82</v>
      </c>
      <c r="I219" t="s">
        <v>649</v>
      </c>
      <c r="J219">
        <v>66</v>
      </c>
      <c r="K219" t="s">
        <v>84</v>
      </c>
      <c r="L219" t="s">
        <v>85</v>
      </c>
      <c r="M219" t="s">
        <v>86</v>
      </c>
      <c r="N219">
        <v>2</v>
      </c>
      <c r="O219" s="1">
        <v>44536.6175</v>
      </c>
      <c r="P219" s="1">
        <v>44536.703252314815</v>
      </c>
      <c r="Q219">
        <v>7362</v>
      </c>
      <c r="R219">
        <v>47</v>
      </c>
      <c r="S219" t="b">
        <v>0</v>
      </c>
      <c r="T219" t="s">
        <v>87</v>
      </c>
      <c r="U219" t="b">
        <v>0</v>
      </c>
      <c r="V219" t="s">
        <v>223</v>
      </c>
      <c r="W219" s="1">
        <v>44536.625300925924</v>
      </c>
      <c r="X219">
        <v>23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66</v>
      </c>
      <c r="AE219">
        <v>0</v>
      </c>
      <c r="AF219">
        <v>0</v>
      </c>
      <c r="AG219">
        <v>0</v>
      </c>
      <c r="AH219" t="s">
        <v>137</v>
      </c>
      <c r="AI219" s="1">
        <v>44536.703252314815</v>
      </c>
      <c r="AJ219">
        <v>24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66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>
      <c r="A220" t="s">
        <v>650</v>
      </c>
      <c r="B220" t="s">
        <v>79</v>
      </c>
      <c r="C220" t="s">
        <v>598</v>
      </c>
      <c r="D220" t="s">
        <v>81</v>
      </c>
      <c r="E220" s="2" t="str">
        <f>HYPERLINK("capsilon://?command=openfolder&amp;siteaddress=FAM.docvelocity-na8.net&amp;folderid=FX8DA02EFD-DD9A-6830-2D58-DA022B984229","FX21101976")</f>
        <v>FX21101976</v>
      </c>
      <c r="F220" t="s">
        <v>19</v>
      </c>
      <c r="G220" t="s">
        <v>19</v>
      </c>
      <c r="H220" t="s">
        <v>82</v>
      </c>
      <c r="I220" t="s">
        <v>651</v>
      </c>
      <c r="J220">
        <v>66</v>
      </c>
      <c r="K220" t="s">
        <v>84</v>
      </c>
      <c r="L220" t="s">
        <v>85</v>
      </c>
      <c r="M220" t="s">
        <v>86</v>
      </c>
      <c r="N220">
        <v>2</v>
      </c>
      <c r="O220" s="1">
        <v>44536.621481481481</v>
      </c>
      <c r="P220" s="1">
        <v>44536.7034375</v>
      </c>
      <c r="Q220">
        <v>7037</v>
      </c>
      <c r="R220">
        <v>44</v>
      </c>
      <c r="S220" t="b">
        <v>0</v>
      </c>
      <c r="T220" t="s">
        <v>87</v>
      </c>
      <c r="U220" t="b">
        <v>0</v>
      </c>
      <c r="V220" t="s">
        <v>223</v>
      </c>
      <c r="W220" s="1">
        <v>44536.625648148147</v>
      </c>
      <c r="X220">
        <v>29</v>
      </c>
      <c r="Y220">
        <v>0</v>
      </c>
      <c r="Z220">
        <v>0</v>
      </c>
      <c r="AA220">
        <v>0</v>
      </c>
      <c r="AB220">
        <v>52</v>
      </c>
      <c r="AC220">
        <v>0</v>
      </c>
      <c r="AD220">
        <v>66</v>
      </c>
      <c r="AE220">
        <v>0</v>
      </c>
      <c r="AF220">
        <v>0</v>
      </c>
      <c r="AG220">
        <v>0</v>
      </c>
      <c r="AH220" t="s">
        <v>137</v>
      </c>
      <c r="AI220" s="1">
        <v>44536.7034375</v>
      </c>
      <c r="AJ220">
        <v>15</v>
      </c>
      <c r="AK220">
        <v>0</v>
      </c>
      <c r="AL220">
        <v>0</v>
      </c>
      <c r="AM220">
        <v>0</v>
      </c>
      <c r="AN220">
        <v>52</v>
      </c>
      <c r="AO220">
        <v>0</v>
      </c>
      <c r="AP220">
        <v>66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>
      <c r="A221" t="s">
        <v>652</v>
      </c>
      <c r="B221" t="s">
        <v>79</v>
      </c>
      <c r="C221" t="s">
        <v>653</v>
      </c>
      <c r="D221" t="s">
        <v>81</v>
      </c>
      <c r="E221" s="2" t="str">
        <f>HYPERLINK("capsilon://?command=openfolder&amp;siteaddress=FAM.docvelocity-na8.net&amp;folderid=FX256EA913-D4C0-1E10-73D7-448402B49128","FX21124270")</f>
        <v>FX21124270</v>
      </c>
      <c r="F221" t="s">
        <v>19</v>
      </c>
      <c r="G221" t="s">
        <v>19</v>
      </c>
      <c r="H221" t="s">
        <v>82</v>
      </c>
      <c r="I221" t="s">
        <v>654</v>
      </c>
      <c r="J221">
        <v>117</v>
      </c>
      <c r="K221" t="s">
        <v>84</v>
      </c>
      <c r="L221" t="s">
        <v>85</v>
      </c>
      <c r="M221" t="s">
        <v>86</v>
      </c>
      <c r="N221">
        <v>2</v>
      </c>
      <c r="O221" s="1">
        <v>44536.626458333332</v>
      </c>
      <c r="P221" s="1">
        <v>44536.711759259262</v>
      </c>
      <c r="Q221">
        <v>4604</v>
      </c>
      <c r="R221">
        <v>2766</v>
      </c>
      <c r="S221" t="b">
        <v>0</v>
      </c>
      <c r="T221" t="s">
        <v>87</v>
      </c>
      <c r="U221" t="b">
        <v>0</v>
      </c>
      <c r="V221" t="s">
        <v>307</v>
      </c>
      <c r="W221" s="1">
        <v>44536.697928240741</v>
      </c>
      <c r="X221">
        <v>1983</v>
      </c>
      <c r="Y221">
        <v>119</v>
      </c>
      <c r="Z221">
        <v>0</v>
      </c>
      <c r="AA221">
        <v>119</v>
      </c>
      <c r="AB221">
        <v>0</v>
      </c>
      <c r="AC221">
        <v>78</v>
      </c>
      <c r="AD221">
        <v>-2</v>
      </c>
      <c r="AE221">
        <v>0</v>
      </c>
      <c r="AF221">
        <v>0</v>
      </c>
      <c r="AG221">
        <v>0</v>
      </c>
      <c r="AH221" t="s">
        <v>137</v>
      </c>
      <c r="AI221" s="1">
        <v>44536.711759259262</v>
      </c>
      <c r="AJ221">
        <v>718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-3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>
      <c r="A222" t="s">
        <v>655</v>
      </c>
      <c r="B222" t="s">
        <v>79</v>
      </c>
      <c r="C222" t="s">
        <v>656</v>
      </c>
      <c r="D222" t="s">
        <v>81</v>
      </c>
      <c r="E222" s="2" t="str">
        <f>HYPERLINK("capsilon://?command=openfolder&amp;siteaddress=FAM.docvelocity-na8.net&amp;folderid=FXEBA0CDE1-1673-C488-DA2F-2B5CF97BA22B","FX21124321")</f>
        <v>FX21124321</v>
      </c>
      <c r="F222" t="s">
        <v>19</v>
      </c>
      <c r="G222" t="s">
        <v>19</v>
      </c>
      <c r="H222" t="s">
        <v>82</v>
      </c>
      <c r="I222" t="s">
        <v>657</v>
      </c>
      <c r="J222">
        <v>158</v>
      </c>
      <c r="K222" t="s">
        <v>84</v>
      </c>
      <c r="L222" t="s">
        <v>85</v>
      </c>
      <c r="M222" t="s">
        <v>86</v>
      </c>
      <c r="N222">
        <v>2</v>
      </c>
      <c r="O222" s="1">
        <v>44536.636874999997</v>
      </c>
      <c r="P222" s="1">
        <v>44536.715902777774</v>
      </c>
      <c r="Q222">
        <v>5770</v>
      </c>
      <c r="R222">
        <v>1058</v>
      </c>
      <c r="S222" t="b">
        <v>0</v>
      </c>
      <c r="T222" t="s">
        <v>87</v>
      </c>
      <c r="U222" t="b">
        <v>0</v>
      </c>
      <c r="V222" t="s">
        <v>328</v>
      </c>
      <c r="W222" s="1">
        <v>44536.701886574076</v>
      </c>
      <c r="X222">
        <v>674</v>
      </c>
      <c r="Y222">
        <v>124</v>
      </c>
      <c r="Z222">
        <v>0</v>
      </c>
      <c r="AA222">
        <v>124</v>
      </c>
      <c r="AB222">
        <v>0</v>
      </c>
      <c r="AC222">
        <v>45</v>
      </c>
      <c r="AD222">
        <v>34</v>
      </c>
      <c r="AE222">
        <v>0</v>
      </c>
      <c r="AF222">
        <v>0</v>
      </c>
      <c r="AG222">
        <v>0</v>
      </c>
      <c r="AH222" t="s">
        <v>137</v>
      </c>
      <c r="AI222" s="1">
        <v>44536.715902777774</v>
      </c>
      <c r="AJ222">
        <v>357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34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>
      <c r="A223" t="s">
        <v>658</v>
      </c>
      <c r="B223" t="s">
        <v>79</v>
      </c>
      <c r="C223" t="s">
        <v>659</v>
      </c>
      <c r="D223" t="s">
        <v>81</v>
      </c>
      <c r="E223" s="2" t="str">
        <f>HYPERLINK("capsilon://?command=openfolder&amp;siteaddress=FAM.docvelocity-na8.net&amp;folderid=FX8F02E823-EABB-BB7D-0634-79EBD8F88E9E","FX21102839")</f>
        <v>FX21102839</v>
      </c>
      <c r="F223" t="s">
        <v>19</v>
      </c>
      <c r="G223" t="s">
        <v>19</v>
      </c>
      <c r="H223" t="s">
        <v>82</v>
      </c>
      <c r="I223" t="s">
        <v>660</v>
      </c>
      <c r="J223">
        <v>38</v>
      </c>
      <c r="K223" t="s">
        <v>84</v>
      </c>
      <c r="L223" t="s">
        <v>85</v>
      </c>
      <c r="M223" t="s">
        <v>86</v>
      </c>
      <c r="N223">
        <v>1</v>
      </c>
      <c r="O223" s="1">
        <v>44536.644224537034</v>
      </c>
      <c r="P223" s="1">
        <v>44536.66201388889</v>
      </c>
      <c r="Q223">
        <v>1389</v>
      </c>
      <c r="R223">
        <v>148</v>
      </c>
      <c r="S223" t="b">
        <v>0</v>
      </c>
      <c r="T223" t="s">
        <v>87</v>
      </c>
      <c r="U223" t="b">
        <v>0</v>
      </c>
      <c r="V223" t="s">
        <v>168</v>
      </c>
      <c r="W223" s="1">
        <v>44536.66201388889</v>
      </c>
      <c r="X223">
        <v>148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38</v>
      </c>
      <c r="AE223">
        <v>37</v>
      </c>
      <c r="AF223">
        <v>0</v>
      </c>
      <c r="AG223">
        <v>1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>
      <c r="A224" t="s">
        <v>661</v>
      </c>
      <c r="B224" t="s">
        <v>79</v>
      </c>
      <c r="C224" t="s">
        <v>662</v>
      </c>
      <c r="D224" t="s">
        <v>81</v>
      </c>
      <c r="E224" s="2" t="str">
        <f>HYPERLINK("capsilon://?command=openfolder&amp;siteaddress=FAM.docvelocity-na8.net&amp;folderid=FXB0A4EB28-B955-5215-4BCC-E97217B66D86","FX2110968")</f>
        <v>FX2110968</v>
      </c>
      <c r="F224" t="s">
        <v>19</v>
      </c>
      <c r="G224" t="s">
        <v>19</v>
      </c>
      <c r="H224" t="s">
        <v>82</v>
      </c>
      <c r="I224" t="s">
        <v>663</v>
      </c>
      <c r="J224">
        <v>66</v>
      </c>
      <c r="K224" t="s">
        <v>84</v>
      </c>
      <c r="L224" t="s">
        <v>85</v>
      </c>
      <c r="M224" t="s">
        <v>86</v>
      </c>
      <c r="N224">
        <v>2</v>
      </c>
      <c r="O224" s="1">
        <v>44536.655648148146</v>
      </c>
      <c r="P224" s="1">
        <v>44536.716122685182</v>
      </c>
      <c r="Q224">
        <v>5184</v>
      </c>
      <c r="R224">
        <v>41</v>
      </c>
      <c r="S224" t="b">
        <v>0</v>
      </c>
      <c r="T224" t="s">
        <v>87</v>
      </c>
      <c r="U224" t="b">
        <v>0</v>
      </c>
      <c r="V224" t="s">
        <v>168</v>
      </c>
      <c r="W224" s="1">
        <v>44536.662291666667</v>
      </c>
      <c r="X224">
        <v>23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66</v>
      </c>
      <c r="AE224">
        <v>0</v>
      </c>
      <c r="AF224">
        <v>0</v>
      </c>
      <c r="AG224">
        <v>0</v>
      </c>
      <c r="AH224" t="s">
        <v>137</v>
      </c>
      <c r="AI224" s="1">
        <v>44536.716122685182</v>
      </c>
      <c r="AJ224">
        <v>18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66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>
      <c r="A225" t="s">
        <v>664</v>
      </c>
      <c r="B225" t="s">
        <v>79</v>
      </c>
      <c r="C225" t="s">
        <v>135</v>
      </c>
      <c r="D225" t="s">
        <v>81</v>
      </c>
      <c r="E225" s="2" t="str">
        <f>HYPERLINK("capsilon://?command=openfolder&amp;siteaddress=FAM.docvelocity-na8.net&amp;folderid=FXAF7CACBD-3B3C-1496-89BC-2A7CADE4E49C","FX211114566")</f>
        <v>FX211114566</v>
      </c>
      <c r="F225" t="s">
        <v>19</v>
      </c>
      <c r="G225" t="s">
        <v>19</v>
      </c>
      <c r="H225" t="s">
        <v>82</v>
      </c>
      <c r="I225" t="s">
        <v>665</v>
      </c>
      <c r="J225">
        <v>194</v>
      </c>
      <c r="K225" t="s">
        <v>84</v>
      </c>
      <c r="L225" t="s">
        <v>85</v>
      </c>
      <c r="M225" t="s">
        <v>86</v>
      </c>
      <c r="N225">
        <v>2</v>
      </c>
      <c r="O225" s="1">
        <v>44536.662175925929</v>
      </c>
      <c r="P225" s="1">
        <v>44536.719768518517</v>
      </c>
      <c r="Q225">
        <v>3343</v>
      </c>
      <c r="R225">
        <v>1633</v>
      </c>
      <c r="S225" t="b">
        <v>0</v>
      </c>
      <c r="T225" t="s">
        <v>87</v>
      </c>
      <c r="U225" t="b">
        <v>0</v>
      </c>
      <c r="V225" t="s">
        <v>307</v>
      </c>
      <c r="W225" s="1">
        <v>44536.713090277779</v>
      </c>
      <c r="X225">
        <v>1309</v>
      </c>
      <c r="Y225">
        <v>118</v>
      </c>
      <c r="Z225">
        <v>0</v>
      </c>
      <c r="AA225">
        <v>118</v>
      </c>
      <c r="AB225">
        <v>0</v>
      </c>
      <c r="AC225">
        <v>41</v>
      </c>
      <c r="AD225">
        <v>76</v>
      </c>
      <c r="AE225">
        <v>0</v>
      </c>
      <c r="AF225">
        <v>0</v>
      </c>
      <c r="AG225">
        <v>0</v>
      </c>
      <c r="AH225" t="s">
        <v>137</v>
      </c>
      <c r="AI225" s="1">
        <v>44536.719768518517</v>
      </c>
      <c r="AJ225">
        <v>314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76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>
      <c r="A226" t="s">
        <v>666</v>
      </c>
      <c r="B226" t="s">
        <v>79</v>
      </c>
      <c r="C226" t="s">
        <v>659</v>
      </c>
      <c r="D226" t="s">
        <v>81</v>
      </c>
      <c r="E226" s="2" t="str">
        <f>HYPERLINK("capsilon://?command=openfolder&amp;siteaddress=FAM.docvelocity-na8.net&amp;folderid=FX8F02E823-EABB-BB7D-0634-79EBD8F88E9E","FX21102839")</f>
        <v>FX21102839</v>
      </c>
      <c r="F226" t="s">
        <v>19</v>
      </c>
      <c r="G226" t="s">
        <v>19</v>
      </c>
      <c r="H226" t="s">
        <v>82</v>
      </c>
      <c r="I226" t="s">
        <v>660</v>
      </c>
      <c r="J226">
        <v>66</v>
      </c>
      <c r="K226" t="s">
        <v>84</v>
      </c>
      <c r="L226" t="s">
        <v>85</v>
      </c>
      <c r="M226" t="s">
        <v>86</v>
      </c>
      <c r="N226">
        <v>2</v>
      </c>
      <c r="O226" s="1">
        <v>44536.662465277775</v>
      </c>
      <c r="P226" s="1">
        <v>44536.689814814818</v>
      </c>
      <c r="Q226">
        <v>1456</v>
      </c>
      <c r="R226">
        <v>907</v>
      </c>
      <c r="S226" t="b">
        <v>0</v>
      </c>
      <c r="T226" t="s">
        <v>87</v>
      </c>
      <c r="U226" t="b">
        <v>1</v>
      </c>
      <c r="V226" t="s">
        <v>168</v>
      </c>
      <c r="W226" s="1">
        <v>44536.667731481481</v>
      </c>
      <c r="X226">
        <v>453</v>
      </c>
      <c r="Y226">
        <v>52</v>
      </c>
      <c r="Z226">
        <v>0</v>
      </c>
      <c r="AA226">
        <v>52</v>
      </c>
      <c r="AB226">
        <v>0</v>
      </c>
      <c r="AC226">
        <v>23</v>
      </c>
      <c r="AD226">
        <v>14</v>
      </c>
      <c r="AE226">
        <v>0</v>
      </c>
      <c r="AF226">
        <v>0</v>
      </c>
      <c r="AG226">
        <v>0</v>
      </c>
      <c r="AH226" t="s">
        <v>261</v>
      </c>
      <c r="AI226" s="1">
        <v>44536.689814814818</v>
      </c>
      <c r="AJ226">
        <v>454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13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>
      <c r="A227" t="s">
        <v>667</v>
      </c>
      <c r="B227" t="s">
        <v>79</v>
      </c>
      <c r="C227" t="s">
        <v>668</v>
      </c>
      <c r="D227" t="s">
        <v>81</v>
      </c>
      <c r="E227" s="2" t="str">
        <f>HYPERLINK("capsilon://?command=openfolder&amp;siteaddress=FAM.docvelocity-na8.net&amp;folderid=FX41312FD5-74AC-49A1-B00A-2D88CCE1689A","FX21121357")</f>
        <v>FX21121357</v>
      </c>
      <c r="F227" t="s">
        <v>19</v>
      </c>
      <c r="G227" t="s">
        <v>19</v>
      </c>
      <c r="H227" t="s">
        <v>82</v>
      </c>
      <c r="I227" t="s">
        <v>669</v>
      </c>
      <c r="J227">
        <v>38</v>
      </c>
      <c r="K227" t="s">
        <v>84</v>
      </c>
      <c r="L227" t="s">
        <v>85</v>
      </c>
      <c r="M227" t="s">
        <v>86</v>
      </c>
      <c r="N227">
        <v>2</v>
      </c>
      <c r="O227" s="1">
        <v>44536.663530092592</v>
      </c>
      <c r="P227" s="1">
        <v>44536.720995370371</v>
      </c>
      <c r="Q227">
        <v>4653</v>
      </c>
      <c r="R227">
        <v>312</v>
      </c>
      <c r="S227" t="b">
        <v>0</v>
      </c>
      <c r="T227" t="s">
        <v>87</v>
      </c>
      <c r="U227" t="b">
        <v>0</v>
      </c>
      <c r="V227" t="s">
        <v>168</v>
      </c>
      <c r="W227" s="1">
        <v>44536.670011574075</v>
      </c>
      <c r="X227">
        <v>196</v>
      </c>
      <c r="Y227">
        <v>37</v>
      </c>
      <c r="Z227">
        <v>0</v>
      </c>
      <c r="AA227">
        <v>37</v>
      </c>
      <c r="AB227">
        <v>0</v>
      </c>
      <c r="AC227">
        <v>23</v>
      </c>
      <c r="AD227">
        <v>1</v>
      </c>
      <c r="AE227">
        <v>0</v>
      </c>
      <c r="AF227">
        <v>0</v>
      </c>
      <c r="AG227">
        <v>0</v>
      </c>
      <c r="AH227" t="s">
        <v>137</v>
      </c>
      <c r="AI227" s="1">
        <v>44536.720995370371</v>
      </c>
      <c r="AJ227">
        <v>105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>
      <c r="A228" t="s">
        <v>670</v>
      </c>
      <c r="B228" t="s">
        <v>79</v>
      </c>
      <c r="C228" t="s">
        <v>671</v>
      </c>
      <c r="D228" t="s">
        <v>81</v>
      </c>
      <c r="E228" s="2" t="str">
        <f>HYPERLINK("capsilon://?command=openfolder&amp;siteaddress=FAM.docvelocity-na8.net&amp;folderid=FXAECB843E-209B-7C3D-B602-BC73E4F00189","FX211112430")</f>
        <v>FX211112430</v>
      </c>
      <c r="F228" t="s">
        <v>19</v>
      </c>
      <c r="G228" t="s">
        <v>19</v>
      </c>
      <c r="H228" t="s">
        <v>82</v>
      </c>
      <c r="I228" t="s">
        <v>672</v>
      </c>
      <c r="J228">
        <v>66</v>
      </c>
      <c r="K228" t="s">
        <v>84</v>
      </c>
      <c r="L228" t="s">
        <v>85</v>
      </c>
      <c r="M228" t="s">
        <v>86</v>
      </c>
      <c r="N228">
        <v>1</v>
      </c>
      <c r="O228" s="1">
        <v>44536.663935185185</v>
      </c>
      <c r="P228" s="1">
        <v>44536.671168981484</v>
      </c>
      <c r="Q228">
        <v>526</v>
      </c>
      <c r="R228">
        <v>99</v>
      </c>
      <c r="S228" t="b">
        <v>0</v>
      </c>
      <c r="T228" t="s">
        <v>87</v>
      </c>
      <c r="U228" t="b">
        <v>0</v>
      </c>
      <c r="V228" t="s">
        <v>168</v>
      </c>
      <c r="W228" s="1">
        <v>44536.671168981484</v>
      </c>
      <c r="X228">
        <v>99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66</v>
      </c>
      <c r="AE228">
        <v>52</v>
      </c>
      <c r="AF228">
        <v>0</v>
      </c>
      <c r="AG228">
        <v>1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>
      <c r="A229" t="s">
        <v>673</v>
      </c>
      <c r="B229" t="s">
        <v>79</v>
      </c>
      <c r="C229" t="s">
        <v>674</v>
      </c>
      <c r="D229" t="s">
        <v>81</v>
      </c>
      <c r="E229" s="2" t="str">
        <f>HYPERLINK("capsilon://?command=openfolder&amp;siteaddress=FAM.docvelocity-na8.net&amp;folderid=FX418C680C-62DF-6E1F-B71C-82D69C66010D","FX211112588")</f>
        <v>FX211112588</v>
      </c>
      <c r="F229" t="s">
        <v>19</v>
      </c>
      <c r="G229" t="s">
        <v>19</v>
      </c>
      <c r="H229" t="s">
        <v>82</v>
      </c>
      <c r="I229" t="s">
        <v>675</v>
      </c>
      <c r="J229">
        <v>66</v>
      </c>
      <c r="K229" t="s">
        <v>84</v>
      </c>
      <c r="L229" t="s">
        <v>85</v>
      </c>
      <c r="M229" t="s">
        <v>86</v>
      </c>
      <c r="N229">
        <v>1</v>
      </c>
      <c r="O229" s="1">
        <v>44536.664756944447</v>
      </c>
      <c r="P229" s="1">
        <v>44536.672256944446</v>
      </c>
      <c r="Q229">
        <v>555</v>
      </c>
      <c r="R229">
        <v>93</v>
      </c>
      <c r="S229" t="b">
        <v>0</v>
      </c>
      <c r="T229" t="s">
        <v>87</v>
      </c>
      <c r="U229" t="b">
        <v>0</v>
      </c>
      <c r="V229" t="s">
        <v>168</v>
      </c>
      <c r="W229" s="1">
        <v>44536.672256944446</v>
      </c>
      <c r="X229">
        <v>93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66</v>
      </c>
      <c r="AE229">
        <v>52</v>
      </c>
      <c r="AF229">
        <v>0</v>
      </c>
      <c r="AG229">
        <v>1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>
      <c r="A230" t="s">
        <v>676</v>
      </c>
      <c r="B230" t="s">
        <v>79</v>
      </c>
      <c r="C230" t="s">
        <v>671</v>
      </c>
      <c r="D230" t="s">
        <v>81</v>
      </c>
      <c r="E230" s="2" t="str">
        <f>HYPERLINK("capsilon://?command=openfolder&amp;siteaddress=FAM.docvelocity-na8.net&amp;folderid=FXAECB843E-209B-7C3D-B602-BC73E4F00189","FX211112430")</f>
        <v>FX211112430</v>
      </c>
      <c r="F230" t="s">
        <v>19</v>
      </c>
      <c r="G230" t="s">
        <v>19</v>
      </c>
      <c r="H230" t="s">
        <v>82</v>
      </c>
      <c r="I230" t="s">
        <v>672</v>
      </c>
      <c r="J230">
        <v>38</v>
      </c>
      <c r="K230" t="s">
        <v>84</v>
      </c>
      <c r="L230" t="s">
        <v>85</v>
      </c>
      <c r="M230" t="s">
        <v>86</v>
      </c>
      <c r="N230">
        <v>2</v>
      </c>
      <c r="O230" s="1">
        <v>44536.678310185183</v>
      </c>
      <c r="P230" s="1">
        <v>44536.692557870374</v>
      </c>
      <c r="Q230">
        <v>768</v>
      </c>
      <c r="R230">
        <v>463</v>
      </c>
      <c r="S230" t="b">
        <v>0</v>
      </c>
      <c r="T230" t="s">
        <v>87</v>
      </c>
      <c r="U230" t="b">
        <v>1</v>
      </c>
      <c r="V230" t="s">
        <v>328</v>
      </c>
      <c r="W230" s="1">
        <v>44536.6878125</v>
      </c>
      <c r="X230">
        <v>227</v>
      </c>
      <c r="Y230">
        <v>37</v>
      </c>
      <c r="Z230">
        <v>0</v>
      </c>
      <c r="AA230">
        <v>37</v>
      </c>
      <c r="AB230">
        <v>0</v>
      </c>
      <c r="AC230">
        <v>22</v>
      </c>
      <c r="AD230">
        <v>1</v>
      </c>
      <c r="AE230">
        <v>0</v>
      </c>
      <c r="AF230">
        <v>0</v>
      </c>
      <c r="AG230">
        <v>0</v>
      </c>
      <c r="AH230" t="s">
        <v>261</v>
      </c>
      <c r="AI230" s="1">
        <v>44536.692557870374</v>
      </c>
      <c r="AJ230">
        <v>236</v>
      </c>
      <c r="AK230">
        <v>0</v>
      </c>
      <c r="AL230">
        <v>0</v>
      </c>
      <c r="AM230">
        <v>0</v>
      </c>
      <c r="AN230">
        <v>0</v>
      </c>
      <c r="AO230">
        <v>2</v>
      </c>
      <c r="AP230">
        <v>1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>
      <c r="A231" t="s">
        <v>677</v>
      </c>
      <c r="B231" t="s">
        <v>79</v>
      </c>
      <c r="C231" t="s">
        <v>674</v>
      </c>
      <c r="D231" t="s">
        <v>81</v>
      </c>
      <c r="E231" s="2" t="str">
        <f>HYPERLINK("capsilon://?command=openfolder&amp;siteaddress=FAM.docvelocity-na8.net&amp;folderid=FX418C680C-62DF-6E1F-B71C-82D69C66010D","FX211112588")</f>
        <v>FX211112588</v>
      </c>
      <c r="F231" t="s">
        <v>19</v>
      </c>
      <c r="G231" t="s">
        <v>19</v>
      </c>
      <c r="H231" t="s">
        <v>82</v>
      </c>
      <c r="I231" t="s">
        <v>675</v>
      </c>
      <c r="J231">
        <v>38</v>
      </c>
      <c r="K231" t="s">
        <v>84</v>
      </c>
      <c r="L231" t="s">
        <v>85</v>
      </c>
      <c r="M231" t="s">
        <v>86</v>
      </c>
      <c r="N231">
        <v>2</v>
      </c>
      <c r="O231" s="1">
        <v>44536.679699074077</v>
      </c>
      <c r="P231" s="1">
        <v>44536.702708333331</v>
      </c>
      <c r="Q231">
        <v>1566</v>
      </c>
      <c r="R231">
        <v>422</v>
      </c>
      <c r="S231" t="b">
        <v>0</v>
      </c>
      <c r="T231" t="s">
        <v>87</v>
      </c>
      <c r="U231" t="b">
        <v>1</v>
      </c>
      <c r="V231" t="s">
        <v>328</v>
      </c>
      <c r="W231" s="1">
        <v>44536.694074074076</v>
      </c>
      <c r="X231">
        <v>204</v>
      </c>
      <c r="Y231">
        <v>37</v>
      </c>
      <c r="Z231">
        <v>0</v>
      </c>
      <c r="AA231">
        <v>37</v>
      </c>
      <c r="AB231">
        <v>0</v>
      </c>
      <c r="AC231">
        <v>23</v>
      </c>
      <c r="AD231">
        <v>1</v>
      </c>
      <c r="AE231">
        <v>0</v>
      </c>
      <c r="AF231">
        <v>0</v>
      </c>
      <c r="AG231">
        <v>0</v>
      </c>
      <c r="AH231" t="s">
        <v>137</v>
      </c>
      <c r="AI231" s="1">
        <v>44536.702708333331</v>
      </c>
      <c r="AJ231">
        <v>206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>
      <c r="A232" t="s">
        <v>678</v>
      </c>
      <c r="B232" t="s">
        <v>79</v>
      </c>
      <c r="C232" t="s">
        <v>679</v>
      </c>
      <c r="D232" t="s">
        <v>81</v>
      </c>
      <c r="E232" s="2" t="str">
        <f>HYPERLINK("capsilon://?command=openfolder&amp;siteaddress=FAM.docvelocity-na8.net&amp;folderid=FXB65E1219-88E6-9FD9-3CEA-E22482E9F9AB","FX21124132")</f>
        <v>FX21124132</v>
      </c>
      <c r="F232" t="s">
        <v>19</v>
      </c>
      <c r="G232" t="s">
        <v>19</v>
      </c>
      <c r="H232" t="s">
        <v>82</v>
      </c>
      <c r="I232" t="s">
        <v>680</v>
      </c>
      <c r="J232">
        <v>200</v>
      </c>
      <c r="K232" t="s">
        <v>84</v>
      </c>
      <c r="L232" t="s">
        <v>85</v>
      </c>
      <c r="M232" t="s">
        <v>86</v>
      </c>
      <c r="N232">
        <v>1</v>
      </c>
      <c r="O232" s="1">
        <v>44536.686747685184</v>
      </c>
      <c r="P232" s="1">
        <v>44536.734236111108</v>
      </c>
      <c r="Q232">
        <v>3511</v>
      </c>
      <c r="R232">
        <v>592</v>
      </c>
      <c r="S232" t="b">
        <v>0</v>
      </c>
      <c r="T232" t="s">
        <v>87</v>
      </c>
      <c r="U232" t="b">
        <v>0</v>
      </c>
      <c r="V232" t="s">
        <v>168</v>
      </c>
      <c r="W232" s="1">
        <v>44536.734236111108</v>
      </c>
      <c r="X232">
        <v>465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200</v>
      </c>
      <c r="AE232">
        <v>162</v>
      </c>
      <c r="AF232">
        <v>0</v>
      </c>
      <c r="AG232">
        <v>7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>
      <c r="A233" t="s">
        <v>681</v>
      </c>
      <c r="B233" t="s">
        <v>79</v>
      </c>
      <c r="C233" t="s">
        <v>682</v>
      </c>
      <c r="D233" t="s">
        <v>81</v>
      </c>
      <c r="E233" s="2" t="str">
        <f>HYPERLINK("capsilon://?command=openfolder&amp;siteaddress=FAM.docvelocity-na8.net&amp;folderid=FX74C60519-6BE1-766C-3FA5-FBCB70DF2DF4","FX21123251")</f>
        <v>FX21123251</v>
      </c>
      <c r="F233" t="s">
        <v>19</v>
      </c>
      <c r="G233" t="s">
        <v>19</v>
      </c>
      <c r="H233" t="s">
        <v>82</v>
      </c>
      <c r="I233" t="s">
        <v>683</v>
      </c>
      <c r="J233">
        <v>76</v>
      </c>
      <c r="K233" t="s">
        <v>84</v>
      </c>
      <c r="L233" t="s">
        <v>85</v>
      </c>
      <c r="M233" t="s">
        <v>86</v>
      </c>
      <c r="N233">
        <v>2</v>
      </c>
      <c r="O233" s="1">
        <v>44536.688287037039</v>
      </c>
      <c r="P233" s="1">
        <v>44536.797465277778</v>
      </c>
      <c r="Q233">
        <v>8784</v>
      </c>
      <c r="R233">
        <v>649</v>
      </c>
      <c r="S233" t="b">
        <v>0</v>
      </c>
      <c r="T233" t="s">
        <v>87</v>
      </c>
      <c r="U233" t="b">
        <v>0</v>
      </c>
      <c r="V233" t="s">
        <v>328</v>
      </c>
      <c r="W233" s="1">
        <v>44536.706666666665</v>
      </c>
      <c r="X233">
        <v>387</v>
      </c>
      <c r="Y233">
        <v>74</v>
      </c>
      <c r="Z233">
        <v>0</v>
      </c>
      <c r="AA233">
        <v>74</v>
      </c>
      <c r="AB233">
        <v>0</v>
      </c>
      <c r="AC233">
        <v>28</v>
      </c>
      <c r="AD233">
        <v>2</v>
      </c>
      <c r="AE233">
        <v>0</v>
      </c>
      <c r="AF233">
        <v>0</v>
      </c>
      <c r="AG233">
        <v>0</v>
      </c>
      <c r="AH233" t="s">
        <v>137</v>
      </c>
      <c r="AI233" s="1">
        <v>44536.797465277778</v>
      </c>
      <c r="AJ233">
        <v>246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1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>
      <c r="A234" t="s">
        <v>684</v>
      </c>
      <c r="B234" t="s">
        <v>79</v>
      </c>
      <c r="C234" t="s">
        <v>674</v>
      </c>
      <c r="D234" t="s">
        <v>81</v>
      </c>
      <c r="E234" s="2" t="str">
        <f>HYPERLINK("capsilon://?command=openfolder&amp;siteaddress=FAM.docvelocity-na8.net&amp;folderid=FX418C680C-62DF-6E1F-B71C-82D69C66010D","FX211112588")</f>
        <v>FX211112588</v>
      </c>
      <c r="F234" t="s">
        <v>19</v>
      </c>
      <c r="G234" t="s">
        <v>19</v>
      </c>
      <c r="H234" t="s">
        <v>82</v>
      </c>
      <c r="I234" t="s">
        <v>685</v>
      </c>
      <c r="J234">
        <v>66</v>
      </c>
      <c r="K234" t="s">
        <v>84</v>
      </c>
      <c r="L234" t="s">
        <v>85</v>
      </c>
      <c r="M234" t="s">
        <v>86</v>
      </c>
      <c r="N234">
        <v>1</v>
      </c>
      <c r="O234" s="1">
        <v>44536.69290509259</v>
      </c>
      <c r="P234" s="1">
        <v>44536.735763888886</v>
      </c>
      <c r="Q234">
        <v>3481</v>
      </c>
      <c r="R234">
        <v>222</v>
      </c>
      <c r="S234" t="b">
        <v>0</v>
      </c>
      <c r="T234" t="s">
        <v>87</v>
      </c>
      <c r="U234" t="b">
        <v>0</v>
      </c>
      <c r="V234" t="s">
        <v>168</v>
      </c>
      <c r="W234" s="1">
        <v>44536.735763888886</v>
      </c>
      <c r="X234">
        <v>131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66</v>
      </c>
      <c r="AE234">
        <v>52</v>
      </c>
      <c r="AF234">
        <v>0</v>
      </c>
      <c r="AG234">
        <v>1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>
      <c r="A235" t="s">
        <v>686</v>
      </c>
      <c r="B235" t="s">
        <v>79</v>
      </c>
      <c r="C235" t="s">
        <v>671</v>
      </c>
      <c r="D235" t="s">
        <v>81</v>
      </c>
      <c r="E235" s="2" t="str">
        <f>HYPERLINK("capsilon://?command=openfolder&amp;siteaddress=FAM.docvelocity-na8.net&amp;folderid=FXAECB843E-209B-7C3D-B602-BC73E4F00189","FX211112430")</f>
        <v>FX211112430</v>
      </c>
      <c r="F235" t="s">
        <v>19</v>
      </c>
      <c r="G235" t="s">
        <v>19</v>
      </c>
      <c r="H235" t="s">
        <v>82</v>
      </c>
      <c r="I235" t="s">
        <v>687</v>
      </c>
      <c r="J235">
        <v>66</v>
      </c>
      <c r="K235" t="s">
        <v>84</v>
      </c>
      <c r="L235" t="s">
        <v>85</v>
      </c>
      <c r="M235" t="s">
        <v>86</v>
      </c>
      <c r="N235">
        <v>1</v>
      </c>
      <c r="O235" s="1">
        <v>44536.693124999998</v>
      </c>
      <c r="P235" s="1">
        <v>44536.736828703702</v>
      </c>
      <c r="Q235">
        <v>3525</v>
      </c>
      <c r="R235">
        <v>251</v>
      </c>
      <c r="S235" t="b">
        <v>0</v>
      </c>
      <c r="T235" t="s">
        <v>87</v>
      </c>
      <c r="U235" t="b">
        <v>0</v>
      </c>
      <c r="V235" t="s">
        <v>168</v>
      </c>
      <c r="W235" s="1">
        <v>44536.736828703702</v>
      </c>
      <c r="X235">
        <v>84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66</v>
      </c>
      <c r="AE235">
        <v>52</v>
      </c>
      <c r="AF235">
        <v>0</v>
      </c>
      <c r="AG235">
        <v>1</v>
      </c>
      <c r="AH235" t="s">
        <v>87</v>
      </c>
      <c r="AI235" t="s">
        <v>87</v>
      </c>
      <c r="AJ235" t="s">
        <v>87</v>
      </c>
      <c r="AK235" t="s">
        <v>87</v>
      </c>
      <c r="AL235" t="s">
        <v>87</v>
      </c>
      <c r="AM235" t="s">
        <v>87</v>
      </c>
      <c r="AN235" t="s">
        <v>87</v>
      </c>
      <c r="AO235" t="s">
        <v>87</v>
      </c>
      <c r="AP235" t="s">
        <v>87</v>
      </c>
      <c r="AQ235" t="s">
        <v>87</v>
      </c>
      <c r="AR235" t="s">
        <v>87</v>
      </c>
      <c r="AS235" t="s">
        <v>87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>
      <c r="A236" t="s">
        <v>688</v>
      </c>
      <c r="B236" t="s">
        <v>79</v>
      </c>
      <c r="C236" t="s">
        <v>689</v>
      </c>
      <c r="D236" t="s">
        <v>81</v>
      </c>
      <c r="E236" s="2" t="str">
        <f>HYPERLINK("capsilon://?command=openfolder&amp;siteaddress=FAM.docvelocity-na8.net&amp;folderid=FX576210B2-F005-9AE2-9E4B-416861D8EAAA","FX211114176")</f>
        <v>FX211114176</v>
      </c>
      <c r="F236" t="s">
        <v>19</v>
      </c>
      <c r="G236" t="s">
        <v>19</v>
      </c>
      <c r="H236" t="s">
        <v>82</v>
      </c>
      <c r="I236" t="s">
        <v>690</v>
      </c>
      <c r="J236">
        <v>78</v>
      </c>
      <c r="K236" t="s">
        <v>84</v>
      </c>
      <c r="L236" t="s">
        <v>85</v>
      </c>
      <c r="M236" t="s">
        <v>86</v>
      </c>
      <c r="N236">
        <v>2</v>
      </c>
      <c r="O236" s="1">
        <v>44536.725810185184</v>
      </c>
      <c r="P236" s="1">
        <v>44536.828460648147</v>
      </c>
      <c r="Q236">
        <v>6385</v>
      </c>
      <c r="R236">
        <v>2484</v>
      </c>
      <c r="S236" t="b">
        <v>0</v>
      </c>
      <c r="T236" t="s">
        <v>87</v>
      </c>
      <c r="U236" t="b">
        <v>0</v>
      </c>
      <c r="V236" t="s">
        <v>307</v>
      </c>
      <c r="W236" s="1">
        <v>44536.815289351849</v>
      </c>
      <c r="X236">
        <v>1320</v>
      </c>
      <c r="Y236">
        <v>69</v>
      </c>
      <c r="Z236">
        <v>0</v>
      </c>
      <c r="AA236">
        <v>69</v>
      </c>
      <c r="AB236">
        <v>0</v>
      </c>
      <c r="AC236">
        <v>48</v>
      </c>
      <c r="AD236">
        <v>9</v>
      </c>
      <c r="AE236">
        <v>0</v>
      </c>
      <c r="AF236">
        <v>0</v>
      </c>
      <c r="AG236">
        <v>0</v>
      </c>
      <c r="AH236" t="s">
        <v>182</v>
      </c>
      <c r="AI236" s="1">
        <v>44536.828460648147</v>
      </c>
      <c r="AJ236">
        <v>1010</v>
      </c>
      <c r="AK236">
        <v>2</v>
      </c>
      <c r="AL236">
        <v>0</v>
      </c>
      <c r="AM236">
        <v>2</v>
      </c>
      <c r="AN236">
        <v>0</v>
      </c>
      <c r="AO236">
        <v>2</v>
      </c>
      <c r="AP236">
        <v>7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>
      <c r="A237" t="s">
        <v>691</v>
      </c>
      <c r="B237" t="s">
        <v>79</v>
      </c>
      <c r="C237" t="s">
        <v>679</v>
      </c>
      <c r="D237" t="s">
        <v>81</v>
      </c>
      <c r="E237" s="2" t="str">
        <f>HYPERLINK("capsilon://?command=openfolder&amp;siteaddress=FAM.docvelocity-na8.net&amp;folderid=FXB65E1219-88E6-9FD9-3CEA-E22482E9F9AB","FX21124132")</f>
        <v>FX21124132</v>
      </c>
      <c r="F237" t="s">
        <v>19</v>
      </c>
      <c r="G237" t="s">
        <v>19</v>
      </c>
      <c r="H237" t="s">
        <v>82</v>
      </c>
      <c r="I237" t="s">
        <v>680</v>
      </c>
      <c r="J237">
        <v>228</v>
      </c>
      <c r="K237" t="s">
        <v>84</v>
      </c>
      <c r="L237" t="s">
        <v>85</v>
      </c>
      <c r="M237" t="s">
        <v>86</v>
      </c>
      <c r="N237">
        <v>2</v>
      </c>
      <c r="O237" s="1">
        <v>44536.735543981478</v>
      </c>
      <c r="P237" s="1">
        <v>44536.803206018521</v>
      </c>
      <c r="Q237">
        <v>3129</v>
      </c>
      <c r="R237">
        <v>2717</v>
      </c>
      <c r="S237" t="b">
        <v>0</v>
      </c>
      <c r="T237" t="s">
        <v>87</v>
      </c>
      <c r="U237" t="b">
        <v>1</v>
      </c>
      <c r="V237" t="s">
        <v>307</v>
      </c>
      <c r="W237" s="1">
        <v>44536.761724537035</v>
      </c>
      <c r="X237">
        <v>1198</v>
      </c>
      <c r="Y237">
        <v>238</v>
      </c>
      <c r="Z237">
        <v>0</v>
      </c>
      <c r="AA237">
        <v>238</v>
      </c>
      <c r="AB237">
        <v>0</v>
      </c>
      <c r="AC237">
        <v>93</v>
      </c>
      <c r="AD237">
        <v>-10</v>
      </c>
      <c r="AE237">
        <v>0</v>
      </c>
      <c r="AF237">
        <v>0</v>
      </c>
      <c r="AG237">
        <v>0</v>
      </c>
      <c r="AH237" t="s">
        <v>182</v>
      </c>
      <c r="AI237" s="1">
        <v>44536.803206018521</v>
      </c>
      <c r="AJ237">
        <v>1129</v>
      </c>
      <c r="AK237">
        <v>1</v>
      </c>
      <c r="AL237">
        <v>0</v>
      </c>
      <c r="AM237">
        <v>1</v>
      </c>
      <c r="AN237">
        <v>21</v>
      </c>
      <c r="AO237">
        <v>1</v>
      </c>
      <c r="AP237">
        <v>-11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>
      <c r="A238" t="s">
        <v>692</v>
      </c>
      <c r="B238" t="s">
        <v>79</v>
      </c>
      <c r="C238" t="s">
        <v>674</v>
      </c>
      <c r="D238" t="s">
        <v>81</v>
      </c>
      <c r="E238" s="2" t="str">
        <f>HYPERLINK("capsilon://?command=openfolder&amp;siteaddress=FAM.docvelocity-na8.net&amp;folderid=FX418C680C-62DF-6E1F-B71C-82D69C66010D","FX211112588")</f>
        <v>FX211112588</v>
      </c>
      <c r="F238" t="s">
        <v>19</v>
      </c>
      <c r="G238" t="s">
        <v>19</v>
      </c>
      <c r="H238" t="s">
        <v>82</v>
      </c>
      <c r="I238" t="s">
        <v>685</v>
      </c>
      <c r="J238">
        <v>38</v>
      </c>
      <c r="K238" t="s">
        <v>84</v>
      </c>
      <c r="L238" t="s">
        <v>85</v>
      </c>
      <c r="M238" t="s">
        <v>86</v>
      </c>
      <c r="N238">
        <v>2</v>
      </c>
      <c r="O238" s="1">
        <v>44536.736157407409</v>
      </c>
      <c r="P238" s="1">
        <v>44536.79047453704</v>
      </c>
      <c r="Q238">
        <v>3449</v>
      </c>
      <c r="R238">
        <v>1244</v>
      </c>
      <c r="S238" t="b">
        <v>0</v>
      </c>
      <c r="T238" t="s">
        <v>87</v>
      </c>
      <c r="U238" t="b">
        <v>1</v>
      </c>
      <c r="V238" t="s">
        <v>328</v>
      </c>
      <c r="W238" s="1">
        <v>44536.770891203705</v>
      </c>
      <c r="X238">
        <v>1065</v>
      </c>
      <c r="Y238">
        <v>37</v>
      </c>
      <c r="Z238">
        <v>0</v>
      </c>
      <c r="AA238">
        <v>37</v>
      </c>
      <c r="AB238">
        <v>0</v>
      </c>
      <c r="AC238">
        <v>27</v>
      </c>
      <c r="AD238">
        <v>1</v>
      </c>
      <c r="AE238">
        <v>0</v>
      </c>
      <c r="AF238">
        <v>0</v>
      </c>
      <c r="AG238">
        <v>0</v>
      </c>
      <c r="AH238" t="s">
        <v>137</v>
      </c>
      <c r="AI238" s="1">
        <v>44536.79047453704</v>
      </c>
      <c r="AJ238">
        <v>166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>
      <c r="A239" t="s">
        <v>693</v>
      </c>
      <c r="B239" t="s">
        <v>79</v>
      </c>
      <c r="C239" t="s">
        <v>671</v>
      </c>
      <c r="D239" t="s">
        <v>81</v>
      </c>
      <c r="E239" s="2" t="str">
        <f>HYPERLINK("capsilon://?command=openfolder&amp;siteaddress=FAM.docvelocity-na8.net&amp;folderid=FXAECB843E-209B-7C3D-B602-BC73E4F00189","FX211112430")</f>
        <v>FX211112430</v>
      </c>
      <c r="F239" t="s">
        <v>19</v>
      </c>
      <c r="G239" t="s">
        <v>19</v>
      </c>
      <c r="H239" t="s">
        <v>82</v>
      </c>
      <c r="I239" t="s">
        <v>687</v>
      </c>
      <c r="J239">
        <v>38</v>
      </c>
      <c r="K239" t="s">
        <v>84</v>
      </c>
      <c r="L239" t="s">
        <v>85</v>
      </c>
      <c r="M239" t="s">
        <v>86</v>
      </c>
      <c r="N239">
        <v>2</v>
      </c>
      <c r="O239" s="1">
        <v>44536.737303240741</v>
      </c>
      <c r="P239" s="1">
        <v>44536.791990740741</v>
      </c>
      <c r="Q239">
        <v>4252</v>
      </c>
      <c r="R239">
        <v>473</v>
      </c>
      <c r="S239" t="b">
        <v>0</v>
      </c>
      <c r="T239" t="s">
        <v>87</v>
      </c>
      <c r="U239" t="b">
        <v>1</v>
      </c>
      <c r="V239" t="s">
        <v>168</v>
      </c>
      <c r="W239" s="1">
        <v>44536.756909722222</v>
      </c>
      <c r="X239">
        <v>331</v>
      </c>
      <c r="Y239">
        <v>37</v>
      </c>
      <c r="Z239">
        <v>0</v>
      </c>
      <c r="AA239">
        <v>37</v>
      </c>
      <c r="AB239">
        <v>0</v>
      </c>
      <c r="AC239">
        <v>27</v>
      </c>
      <c r="AD239">
        <v>1</v>
      </c>
      <c r="AE239">
        <v>0</v>
      </c>
      <c r="AF239">
        <v>0</v>
      </c>
      <c r="AG239">
        <v>0</v>
      </c>
      <c r="AH239" t="s">
        <v>137</v>
      </c>
      <c r="AI239" s="1">
        <v>44536.791990740741</v>
      </c>
      <c r="AJ239">
        <v>130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>
      <c r="A240" t="s">
        <v>694</v>
      </c>
      <c r="B240" t="s">
        <v>79</v>
      </c>
      <c r="C240" t="s">
        <v>695</v>
      </c>
      <c r="D240" t="s">
        <v>81</v>
      </c>
      <c r="E240" s="2" t="str">
        <f>HYPERLINK("capsilon://?command=openfolder&amp;siteaddress=FAM.docvelocity-na8.net&amp;folderid=FXE2319A4D-D6D2-3785-2903-5C615A1F409A","FX2111487")</f>
        <v>FX2111487</v>
      </c>
      <c r="F240" t="s">
        <v>19</v>
      </c>
      <c r="G240" t="s">
        <v>19</v>
      </c>
      <c r="H240" t="s">
        <v>82</v>
      </c>
      <c r="I240" t="s">
        <v>696</v>
      </c>
      <c r="J240">
        <v>28</v>
      </c>
      <c r="K240" t="s">
        <v>84</v>
      </c>
      <c r="L240" t="s">
        <v>85</v>
      </c>
      <c r="M240" t="s">
        <v>86</v>
      </c>
      <c r="N240">
        <v>1</v>
      </c>
      <c r="O240" s="1">
        <v>44536.747395833336</v>
      </c>
      <c r="P240" s="1">
        <v>44536.758356481485</v>
      </c>
      <c r="Q240">
        <v>836</v>
      </c>
      <c r="R240">
        <v>111</v>
      </c>
      <c r="S240" t="b">
        <v>0</v>
      </c>
      <c r="T240" t="s">
        <v>87</v>
      </c>
      <c r="U240" t="b">
        <v>0</v>
      </c>
      <c r="V240" t="s">
        <v>168</v>
      </c>
      <c r="W240" s="1">
        <v>44536.758356481485</v>
      </c>
      <c r="X240">
        <v>111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28</v>
      </c>
      <c r="AE240">
        <v>21</v>
      </c>
      <c r="AF240">
        <v>0</v>
      </c>
      <c r="AG240">
        <v>2</v>
      </c>
      <c r="AH240" t="s">
        <v>87</v>
      </c>
      <c r="AI240" t="s">
        <v>87</v>
      </c>
      <c r="AJ240" t="s">
        <v>87</v>
      </c>
      <c r="AK240" t="s">
        <v>87</v>
      </c>
      <c r="AL240" t="s">
        <v>87</v>
      </c>
      <c r="AM240" t="s">
        <v>87</v>
      </c>
      <c r="AN240" t="s">
        <v>87</v>
      </c>
      <c r="AO240" t="s">
        <v>87</v>
      </c>
      <c r="AP240" t="s">
        <v>87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>
      <c r="A241" t="s">
        <v>697</v>
      </c>
      <c r="B241" t="s">
        <v>79</v>
      </c>
      <c r="C241" t="s">
        <v>422</v>
      </c>
      <c r="D241" t="s">
        <v>81</v>
      </c>
      <c r="E241" s="2" t="str">
        <f>HYPERLINK("capsilon://?command=openfolder&amp;siteaddress=FAM.docvelocity-na8.net&amp;folderid=FX19B7D90A-77C3-FC44-99BF-DA0C700A7123","FX211298")</f>
        <v>FX211298</v>
      </c>
      <c r="F241" t="s">
        <v>19</v>
      </c>
      <c r="G241" t="s">
        <v>19</v>
      </c>
      <c r="H241" t="s">
        <v>82</v>
      </c>
      <c r="I241" t="s">
        <v>698</v>
      </c>
      <c r="J241">
        <v>68</v>
      </c>
      <c r="K241" t="s">
        <v>84</v>
      </c>
      <c r="L241" t="s">
        <v>85</v>
      </c>
      <c r="M241" t="s">
        <v>86</v>
      </c>
      <c r="N241">
        <v>2</v>
      </c>
      <c r="O241" s="1">
        <v>44536.749942129631</v>
      </c>
      <c r="P241" s="1">
        <v>44536.813032407408</v>
      </c>
      <c r="Q241">
        <v>1868</v>
      </c>
      <c r="R241">
        <v>3583</v>
      </c>
      <c r="S241" t="b">
        <v>0</v>
      </c>
      <c r="T241" t="s">
        <v>87</v>
      </c>
      <c r="U241" t="b">
        <v>0</v>
      </c>
      <c r="V241" t="s">
        <v>328</v>
      </c>
      <c r="W241" s="1">
        <v>44536.799722222226</v>
      </c>
      <c r="X241">
        <v>2416</v>
      </c>
      <c r="Y241">
        <v>88</v>
      </c>
      <c r="Z241">
        <v>0</v>
      </c>
      <c r="AA241">
        <v>88</v>
      </c>
      <c r="AB241">
        <v>0</v>
      </c>
      <c r="AC241">
        <v>67</v>
      </c>
      <c r="AD241">
        <v>-20</v>
      </c>
      <c r="AE241">
        <v>0</v>
      </c>
      <c r="AF241">
        <v>0</v>
      </c>
      <c r="AG241">
        <v>0</v>
      </c>
      <c r="AH241" t="s">
        <v>182</v>
      </c>
      <c r="AI241" s="1">
        <v>44536.813032407408</v>
      </c>
      <c r="AJ241">
        <v>570</v>
      </c>
      <c r="AK241">
        <v>2</v>
      </c>
      <c r="AL241">
        <v>0</v>
      </c>
      <c r="AM241">
        <v>2</v>
      </c>
      <c r="AN241">
        <v>0</v>
      </c>
      <c r="AO241">
        <v>2</v>
      </c>
      <c r="AP241">
        <v>-22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>
      <c r="A242" t="s">
        <v>699</v>
      </c>
      <c r="B242" t="s">
        <v>79</v>
      </c>
      <c r="C242" t="s">
        <v>422</v>
      </c>
      <c r="D242" t="s">
        <v>81</v>
      </c>
      <c r="E242" s="2" t="str">
        <f>HYPERLINK("capsilon://?command=openfolder&amp;siteaddress=FAM.docvelocity-na8.net&amp;folderid=FX19B7D90A-77C3-FC44-99BF-DA0C700A7123","FX211298")</f>
        <v>FX211298</v>
      </c>
      <c r="F242" t="s">
        <v>19</v>
      </c>
      <c r="G242" t="s">
        <v>19</v>
      </c>
      <c r="H242" t="s">
        <v>82</v>
      </c>
      <c r="I242" t="s">
        <v>700</v>
      </c>
      <c r="J242">
        <v>32</v>
      </c>
      <c r="K242" t="s">
        <v>84</v>
      </c>
      <c r="L242" t="s">
        <v>85</v>
      </c>
      <c r="M242" t="s">
        <v>86</v>
      </c>
      <c r="N242">
        <v>2</v>
      </c>
      <c r="O242" s="1">
        <v>44536.750393518516</v>
      </c>
      <c r="P242" s="1">
        <v>44536.800057870372</v>
      </c>
      <c r="Q242">
        <v>3647</v>
      </c>
      <c r="R242">
        <v>644</v>
      </c>
      <c r="S242" t="b">
        <v>0</v>
      </c>
      <c r="T242" t="s">
        <v>87</v>
      </c>
      <c r="U242" t="b">
        <v>0</v>
      </c>
      <c r="V242" t="s">
        <v>168</v>
      </c>
      <c r="W242" s="1">
        <v>44536.762094907404</v>
      </c>
      <c r="X242">
        <v>307</v>
      </c>
      <c r="Y242">
        <v>43</v>
      </c>
      <c r="Z242">
        <v>0</v>
      </c>
      <c r="AA242">
        <v>43</v>
      </c>
      <c r="AB242">
        <v>0</v>
      </c>
      <c r="AC242">
        <v>26</v>
      </c>
      <c r="AD242">
        <v>-11</v>
      </c>
      <c r="AE242">
        <v>0</v>
      </c>
      <c r="AF242">
        <v>0</v>
      </c>
      <c r="AG242">
        <v>0</v>
      </c>
      <c r="AH242" t="s">
        <v>137</v>
      </c>
      <c r="AI242" s="1">
        <v>44536.800057870372</v>
      </c>
      <c r="AJ242">
        <v>223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-11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>
      <c r="A243" t="s">
        <v>701</v>
      </c>
      <c r="B243" t="s">
        <v>79</v>
      </c>
      <c r="C243" t="s">
        <v>422</v>
      </c>
      <c r="D243" t="s">
        <v>81</v>
      </c>
      <c r="E243" s="2" t="str">
        <f>HYPERLINK("capsilon://?command=openfolder&amp;siteaddress=FAM.docvelocity-na8.net&amp;folderid=FX19B7D90A-77C3-FC44-99BF-DA0C700A7123","FX211298")</f>
        <v>FX211298</v>
      </c>
      <c r="F243" t="s">
        <v>19</v>
      </c>
      <c r="G243" t="s">
        <v>19</v>
      </c>
      <c r="H243" t="s">
        <v>82</v>
      </c>
      <c r="I243" t="s">
        <v>702</v>
      </c>
      <c r="J243">
        <v>32</v>
      </c>
      <c r="K243" t="s">
        <v>84</v>
      </c>
      <c r="L243" t="s">
        <v>85</v>
      </c>
      <c r="M243" t="s">
        <v>86</v>
      </c>
      <c r="N243">
        <v>2</v>
      </c>
      <c r="O243" s="1">
        <v>44536.750821759262</v>
      </c>
      <c r="P243" s="1">
        <v>44536.806423611109</v>
      </c>
      <c r="Q243">
        <v>4202</v>
      </c>
      <c r="R243">
        <v>602</v>
      </c>
      <c r="S243" t="b">
        <v>0</v>
      </c>
      <c r="T243" t="s">
        <v>87</v>
      </c>
      <c r="U243" t="b">
        <v>0</v>
      </c>
      <c r="V243" t="s">
        <v>168</v>
      </c>
      <c r="W243" s="1">
        <v>44536.765868055554</v>
      </c>
      <c r="X243">
        <v>325</v>
      </c>
      <c r="Y243">
        <v>43</v>
      </c>
      <c r="Z243">
        <v>0</v>
      </c>
      <c r="AA243">
        <v>43</v>
      </c>
      <c r="AB243">
        <v>0</v>
      </c>
      <c r="AC243">
        <v>27</v>
      </c>
      <c r="AD243">
        <v>-11</v>
      </c>
      <c r="AE243">
        <v>0</v>
      </c>
      <c r="AF243">
        <v>0</v>
      </c>
      <c r="AG243">
        <v>0</v>
      </c>
      <c r="AH243" t="s">
        <v>182</v>
      </c>
      <c r="AI243" s="1">
        <v>44536.806423611109</v>
      </c>
      <c r="AJ243">
        <v>277</v>
      </c>
      <c r="AK243">
        <v>1</v>
      </c>
      <c r="AL243">
        <v>0</v>
      </c>
      <c r="AM243">
        <v>1</v>
      </c>
      <c r="AN243">
        <v>0</v>
      </c>
      <c r="AO243">
        <v>1</v>
      </c>
      <c r="AP243">
        <v>-12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>
      <c r="A244" t="s">
        <v>703</v>
      </c>
      <c r="B244" t="s">
        <v>79</v>
      </c>
      <c r="C244" t="s">
        <v>422</v>
      </c>
      <c r="D244" t="s">
        <v>81</v>
      </c>
      <c r="E244" s="2" t="str">
        <f>HYPERLINK("capsilon://?command=openfolder&amp;siteaddress=FAM.docvelocity-na8.net&amp;folderid=FX19B7D90A-77C3-FC44-99BF-DA0C700A7123","FX211298")</f>
        <v>FX211298</v>
      </c>
      <c r="F244" t="s">
        <v>19</v>
      </c>
      <c r="G244" t="s">
        <v>19</v>
      </c>
      <c r="H244" t="s">
        <v>82</v>
      </c>
      <c r="I244" t="s">
        <v>704</v>
      </c>
      <c r="J244">
        <v>68</v>
      </c>
      <c r="K244" t="s">
        <v>84</v>
      </c>
      <c r="L244" t="s">
        <v>85</v>
      </c>
      <c r="M244" t="s">
        <v>86</v>
      </c>
      <c r="N244">
        <v>2</v>
      </c>
      <c r="O244" s="1">
        <v>44536.750856481478</v>
      </c>
      <c r="P244" s="1">
        <v>44536.819803240738</v>
      </c>
      <c r="Q244">
        <v>4698</v>
      </c>
      <c r="R244">
        <v>1259</v>
      </c>
      <c r="S244" t="b">
        <v>0</v>
      </c>
      <c r="T244" t="s">
        <v>87</v>
      </c>
      <c r="U244" t="b">
        <v>0</v>
      </c>
      <c r="V244" t="s">
        <v>168</v>
      </c>
      <c r="W244" s="1">
        <v>44536.771099537036</v>
      </c>
      <c r="X244">
        <v>451</v>
      </c>
      <c r="Y244">
        <v>83</v>
      </c>
      <c r="Z244">
        <v>0</v>
      </c>
      <c r="AA244">
        <v>83</v>
      </c>
      <c r="AB244">
        <v>0</v>
      </c>
      <c r="AC244">
        <v>71</v>
      </c>
      <c r="AD244">
        <v>-15</v>
      </c>
      <c r="AE244">
        <v>0</v>
      </c>
      <c r="AF244">
        <v>0</v>
      </c>
      <c r="AG244">
        <v>0</v>
      </c>
      <c r="AH244" t="s">
        <v>261</v>
      </c>
      <c r="AI244" s="1">
        <v>44536.819803240738</v>
      </c>
      <c r="AJ244">
        <v>808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-16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>
      <c r="A245" t="s">
        <v>705</v>
      </c>
      <c r="B245" t="s">
        <v>79</v>
      </c>
      <c r="C245" t="s">
        <v>422</v>
      </c>
      <c r="D245" t="s">
        <v>81</v>
      </c>
      <c r="E245" s="2" t="str">
        <f>HYPERLINK("capsilon://?command=openfolder&amp;siteaddress=FAM.docvelocity-na8.net&amp;folderid=FX19B7D90A-77C3-FC44-99BF-DA0C700A7123","FX211298")</f>
        <v>FX211298</v>
      </c>
      <c r="F245" t="s">
        <v>19</v>
      </c>
      <c r="G245" t="s">
        <v>19</v>
      </c>
      <c r="H245" t="s">
        <v>82</v>
      </c>
      <c r="I245" t="s">
        <v>706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44536.751180555555</v>
      </c>
      <c r="P245" s="1">
        <v>44536.814722222225</v>
      </c>
      <c r="Q245">
        <v>5183</v>
      </c>
      <c r="R245">
        <v>307</v>
      </c>
      <c r="S245" t="b">
        <v>0</v>
      </c>
      <c r="T245" t="s">
        <v>87</v>
      </c>
      <c r="U245" t="b">
        <v>0</v>
      </c>
      <c r="V245" t="s">
        <v>168</v>
      </c>
      <c r="W245" s="1">
        <v>44536.772962962961</v>
      </c>
      <c r="X245">
        <v>161</v>
      </c>
      <c r="Y245">
        <v>21</v>
      </c>
      <c r="Z245">
        <v>0</v>
      </c>
      <c r="AA245">
        <v>21</v>
      </c>
      <c r="AB245">
        <v>0</v>
      </c>
      <c r="AC245">
        <v>17</v>
      </c>
      <c r="AD245">
        <v>7</v>
      </c>
      <c r="AE245">
        <v>0</v>
      </c>
      <c r="AF245">
        <v>0</v>
      </c>
      <c r="AG245">
        <v>0</v>
      </c>
      <c r="AH245" t="s">
        <v>182</v>
      </c>
      <c r="AI245" s="1">
        <v>44536.814722222225</v>
      </c>
      <c r="AJ245">
        <v>146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>
      <c r="A246" t="s">
        <v>707</v>
      </c>
      <c r="B246" t="s">
        <v>79</v>
      </c>
      <c r="C246" t="s">
        <v>422</v>
      </c>
      <c r="D246" t="s">
        <v>81</v>
      </c>
      <c r="E246" s="2" t="str">
        <f>HYPERLINK("capsilon://?command=openfolder&amp;siteaddress=FAM.docvelocity-na8.net&amp;folderid=FX19B7D90A-77C3-FC44-99BF-DA0C700A7123","FX211298")</f>
        <v>FX211298</v>
      </c>
      <c r="F246" t="s">
        <v>19</v>
      </c>
      <c r="G246" t="s">
        <v>19</v>
      </c>
      <c r="H246" t="s">
        <v>82</v>
      </c>
      <c r="I246" t="s">
        <v>708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44536.752071759256</v>
      </c>
      <c r="P246" s="1">
        <v>44536.816770833335</v>
      </c>
      <c r="Q246">
        <v>5325</v>
      </c>
      <c r="R246">
        <v>265</v>
      </c>
      <c r="S246" t="b">
        <v>0</v>
      </c>
      <c r="T246" t="s">
        <v>87</v>
      </c>
      <c r="U246" t="b">
        <v>0</v>
      </c>
      <c r="V246" t="s">
        <v>168</v>
      </c>
      <c r="W246" s="1">
        <v>44536.774004629631</v>
      </c>
      <c r="X246">
        <v>89</v>
      </c>
      <c r="Y246">
        <v>21</v>
      </c>
      <c r="Z246">
        <v>0</v>
      </c>
      <c r="AA246">
        <v>21</v>
      </c>
      <c r="AB246">
        <v>0</v>
      </c>
      <c r="AC246">
        <v>4</v>
      </c>
      <c r="AD246">
        <v>7</v>
      </c>
      <c r="AE246">
        <v>0</v>
      </c>
      <c r="AF246">
        <v>0</v>
      </c>
      <c r="AG246">
        <v>0</v>
      </c>
      <c r="AH246" t="s">
        <v>182</v>
      </c>
      <c r="AI246" s="1">
        <v>44536.816770833335</v>
      </c>
      <c r="AJ246">
        <v>176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>
      <c r="A247" t="s">
        <v>709</v>
      </c>
      <c r="B247" t="s">
        <v>79</v>
      </c>
      <c r="C247" t="s">
        <v>695</v>
      </c>
      <c r="D247" t="s">
        <v>81</v>
      </c>
      <c r="E247" s="2" t="str">
        <f>HYPERLINK("capsilon://?command=openfolder&amp;siteaddress=FAM.docvelocity-na8.net&amp;folderid=FXE2319A4D-D6D2-3785-2903-5C615A1F409A","FX2111487")</f>
        <v>FX2111487</v>
      </c>
      <c r="F247" t="s">
        <v>19</v>
      </c>
      <c r="G247" t="s">
        <v>19</v>
      </c>
      <c r="H247" t="s">
        <v>82</v>
      </c>
      <c r="I247" t="s">
        <v>696</v>
      </c>
      <c r="J247">
        <v>56</v>
      </c>
      <c r="K247" t="s">
        <v>84</v>
      </c>
      <c r="L247" t="s">
        <v>85</v>
      </c>
      <c r="M247" t="s">
        <v>86</v>
      </c>
      <c r="N247">
        <v>2</v>
      </c>
      <c r="O247" s="1">
        <v>44536.759259259263</v>
      </c>
      <c r="P247" s="1">
        <v>44536.794606481482</v>
      </c>
      <c r="Q247">
        <v>1232</v>
      </c>
      <c r="R247">
        <v>1822</v>
      </c>
      <c r="S247" t="b">
        <v>0</v>
      </c>
      <c r="T247" t="s">
        <v>87</v>
      </c>
      <c r="U247" t="b">
        <v>1</v>
      </c>
      <c r="V247" t="s">
        <v>493</v>
      </c>
      <c r="W247" s="1">
        <v>44536.779108796298</v>
      </c>
      <c r="X247">
        <v>1597</v>
      </c>
      <c r="Y247">
        <v>42</v>
      </c>
      <c r="Z247">
        <v>0</v>
      </c>
      <c r="AA247">
        <v>42</v>
      </c>
      <c r="AB247">
        <v>0</v>
      </c>
      <c r="AC247">
        <v>28</v>
      </c>
      <c r="AD247">
        <v>14</v>
      </c>
      <c r="AE247">
        <v>0</v>
      </c>
      <c r="AF247">
        <v>0</v>
      </c>
      <c r="AG247">
        <v>0</v>
      </c>
      <c r="AH247" t="s">
        <v>137</v>
      </c>
      <c r="AI247" s="1">
        <v>44536.794606481482</v>
      </c>
      <c r="AJ247">
        <v>225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13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>
      <c r="A248" t="s">
        <v>710</v>
      </c>
      <c r="B248" t="s">
        <v>79</v>
      </c>
      <c r="C248" t="s">
        <v>711</v>
      </c>
      <c r="D248" t="s">
        <v>81</v>
      </c>
      <c r="E248" s="2" t="str">
        <f>HYPERLINK("capsilon://?command=openfolder&amp;siteaddress=FAM.docvelocity-na8.net&amp;folderid=FX309F4CDD-0AB7-761E-B9F6-CA3A3DF265BC","FX21115443")</f>
        <v>FX21115443</v>
      </c>
      <c r="F248" t="s">
        <v>19</v>
      </c>
      <c r="G248" t="s">
        <v>19</v>
      </c>
      <c r="H248" t="s">
        <v>82</v>
      </c>
      <c r="I248" t="s">
        <v>712</v>
      </c>
      <c r="J248">
        <v>28</v>
      </c>
      <c r="K248" t="s">
        <v>84</v>
      </c>
      <c r="L248" t="s">
        <v>85</v>
      </c>
      <c r="M248" t="s">
        <v>86</v>
      </c>
      <c r="N248">
        <v>2</v>
      </c>
      <c r="O248" s="1">
        <v>44536.787754629629</v>
      </c>
      <c r="P248" s="1">
        <v>44536.822453703702</v>
      </c>
      <c r="Q248">
        <v>2595</v>
      </c>
      <c r="R248">
        <v>403</v>
      </c>
      <c r="S248" t="b">
        <v>0</v>
      </c>
      <c r="T248" t="s">
        <v>87</v>
      </c>
      <c r="U248" t="b">
        <v>0</v>
      </c>
      <c r="V248" t="s">
        <v>328</v>
      </c>
      <c r="W248" s="1">
        <v>44536.801759259259</v>
      </c>
      <c r="X248">
        <v>175</v>
      </c>
      <c r="Y248">
        <v>21</v>
      </c>
      <c r="Z248">
        <v>0</v>
      </c>
      <c r="AA248">
        <v>21</v>
      </c>
      <c r="AB248">
        <v>0</v>
      </c>
      <c r="AC248">
        <v>4</v>
      </c>
      <c r="AD248">
        <v>7</v>
      </c>
      <c r="AE248">
        <v>0</v>
      </c>
      <c r="AF248">
        <v>0</v>
      </c>
      <c r="AG248">
        <v>0</v>
      </c>
      <c r="AH248" t="s">
        <v>261</v>
      </c>
      <c r="AI248" s="1">
        <v>44536.822453703702</v>
      </c>
      <c r="AJ248">
        <v>228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>
      <c r="A249" t="s">
        <v>713</v>
      </c>
      <c r="B249" t="s">
        <v>79</v>
      </c>
      <c r="C249" t="s">
        <v>711</v>
      </c>
      <c r="D249" t="s">
        <v>81</v>
      </c>
      <c r="E249" s="2" t="str">
        <f>HYPERLINK("capsilon://?command=openfolder&amp;siteaddress=FAM.docvelocity-na8.net&amp;folderid=FX309F4CDD-0AB7-761E-B9F6-CA3A3DF265BC","FX21115443")</f>
        <v>FX21115443</v>
      </c>
      <c r="F249" t="s">
        <v>19</v>
      </c>
      <c r="G249" t="s">
        <v>19</v>
      </c>
      <c r="H249" t="s">
        <v>82</v>
      </c>
      <c r="I249" t="s">
        <v>714</v>
      </c>
      <c r="J249">
        <v>32</v>
      </c>
      <c r="K249" t="s">
        <v>84</v>
      </c>
      <c r="L249" t="s">
        <v>85</v>
      </c>
      <c r="M249" t="s">
        <v>86</v>
      </c>
      <c r="N249">
        <v>1</v>
      </c>
      <c r="O249" s="1">
        <v>44536.788391203707</v>
      </c>
      <c r="P249" s="1">
        <v>44537.315520833334</v>
      </c>
      <c r="Q249">
        <v>45202</v>
      </c>
      <c r="R249">
        <v>342</v>
      </c>
      <c r="S249" t="b">
        <v>0</v>
      </c>
      <c r="T249" t="s">
        <v>87</v>
      </c>
      <c r="U249" t="b">
        <v>0</v>
      </c>
      <c r="V249" t="s">
        <v>97</v>
      </c>
      <c r="W249" s="1">
        <v>44537.315520833334</v>
      </c>
      <c r="X249">
        <v>92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32</v>
      </c>
      <c r="AE249">
        <v>27</v>
      </c>
      <c r="AF249">
        <v>0</v>
      </c>
      <c r="AG249">
        <v>1</v>
      </c>
      <c r="AH249" t="s">
        <v>87</v>
      </c>
      <c r="AI249" t="s">
        <v>87</v>
      </c>
      <c r="AJ249" t="s">
        <v>87</v>
      </c>
      <c r="AK249" t="s">
        <v>87</v>
      </c>
      <c r="AL249" t="s">
        <v>87</v>
      </c>
      <c r="AM249" t="s">
        <v>87</v>
      </c>
      <c r="AN249" t="s">
        <v>87</v>
      </c>
      <c r="AO249" t="s">
        <v>87</v>
      </c>
      <c r="AP249" t="s">
        <v>87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>
      <c r="A250" t="s">
        <v>715</v>
      </c>
      <c r="B250" t="s">
        <v>79</v>
      </c>
      <c r="C250" t="s">
        <v>711</v>
      </c>
      <c r="D250" t="s">
        <v>81</v>
      </c>
      <c r="E250" s="2" t="str">
        <f>HYPERLINK("capsilon://?command=openfolder&amp;siteaddress=FAM.docvelocity-na8.net&amp;folderid=FX309F4CDD-0AB7-761E-B9F6-CA3A3DF265BC","FX21115443")</f>
        <v>FX21115443</v>
      </c>
      <c r="F250" t="s">
        <v>19</v>
      </c>
      <c r="G250" t="s">
        <v>19</v>
      </c>
      <c r="H250" t="s">
        <v>82</v>
      </c>
      <c r="I250" t="s">
        <v>716</v>
      </c>
      <c r="J250">
        <v>32</v>
      </c>
      <c r="K250" t="s">
        <v>84</v>
      </c>
      <c r="L250" t="s">
        <v>85</v>
      </c>
      <c r="M250" t="s">
        <v>86</v>
      </c>
      <c r="N250">
        <v>1</v>
      </c>
      <c r="O250" s="1">
        <v>44536.789201388892</v>
      </c>
      <c r="P250" s="1">
        <v>44537.316504629627</v>
      </c>
      <c r="Q250">
        <v>45320</v>
      </c>
      <c r="R250">
        <v>239</v>
      </c>
      <c r="S250" t="b">
        <v>0</v>
      </c>
      <c r="T250" t="s">
        <v>87</v>
      </c>
      <c r="U250" t="b">
        <v>0</v>
      </c>
      <c r="V250" t="s">
        <v>97</v>
      </c>
      <c r="W250" s="1">
        <v>44537.316504629627</v>
      </c>
      <c r="X250">
        <v>84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32</v>
      </c>
      <c r="AE250">
        <v>27</v>
      </c>
      <c r="AF250">
        <v>0</v>
      </c>
      <c r="AG250">
        <v>1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>
      <c r="A251" t="s">
        <v>717</v>
      </c>
      <c r="B251" t="s">
        <v>79</v>
      </c>
      <c r="C251" t="s">
        <v>711</v>
      </c>
      <c r="D251" t="s">
        <v>81</v>
      </c>
      <c r="E251" s="2" t="str">
        <f>HYPERLINK("capsilon://?command=openfolder&amp;siteaddress=FAM.docvelocity-na8.net&amp;folderid=FX309F4CDD-0AB7-761E-B9F6-CA3A3DF265BC","FX21115443")</f>
        <v>FX21115443</v>
      </c>
      <c r="F251" t="s">
        <v>19</v>
      </c>
      <c r="G251" t="s">
        <v>19</v>
      </c>
      <c r="H251" t="s">
        <v>82</v>
      </c>
      <c r="I251" t="s">
        <v>714</v>
      </c>
      <c r="J251">
        <v>32</v>
      </c>
      <c r="K251" t="s">
        <v>84</v>
      </c>
      <c r="L251" t="s">
        <v>85</v>
      </c>
      <c r="M251" t="s">
        <v>86</v>
      </c>
      <c r="N251">
        <v>2</v>
      </c>
      <c r="O251" s="1">
        <v>44537.317199074074</v>
      </c>
      <c r="P251" s="1">
        <v>44537.394004629627</v>
      </c>
      <c r="Q251">
        <v>2090</v>
      </c>
      <c r="R251">
        <v>4546</v>
      </c>
      <c r="S251" t="b">
        <v>0</v>
      </c>
      <c r="T251" t="s">
        <v>87</v>
      </c>
      <c r="U251" t="b">
        <v>1</v>
      </c>
      <c r="V251" t="s">
        <v>88</v>
      </c>
      <c r="W251" s="1">
        <v>44537.377766203703</v>
      </c>
      <c r="X251">
        <v>3691</v>
      </c>
      <c r="Y251">
        <v>136</v>
      </c>
      <c r="Z251">
        <v>0</v>
      </c>
      <c r="AA251">
        <v>136</v>
      </c>
      <c r="AB251">
        <v>0</v>
      </c>
      <c r="AC251">
        <v>128</v>
      </c>
      <c r="AD251">
        <v>-104</v>
      </c>
      <c r="AE251">
        <v>0</v>
      </c>
      <c r="AF251">
        <v>0</v>
      </c>
      <c r="AG251">
        <v>0</v>
      </c>
      <c r="AH251" t="s">
        <v>250</v>
      </c>
      <c r="AI251" s="1">
        <v>44537.394004629627</v>
      </c>
      <c r="AJ251">
        <v>855</v>
      </c>
      <c r="AK251">
        <v>1</v>
      </c>
      <c r="AL251">
        <v>0</v>
      </c>
      <c r="AM251">
        <v>1</v>
      </c>
      <c r="AN251">
        <v>0</v>
      </c>
      <c r="AO251">
        <v>1</v>
      </c>
      <c r="AP251">
        <v>-105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>
      <c r="A252" t="s">
        <v>718</v>
      </c>
      <c r="B252" t="s">
        <v>79</v>
      </c>
      <c r="C252" t="s">
        <v>711</v>
      </c>
      <c r="D252" t="s">
        <v>81</v>
      </c>
      <c r="E252" s="2" t="str">
        <f>HYPERLINK("capsilon://?command=openfolder&amp;siteaddress=FAM.docvelocity-na8.net&amp;folderid=FX309F4CDD-0AB7-761E-B9F6-CA3A3DF265BC","FX21115443")</f>
        <v>FX21115443</v>
      </c>
      <c r="F252" t="s">
        <v>19</v>
      </c>
      <c r="G252" t="s">
        <v>19</v>
      </c>
      <c r="H252" t="s">
        <v>82</v>
      </c>
      <c r="I252" t="s">
        <v>716</v>
      </c>
      <c r="J252">
        <v>32</v>
      </c>
      <c r="K252" t="s">
        <v>84</v>
      </c>
      <c r="L252" t="s">
        <v>85</v>
      </c>
      <c r="M252" t="s">
        <v>86</v>
      </c>
      <c r="N252">
        <v>2</v>
      </c>
      <c r="O252" s="1">
        <v>44537.318784722222</v>
      </c>
      <c r="P252" s="1">
        <v>44537.400462962964</v>
      </c>
      <c r="Q252">
        <v>3850</v>
      </c>
      <c r="R252">
        <v>3207</v>
      </c>
      <c r="S252" t="b">
        <v>0</v>
      </c>
      <c r="T252" t="s">
        <v>87</v>
      </c>
      <c r="U252" t="b">
        <v>1</v>
      </c>
      <c r="V252" t="s">
        <v>493</v>
      </c>
      <c r="W252" s="1">
        <v>44537.375231481485</v>
      </c>
      <c r="X252">
        <v>1858</v>
      </c>
      <c r="Y252">
        <v>145</v>
      </c>
      <c r="Z252">
        <v>0</v>
      </c>
      <c r="AA252">
        <v>145</v>
      </c>
      <c r="AB252">
        <v>0</v>
      </c>
      <c r="AC252">
        <v>137</v>
      </c>
      <c r="AD252">
        <v>-113</v>
      </c>
      <c r="AE252">
        <v>0</v>
      </c>
      <c r="AF252">
        <v>0</v>
      </c>
      <c r="AG252">
        <v>0</v>
      </c>
      <c r="AH252" t="s">
        <v>182</v>
      </c>
      <c r="AI252" s="1">
        <v>44537.400462962964</v>
      </c>
      <c r="AJ252">
        <v>1335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-113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>
      <c r="A253" t="s">
        <v>719</v>
      </c>
      <c r="B253" t="s">
        <v>79</v>
      </c>
      <c r="C253" t="s">
        <v>148</v>
      </c>
      <c r="D253" t="s">
        <v>81</v>
      </c>
      <c r="E253" s="2" t="str">
        <f>HYPERLINK("capsilon://?command=openfolder&amp;siteaddress=FAM.docvelocity-na8.net&amp;folderid=FXD275DCC0-0C63-456E-1A67-143D9006E472","FX211110225")</f>
        <v>FX211110225</v>
      </c>
      <c r="F253" t="s">
        <v>19</v>
      </c>
      <c r="G253" t="s">
        <v>19</v>
      </c>
      <c r="H253" t="s">
        <v>82</v>
      </c>
      <c r="I253" t="s">
        <v>720</v>
      </c>
      <c r="J253">
        <v>66</v>
      </c>
      <c r="K253" t="s">
        <v>84</v>
      </c>
      <c r="L253" t="s">
        <v>85</v>
      </c>
      <c r="M253" t="s">
        <v>86</v>
      </c>
      <c r="N253">
        <v>2</v>
      </c>
      <c r="O253" s="1">
        <v>44537.37096064815</v>
      </c>
      <c r="P253" s="1">
        <v>44537.393692129626</v>
      </c>
      <c r="Q253">
        <v>1341</v>
      </c>
      <c r="R253">
        <v>623</v>
      </c>
      <c r="S253" t="b">
        <v>0</v>
      </c>
      <c r="T253" t="s">
        <v>87</v>
      </c>
      <c r="U253" t="b">
        <v>0</v>
      </c>
      <c r="V253" t="s">
        <v>493</v>
      </c>
      <c r="W253" s="1">
        <v>44537.379143518519</v>
      </c>
      <c r="X253">
        <v>338</v>
      </c>
      <c r="Y253">
        <v>52</v>
      </c>
      <c r="Z253">
        <v>0</v>
      </c>
      <c r="AA253">
        <v>52</v>
      </c>
      <c r="AB253">
        <v>0</v>
      </c>
      <c r="AC253">
        <v>35</v>
      </c>
      <c r="AD253">
        <v>14</v>
      </c>
      <c r="AE253">
        <v>0</v>
      </c>
      <c r="AF253">
        <v>0</v>
      </c>
      <c r="AG253">
        <v>0</v>
      </c>
      <c r="AH253" t="s">
        <v>178</v>
      </c>
      <c r="AI253" s="1">
        <v>44537.393692129626</v>
      </c>
      <c r="AJ253">
        <v>285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14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>
      <c r="A254" t="s">
        <v>721</v>
      </c>
      <c r="B254" t="s">
        <v>79</v>
      </c>
      <c r="C254" t="s">
        <v>246</v>
      </c>
      <c r="D254" t="s">
        <v>81</v>
      </c>
      <c r="E254" s="2" t="str">
        <f>HYPERLINK("capsilon://?command=openfolder&amp;siteaddress=FAM.docvelocity-na8.net&amp;folderid=FXCF49C4E3-85D8-4D68-209C-BAEEF73BC94F","FX2112208")</f>
        <v>FX2112208</v>
      </c>
      <c r="F254" t="s">
        <v>19</v>
      </c>
      <c r="G254" t="s">
        <v>19</v>
      </c>
      <c r="H254" t="s">
        <v>82</v>
      </c>
      <c r="I254" t="s">
        <v>722</v>
      </c>
      <c r="J254">
        <v>28</v>
      </c>
      <c r="K254" t="s">
        <v>84</v>
      </c>
      <c r="L254" t="s">
        <v>85</v>
      </c>
      <c r="M254" t="s">
        <v>86</v>
      </c>
      <c r="N254">
        <v>2</v>
      </c>
      <c r="O254" s="1">
        <v>44537.371724537035</v>
      </c>
      <c r="P254" s="1">
        <v>44537.394560185188</v>
      </c>
      <c r="Q254">
        <v>1017</v>
      </c>
      <c r="R254">
        <v>956</v>
      </c>
      <c r="S254" t="b">
        <v>0</v>
      </c>
      <c r="T254" t="s">
        <v>87</v>
      </c>
      <c r="U254" t="b">
        <v>0</v>
      </c>
      <c r="V254" t="s">
        <v>88</v>
      </c>
      <c r="W254" s="1">
        <v>44537.386064814818</v>
      </c>
      <c r="X254">
        <v>716</v>
      </c>
      <c r="Y254">
        <v>21</v>
      </c>
      <c r="Z254">
        <v>0</v>
      </c>
      <c r="AA254">
        <v>21</v>
      </c>
      <c r="AB254">
        <v>0</v>
      </c>
      <c r="AC254">
        <v>13</v>
      </c>
      <c r="AD254">
        <v>7</v>
      </c>
      <c r="AE254">
        <v>0</v>
      </c>
      <c r="AF254">
        <v>0</v>
      </c>
      <c r="AG254">
        <v>0</v>
      </c>
      <c r="AH254" t="s">
        <v>112</v>
      </c>
      <c r="AI254" s="1">
        <v>44537.394560185188</v>
      </c>
      <c r="AJ254">
        <v>240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7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>
      <c r="A255" t="s">
        <v>723</v>
      </c>
      <c r="B255" t="s">
        <v>79</v>
      </c>
      <c r="C255" t="s">
        <v>724</v>
      </c>
      <c r="D255" t="s">
        <v>81</v>
      </c>
      <c r="E255" s="2" t="str">
        <f>HYPERLINK("capsilon://?command=openfolder&amp;siteaddress=FAM.docvelocity-na8.net&amp;folderid=FX68AD769A-F27B-40A2-B558-855EEA4AB002","FX211112322")</f>
        <v>FX211112322</v>
      </c>
      <c r="F255" t="s">
        <v>19</v>
      </c>
      <c r="G255" t="s">
        <v>19</v>
      </c>
      <c r="H255" t="s">
        <v>82</v>
      </c>
      <c r="I255" t="s">
        <v>725</v>
      </c>
      <c r="J255">
        <v>66</v>
      </c>
      <c r="K255" t="s">
        <v>84</v>
      </c>
      <c r="L255" t="s">
        <v>85</v>
      </c>
      <c r="M255" t="s">
        <v>86</v>
      </c>
      <c r="N255">
        <v>1</v>
      </c>
      <c r="O255" s="1">
        <v>44537.38653935185</v>
      </c>
      <c r="P255" s="1">
        <v>44537.401331018518</v>
      </c>
      <c r="Q255">
        <v>925</v>
      </c>
      <c r="R255">
        <v>353</v>
      </c>
      <c r="S255" t="b">
        <v>0</v>
      </c>
      <c r="T255" t="s">
        <v>87</v>
      </c>
      <c r="U255" t="b">
        <v>0</v>
      </c>
      <c r="V255" t="s">
        <v>97</v>
      </c>
      <c r="W255" s="1">
        <v>44537.401331018518</v>
      </c>
      <c r="X255">
        <v>279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66</v>
      </c>
      <c r="AE255">
        <v>52</v>
      </c>
      <c r="AF255">
        <v>0</v>
      </c>
      <c r="AG255">
        <v>1</v>
      </c>
      <c r="AH255" t="s">
        <v>87</v>
      </c>
      <c r="AI255" t="s">
        <v>87</v>
      </c>
      <c r="AJ255" t="s">
        <v>87</v>
      </c>
      <c r="AK255" t="s">
        <v>87</v>
      </c>
      <c r="AL255" t="s">
        <v>87</v>
      </c>
      <c r="AM255" t="s">
        <v>87</v>
      </c>
      <c r="AN255" t="s">
        <v>87</v>
      </c>
      <c r="AO255" t="s">
        <v>87</v>
      </c>
      <c r="AP255" t="s">
        <v>87</v>
      </c>
      <c r="AQ255" t="s">
        <v>87</v>
      </c>
      <c r="AR255" t="s">
        <v>87</v>
      </c>
      <c r="AS255" t="s">
        <v>87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>
      <c r="A256" t="s">
        <v>726</v>
      </c>
      <c r="B256" t="s">
        <v>79</v>
      </c>
      <c r="C256" t="s">
        <v>246</v>
      </c>
      <c r="D256" t="s">
        <v>81</v>
      </c>
      <c r="E256" s="2" t="str">
        <f>HYPERLINK("capsilon://?command=openfolder&amp;siteaddress=FAM.docvelocity-na8.net&amp;folderid=FXCF49C4E3-85D8-4D68-209C-BAEEF73BC94F","FX2112208")</f>
        <v>FX2112208</v>
      </c>
      <c r="F256" t="s">
        <v>19</v>
      </c>
      <c r="G256" t="s">
        <v>19</v>
      </c>
      <c r="H256" t="s">
        <v>82</v>
      </c>
      <c r="I256" t="s">
        <v>727</v>
      </c>
      <c r="J256">
        <v>66</v>
      </c>
      <c r="K256" t="s">
        <v>84</v>
      </c>
      <c r="L256" t="s">
        <v>85</v>
      </c>
      <c r="M256" t="s">
        <v>86</v>
      </c>
      <c r="N256">
        <v>2</v>
      </c>
      <c r="O256" s="1">
        <v>44537.386840277781</v>
      </c>
      <c r="P256" s="1">
        <v>44537.402256944442</v>
      </c>
      <c r="Q256">
        <v>554</v>
      </c>
      <c r="R256">
        <v>778</v>
      </c>
      <c r="S256" t="b">
        <v>0</v>
      </c>
      <c r="T256" t="s">
        <v>87</v>
      </c>
      <c r="U256" t="b">
        <v>0</v>
      </c>
      <c r="V256" t="s">
        <v>493</v>
      </c>
      <c r="W256" s="1">
        <v>44537.397418981483</v>
      </c>
      <c r="X256">
        <v>332</v>
      </c>
      <c r="Y256">
        <v>52</v>
      </c>
      <c r="Z256">
        <v>0</v>
      </c>
      <c r="AA256">
        <v>52</v>
      </c>
      <c r="AB256">
        <v>0</v>
      </c>
      <c r="AC256">
        <v>30</v>
      </c>
      <c r="AD256">
        <v>14</v>
      </c>
      <c r="AE256">
        <v>0</v>
      </c>
      <c r="AF256">
        <v>0</v>
      </c>
      <c r="AG256">
        <v>0</v>
      </c>
      <c r="AH256" t="s">
        <v>112</v>
      </c>
      <c r="AI256" s="1">
        <v>44537.402256944442</v>
      </c>
      <c r="AJ256">
        <v>414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14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>
      <c r="A257" t="s">
        <v>728</v>
      </c>
      <c r="B257" t="s">
        <v>79</v>
      </c>
      <c r="C257" t="s">
        <v>729</v>
      </c>
      <c r="D257" t="s">
        <v>81</v>
      </c>
      <c r="E257" s="2" t="str">
        <f>HYPERLINK("capsilon://?command=openfolder&amp;siteaddress=FAM.docvelocity-na8.net&amp;folderid=FXE895EECF-319E-7989-EA88-62054C9192E4","FX21094811")</f>
        <v>FX21094811</v>
      </c>
      <c r="F257" t="s">
        <v>19</v>
      </c>
      <c r="G257" t="s">
        <v>19</v>
      </c>
      <c r="H257" t="s">
        <v>82</v>
      </c>
      <c r="I257" t="s">
        <v>730</v>
      </c>
      <c r="J257">
        <v>84</v>
      </c>
      <c r="K257" t="s">
        <v>84</v>
      </c>
      <c r="L257" t="s">
        <v>85</v>
      </c>
      <c r="M257" t="s">
        <v>86</v>
      </c>
      <c r="N257">
        <v>2</v>
      </c>
      <c r="O257" s="1">
        <v>44537.387858796297</v>
      </c>
      <c r="P257" s="1">
        <v>44537.408437500002</v>
      </c>
      <c r="Q257">
        <v>856</v>
      </c>
      <c r="R257">
        <v>922</v>
      </c>
      <c r="S257" t="b">
        <v>0</v>
      </c>
      <c r="T257" t="s">
        <v>87</v>
      </c>
      <c r="U257" t="b">
        <v>0</v>
      </c>
      <c r="V257" t="s">
        <v>493</v>
      </c>
      <c r="W257" s="1">
        <v>44537.400590277779</v>
      </c>
      <c r="X257">
        <v>273</v>
      </c>
      <c r="Y257">
        <v>94</v>
      </c>
      <c r="Z257">
        <v>0</v>
      </c>
      <c r="AA257">
        <v>94</v>
      </c>
      <c r="AB257">
        <v>0</v>
      </c>
      <c r="AC257">
        <v>52</v>
      </c>
      <c r="AD257">
        <v>-10</v>
      </c>
      <c r="AE257">
        <v>0</v>
      </c>
      <c r="AF257">
        <v>0</v>
      </c>
      <c r="AG257">
        <v>0</v>
      </c>
      <c r="AH257" t="s">
        <v>182</v>
      </c>
      <c r="AI257" s="1">
        <v>44537.408437500002</v>
      </c>
      <c r="AJ257">
        <v>649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-10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>
      <c r="A258" t="s">
        <v>731</v>
      </c>
      <c r="B258" t="s">
        <v>79</v>
      </c>
      <c r="C258" t="s">
        <v>732</v>
      </c>
      <c r="D258" t="s">
        <v>81</v>
      </c>
      <c r="E258" s="2" t="str">
        <f>HYPERLINK("capsilon://?command=openfolder&amp;siteaddress=FAM.docvelocity-na8.net&amp;folderid=FXD14666FF-4EDD-2244-4192-9ECAFEF64902","FX21112618")</f>
        <v>FX21112618</v>
      </c>
      <c r="F258" t="s">
        <v>19</v>
      </c>
      <c r="G258" t="s">
        <v>19</v>
      </c>
      <c r="H258" t="s">
        <v>82</v>
      </c>
      <c r="I258" t="s">
        <v>733</v>
      </c>
      <c r="J258">
        <v>66</v>
      </c>
      <c r="K258" t="s">
        <v>84</v>
      </c>
      <c r="L258" t="s">
        <v>85</v>
      </c>
      <c r="M258" t="s">
        <v>86</v>
      </c>
      <c r="N258">
        <v>2</v>
      </c>
      <c r="O258" s="1">
        <v>44537.388090277775</v>
      </c>
      <c r="P258" s="1">
        <v>44537.403078703705</v>
      </c>
      <c r="Q258">
        <v>1185</v>
      </c>
      <c r="R258">
        <v>110</v>
      </c>
      <c r="S258" t="b">
        <v>0</v>
      </c>
      <c r="T258" t="s">
        <v>87</v>
      </c>
      <c r="U258" t="b">
        <v>0</v>
      </c>
      <c r="V258" t="s">
        <v>493</v>
      </c>
      <c r="W258" s="1">
        <v>44537.401064814818</v>
      </c>
      <c r="X258">
        <v>40</v>
      </c>
      <c r="Y258">
        <v>0</v>
      </c>
      <c r="Z258">
        <v>0</v>
      </c>
      <c r="AA258">
        <v>0</v>
      </c>
      <c r="AB258">
        <v>52</v>
      </c>
      <c r="AC258">
        <v>0</v>
      </c>
      <c r="AD258">
        <v>66</v>
      </c>
      <c r="AE258">
        <v>0</v>
      </c>
      <c r="AF258">
        <v>0</v>
      </c>
      <c r="AG258">
        <v>0</v>
      </c>
      <c r="AH258" t="s">
        <v>112</v>
      </c>
      <c r="AI258" s="1">
        <v>44537.403078703705</v>
      </c>
      <c r="AJ258">
        <v>70</v>
      </c>
      <c r="AK258">
        <v>0</v>
      </c>
      <c r="AL258">
        <v>0</v>
      </c>
      <c r="AM258">
        <v>0</v>
      </c>
      <c r="AN258">
        <v>52</v>
      </c>
      <c r="AO258">
        <v>0</v>
      </c>
      <c r="AP258">
        <v>66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>
      <c r="A259" t="s">
        <v>734</v>
      </c>
      <c r="B259" t="s">
        <v>79</v>
      </c>
      <c r="C259" t="s">
        <v>735</v>
      </c>
      <c r="D259" t="s">
        <v>81</v>
      </c>
      <c r="E259" s="2" t="str">
        <f>HYPERLINK("capsilon://?command=openfolder&amp;siteaddress=FAM.docvelocity-na8.net&amp;folderid=FX3889472A-90B7-BE46-9875-BB062B42E389","FX21115166")</f>
        <v>FX21115166</v>
      </c>
      <c r="F259" t="s">
        <v>19</v>
      </c>
      <c r="G259" t="s">
        <v>19</v>
      </c>
      <c r="H259" t="s">
        <v>82</v>
      </c>
      <c r="I259" t="s">
        <v>736</v>
      </c>
      <c r="J259">
        <v>66</v>
      </c>
      <c r="K259" t="s">
        <v>84</v>
      </c>
      <c r="L259" t="s">
        <v>85</v>
      </c>
      <c r="M259" t="s">
        <v>86</v>
      </c>
      <c r="N259">
        <v>2</v>
      </c>
      <c r="O259" s="1">
        <v>44537.388344907406</v>
      </c>
      <c r="P259" s="1">
        <v>44537.410266203704</v>
      </c>
      <c r="Q259">
        <v>1224</v>
      </c>
      <c r="R259">
        <v>670</v>
      </c>
      <c r="S259" t="b">
        <v>0</v>
      </c>
      <c r="T259" t="s">
        <v>87</v>
      </c>
      <c r="U259" t="b">
        <v>0</v>
      </c>
      <c r="V259" t="s">
        <v>493</v>
      </c>
      <c r="W259" s="1">
        <v>44537.403136574074</v>
      </c>
      <c r="X259">
        <v>179</v>
      </c>
      <c r="Y259">
        <v>52</v>
      </c>
      <c r="Z259">
        <v>0</v>
      </c>
      <c r="AA259">
        <v>52</v>
      </c>
      <c r="AB259">
        <v>0</v>
      </c>
      <c r="AC259">
        <v>17</v>
      </c>
      <c r="AD259">
        <v>14</v>
      </c>
      <c r="AE259">
        <v>0</v>
      </c>
      <c r="AF259">
        <v>0</v>
      </c>
      <c r="AG259">
        <v>0</v>
      </c>
      <c r="AH259" t="s">
        <v>112</v>
      </c>
      <c r="AI259" s="1">
        <v>44537.410266203704</v>
      </c>
      <c r="AJ259">
        <v>491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>
      <c r="A260" t="s">
        <v>737</v>
      </c>
      <c r="B260" t="s">
        <v>79</v>
      </c>
      <c r="C260" t="s">
        <v>689</v>
      </c>
      <c r="D260" t="s">
        <v>81</v>
      </c>
      <c r="E260" s="2" t="str">
        <f>HYPERLINK("capsilon://?command=openfolder&amp;siteaddress=FAM.docvelocity-na8.net&amp;folderid=FX576210B2-F005-9AE2-9E4B-416861D8EAAA","FX211114176")</f>
        <v>FX211114176</v>
      </c>
      <c r="F260" t="s">
        <v>19</v>
      </c>
      <c r="G260" t="s">
        <v>19</v>
      </c>
      <c r="H260" t="s">
        <v>82</v>
      </c>
      <c r="I260" t="s">
        <v>738</v>
      </c>
      <c r="J260">
        <v>28</v>
      </c>
      <c r="K260" t="s">
        <v>84</v>
      </c>
      <c r="L260" t="s">
        <v>85</v>
      </c>
      <c r="M260" t="s">
        <v>86</v>
      </c>
      <c r="N260">
        <v>2</v>
      </c>
      <c r="O260" s="1">
        <v>44537.388657407406</v>
      </c>
      <c r="P260" s="1">
        <v>44537.41646990741</v>
      </c>
      <c r="Q260">
        <v>1119</v>
      </c>
      <c r="R260">
        <v>1284</v>
      </c>
      <c r="S260" t="b">
        <v>0</v>
      </c>
      <c r="T260" t="s">
        <v>87</v>
      </c>
      <c r="U260" t="b">
        <v>0</v>
      </c>
      <c r="V260" t="s">
        <v>97</v>
      </c>
      <c r="W260" s="1">
        <v>44537.412835648145</v>
      </c>
      <c r="X260">
        <v>953</v>
      </c>
      <c r="Y260">
        <v>21</v>
      </c>
      <c r="Z260">
        <v>0</v>
      </c>
      <c r="AA260">
        <v>21</v>
      </c>
      <c r="AB260">
        <v>0</v>
      </c>
      <c r="AC260">
        <v>18</v>
      </c>
      <c r="AD260">
        <v>7</v>
      </c>
      <c r="AE260">
        <v>0</v>
      </c>
      <c r="AF260">
        <v>0</v>
      </c>
      <c r="AG260">
        <v>0</v>
      </c>
      <c r="AH260" t="s">
        <v>250</v>
      </c>
      <c r="AI260" s="1">
        <v>44537.41646990741</v>
      </c>
      <c r="AJ260">
        <v>297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6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>
      <c r="A261" t="s">
        <v>739</v>
      </c>
      <c r="B261" t="s">
        <v>79</v>
      </c>
      <c r="C261" t="s">
        <v>740</v>
      </c>
      <c r="D261" t="s">
        <v>81</v>
      </c>
      <c r="E261" s="2" t="str">
        <f>HYPERLINK("capsilon://?command=openfolder&amp;siteaddress=FAM.docvelocity-na8.net&amp;folderid=FXD15C65D3-7000-6BAB-50B1-21054C5BA2DA","FX211112294")</f>
        <v>FX211112294</v>
      </c>
      <c r="F261" t="s">
        <v>19</v>
      </c>
      <c r="G261" t="s">
        <v>19</v>
      </c>
      <c r="H261" t="s">
        <v>82</v>
      </c>
      <c r="I261" t="s">
        <v>741</v>
      </c>
      <c r="J261">
        <v>186</v>
      </c>
      <c r="K261" t="s">
        <v>84</v>
      </c>
      <c r="L261" t="s">
        <v>85</v>
      </c>
      <c r="M261" t="s">
        <v>86</v>
      </c>
      <c r="N261">
        <v>2</v>
      </c>
      <c r="O261" s="1">
        <v>44537.393506944441</v>
      </c>
      <c r="P261" s="1">
        <v>44537.47488425926</v>
      </c>
      <c r="Q261">
        <v>3335</v>
      </c>
      <c r="R261">
        <v>3696</v>
      </c>
      <c r="S261" t="b">
        <v>0</v>
      </c>
      <c r="T261" t="s">
        <v>87</v>
      </c>
      <c r="U261" t="b">
        <v>0</v>
      </c>
      <c r="V261" t="s">
        <v>97</v>
      </c>
      <c r="W261" s="1">
        <v>44537.444189814814</v>
      </c>
      <c r="X261">
        <v>1448</v>
      </c>
      <c r="Y261">
        <v>206</v>
      </c>
      <c r="Z261">
        <v>0</v>
      </c>
      <c r="AA261">
        <v>206</v>
      </c>
      <c r="AB261">
        <v>0</v>
      </c>
      <c r="AC261">
        <v>167</v>
      </c>
      <c r="AD261">
        <v>-20</v>
      </c>
      <c r="AE261">
        <v>0</v>
      </c>
      <c r="AF261">
        <v>0</v>
      </c>
      <c r="AG261">
        <v>0</v>
      </c>
      <c r="AH261" t="s">
        <v>112</v>
      </c>
      <c r="AI261" s="1">
        <v>44537.47488425926</v>
      </c>
      <c r="AJ261">
        <v>2034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-21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>
      <c r="A262" t="s">
        <v>742</v>
      </c>
      <c r="B262" t="s">
        <v>79</v>
      </c>
      <c r="C262" t="s">
        <v>743</v>
      </c>
      <c r="D262" t="s">
        <v>81</v>
      </c>
      <c r="E262" s="2" t="str">
        <f>HYPERLINK("capsilon://?command=openfolder&amp;siteaddress=FAM.docvelocity-na8.net&amp;folderid=FXBD3F8918-9C03-DD9F-2A77-CF48F4B4A0EC","FX21123876")</f>
        <v>FX21123876</v>
      </c>
      <c r="F262" t="s">
        <v>19</v>
      </c>
      <c r="G262" t="s">
        <v>19</v>
      </c>
      <c r="H262" t="s">
        <v>82</v>
      </c>
      <c r="I262" t="s">
        <v>744</v>
      </c>
      <c r="J262">
        <v>227</v>
      </c>
      <c r="K262" t="s">
        <v>84</v>
      </c>
      <c r="L262" t="s">
        <v>85</v>
      </c>
      <c r="M262" t="s">
        <v>86</v>
      </c>
      <c r="N262">
        <v>2</v>
      </c>
      <c r="O262" s="1">
        <v>44537.396041666667</v>
      </c>
      <c r="P262" s="1">
        <v>44537.451342592591</v>
      </c>
      <c r="Q262">
        <v>1337</v>
      </c>
      <c r="R262">
        <v>3441</v>
      </c>
      <c r="S262" t="b">
        <v>0</v>
      </c>
      <c r="T262" t="s">
        <v>87</v>
      </c>
      <c r="U262" t="b">
        <v>0</v>
      </c>
      <c r="V262" t="s">
        <v>150</v>
      </c>
      <c r="W262" s="1">
        <v>44537.433495370373</v>
      </c>
      <c r="X262">
        <v>2093</v>
      </c>
      <c r="Y262">
        <v>196</v>
      </c>
      <c r="Z262">
        <v>0</v>
      </c>
      <c r="AA262">
        <v>196</v>
      </c>
      <c r="AB262">
        <v>0</v>
      </c>
      <c r="AC262">
        <v>95</v>
      </c>
      <c r="AD262">
        <v>31</v>
      </c>
      <c r="AE262">
        <v>0</v>
      </c>
      <c r="AF262">
        <v>0</v>
      </c>
      <c r="AG262">
        <v>0</v>
      </c>
      <c r="AH262" t="s">
        <v>112</v>
      </c>
      <c r="AI262" s="1">
        <v>44537.451342592591</v>
      </c>
      <c r="AJ262">
        <v>1348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31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>
      <c r="A263" t="s">
        <v>745</v>
      </c>
      <c r="B263" t="s">
        <v>79</v>
      </c>
      <c r="C263" t="s">
        <v>746</v>
      </c>
      <c r="D263" t="s">
        <v>81</v>
      </c>
      <c r="E263" s="2" t="str">
        <f>HYPERLINK("capsilon://?command=openfolder&amp;siteaddress=FAM.docvelocity-na8.net&amp;folderid=FXB769315B-F4E9-501C-34B0-3923B638EF81","FX21124105")</f>
        <v>FX21124105</v>
      </c>
      <c r="F263" t="s">
        <v>19</v>
      </c>
      <c r="G263" t="s">
        <v>19</v>
      </c>
      <c r="H263" t="s">
        <v>82</v>
      </c>
      <c r="I263" t="s">
        <v>747</v>
      </c>
      <c r="J263">
        <v>150</v>
      </c>
      <c r="K263" t="s">
        <v>84</v>
      </c>
      <c r="L263" t="s">
        <v>85</v>
      </c>
      <c r="M263" t="s">
        <v>86</v>
      </c>
      <c r="N263">
        <v>2</v>
      </c>
      <c r="O263" s="1">
        <v>44537.397141203706</v>
      </c>
      <c r="P263" s="1">
        <v>44537.464803240742</v>
      </c>
      <c r="Q263">
        <v>4136</v>
      </c>
      <c r="R263">
        <v>1710</v>
      </c>
      <c r="S263" t="b">
        <v>0</v>
      </c>
      <c r="T263" t="s">
        <v>87</v>
      </c>
      <c r="U263" t="b">
        <v>0</v>
      </c>
      <c r="V263" t="s">
        <v>150</v>
      </c>
      <c r="W263" s="1">
        <v>44537.448946759258</v>
      </c>
      <c r="X263">
        <v>1101</v>
      </c>
      <c r="Y263">
        <v>133</v>
      </c>
      <c r="Z263">
        <v>0</v>
      </c>
      <c r="AA263">
        <v>133</v>
      </c>
      <c r="AB263">
        <v>0</v>
      </c>
      <c r="AC263">
        <v>15</v>
      </c>
      <c r="AD263">
        <v>17</v>
      </c>
      <c r="AE263">
        <v>0</v>
      </c>
      <c r="AF263">
        <v>0</v>
      </c>
      <c r="AG263">
        <v>0</v>
      </c>
      <c r="AH263" t="s">
        <v>250</v>
      </c>
      <c r="AI263" s="1">
        <v>44537.464803240742</v>
      </c>
      <c r="AJ263">
        <v>546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17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>
      <c r="A264" t="s">
        <v>748</v>
      </c>
      <c r="B264" t="s">
        <v>79</v>
      </c>
      <c r="C264" t="s">
        <v>749</v>
      </c>
      <c r="D264" t="s">
        <v>81</v>
      </c>
      <c r="E264" s="2" t="str">
        <f>HYPERLINK("capsilon://?command=openfolder&amp;siteaddress=FAM.docvelocity-na8.net&amp;folderid=FX20359E17-D80C-ECAE-05DE-7524F638B81D","FX21124579")</f>
        <v>FX21124579</v>
      </c>
      <c r="F264" t="s">
        <v>19</v>
      </c>
      <c r="G264" t="s">
        <v>19</v>
      </c>
      <c r="H264" t="s">
        <v>82</v>
      </c>
      <c r="I264" t="s">
        <v>750</v>
      </c>
      <c r="J264">
        <v>38</v>
      </c>
      <c r="K264" t="s">
        <v>84</v>
      </c>
      <c r="L264" t="s">
        <v>85</v>
      </c>
      <c r="M264" t="s">
        <v>86</v>
      </c>
      <c r="N264">
        <v>2</v>
      </c>
      <c r="O264" s="1">
        <v>44537.397812499999</v>
      </c>
      <c r="P264" s="1">
        <v>44537.463217592594</v>
      </c>
      <c r="Q264">
        <v>5224</v>
      </c>
      <c r="R264">
        <v>427</v>
      </c>
      <c r="S264" t="b">
        <v>0</v>
      </c>
      <c r="T264" t="s">
        <v>87</v>
      </c>
      <c r="U264" t="b">
        <v>0</v>
      </c>
      <c r="V264" t="s">
        <v>493</v>
      </c>
      <c r="W264" s="1">
        <v>44537.439722222225</v>
      </c>
      <c r="X264">
        <v>136</v>
      </c>
      <c r="Y264">
        <v>37</v>
      </c>
      <c r="Z264">
        <v>0</v>
      </c>
      <c r="AA264">
        <v>37</v>
      </c>
      <c r="AB264">
        <v>0</v>
      </c>
      <c r="AC264">
        <v>8</v>
      </c>
      <c r="AD264">
        <v>1</v>
      </c>
      <c r="AE264">
        <v>0</v>
      </c>
      <c r="AF264">
        <v>0</v>
      </c>
      <c r="AG264">
        <v>0</v>
      </c>
      <c r="AH264" t="s">
        <v>182</v>
      </c>
      <c r="AI264" s="1">
        <v>44537.463217592594</v>
      </c>
      <c r="AJ264">
        <v>291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>
      <c r="A265" t="s">
        <v>751</v>
      </c>
      <c r="B265" t="s">
        <v>79</v>
      </c>
      <c r="C265" t="s">
        <v>724</v>
      </c>
      <c r="D265" t="s">
        <v>81</v>
      </c>
      <c r="E265" s="2" t="str">
        <f>HYPERLINK("capsilon://?command=openfolder&amp;siteaddress=FAM.docvelocity-na8.net&amp;folderid=FX68AD769A-F27B-40A2-B558-855EEA4AB002","FX211112322")</f>
        <v>FX211112322</v>
      </c>
      <c r="F265" t="s">
        <v>19</v>
      </c>
      <c r="G265" t="s">
        <v>19</v>
      </c>
      <c r="H265" t="s">
        <v>82</v>
      </c>
      <c r="I265" t="s">
        <v>725</v>
      </c>
      <c r="J265">
        <v>38</v>
      </c>
      <c r="K265" t="s">
        <v>84</v>
      </c>
      <c r="L265" t="s">
        <v>85</v>
      </c>
      <c r="M265" t="s">
        <v>86</v>
      </c>
      <c r="N265">
        <v>2</v>
      </c>
      <c r="O265" s="1">
        <v>44537.401770833334</v>
      </c>
      <c r="P265" s="1">
        <v>44537.421064814815</v>
      </c>
      <c r="Q265">
        <v>136</v>
      </c>
      <c r="R265">
        <v>1531</v>
      </c>
      <c r="S265" t="b">
        <v>0</v>
      </c>
      <c r="T265" t="s">
        <v>87</v>
      </c>
      <c r="U265" t="b">
        <v>1</v>
      </c>
      <c r="V265" t="s">
        <v>493</v>
      </c>
      <c r="W265" s="1">
        <v>44537.413032407407</v>
      </c>
      <c r="X265">
        <v>854</v>
      </c>
      <c r="Y265">
        <v>37</v>
      </c>
      <c r="Z265">
        <v>0</v>
      </c>
      <c r="AA265">
        <v>37</v>
      </c>
      <c r="AB265">
        <v>0</v>
      </c>
      <c r="AC265">
        <v>31</v>
      </c>
      <c r="AD265">
        <v>1</v>
      </c>
      <c r="AE265">
        <v>0</v>
      </c>
      <c r="AF265">
        <v>0</v>
      </c>
      <c r="AG265">
        <v>0</v>
      </c>
      <c r="AH265" t="s">
        <v>112</v>
      </c>
      <c r="AI265" s="1">
        <v>44537.421064814815</v>
      </c>
      <c r="AJ265">
        <v>677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>
      <c r="A266" t="s">
        <v>752</v>
      </c>
      <c r="B266" t="s">
        <v>79</v>
      </c>
      <c r="C266" t="s">
        <v>753</v>
      </c>
      <c r="D266" t="s">
        <v>81</v>
      </c>
      <c r="E266" s="2" t="str">
        <f>HYPERLINK("capsilon://?command=openfolder&amp;siteaddress=FAM.docvelocity-na8.net&amp;folderid=FXA7E60CCF-4A4A-E7C7-9FCC-0606E4F63D01","FX21119005")</f>
        <v>FX21119005</v>
      </c>
      <c r="F266" t="s">
        <v>19</v>
      </c>
      <c r="G266" t="s">
        <v>19</v>
      </c>
      <c r="H266" t="s">
        <v>82</v>
      </c>
      <c r="I266" t="s">
        <v>754</v>
      </c>
      <c r="J266">
        <v>328</v>
      </c>
      <c r="K266" t="s">
        <v>84</v>
      </c>
      <c r="L266" t="s">
        <v>85</v>
      </c>
      <c r="M266" t="s">
        <v>86</v>
      </c>
      <c r="N266">
        <v>2</v>
      </c>
      <c r="O266" s="1">
        <v>44537.404745370368</v>
      </c>
      <c r="P266" s="1">
        <v>44537.481493055559</v>
      </c>
      <c r="Q266">
        <v>4750</v>
      </c>
      <c r="R266">
        <v>1881</v>
      </c>
      <c r="S266" t="b">
        <v>0</v>
      </c>
      <c r="T266" t="s">
        <v>87</v>
      </c>
      <c r="U266" t="b">
        <v>0</v>
      </c>
      <c r="V266" t="s">
        <v>168</v>
      </c>
      <c r="W266" s="1">
        <v>44537.448391203703</v>
      </c>
      <c r="X266">
        <v>766</v>
      </c>
      <c r="Y266">
        <v>191</v>
      </c>
      <c r="Z266">
        <v>0</v>
      </c>
      <c r="AA266">
        <v>191</v>
      </c>
      <c r="AB266">
        <v>37</v>
      </c>
      <c r="AC266">
        <v>45</v>
      </c>
      <c r="AD266">
        <v>137</v>
      </c>
      <c r="AE266">
        <v>0</v>
      </c>
      <c r="AF266">
        <v>0</v>
      </c>
      <c r="AG266">
        <v>0</v>
      </c>
      <c r="AH266" t="s">
        <v>178</v>
      </c>
      <c r="AI266" s="1">
        <v>44537.481493055559</v>
      </c>
      <c r="AJ266">
        <v>1082</v>
      </c>
      <c r="AK266">
        <v>0</v>
      </c>
      <c r="AL266">
        <v>0</v>
      </c>
      <c r="AM266">
        <v>0</v>
      </c>
      <c r="AN266">
        <v>37</v>
      </c>
      <c r="AO266">
        <v>0</v>
      </c>
      <c r="AP266">
        <v>137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>
      <c r="A267" t="s">
        <v>755</v>
      </c>
      <c r="B267" t="s">
        <v>79</v>
      </c>
      <c r="C267" t="s">
        <v>756</v>
      </c>
      <c r="D267" t="s">
        <v>81</v>
      </c>
      <c r="E267" s="2" t="str">
        <f>HYPERLINK("capsilon://?command=openfolder&amp;siteaddress=FAM.docvelocity-na8.net&amp;folderid=FXDC13E0A4-71A3-7BB2-19E5-FB3BF7BEE747","FX21123650")</f>
        <v>FX21123650</v>
      </c>
      <c r="F267" t="s">
        <v>19</v>
      </c>
      <c r="G267" t="s">
        <v>19</v>
      </c>
      <c r="H267" t="s">
        <v>82</v>
      </c>
      <c r="I267" t="s">
        <v>757</v>
      </c>
      <c r="J267">
        <v>318</v>
      </c>
      <c r="K267" t="s">
        <v>84</v>
      </c>
      <c r="L267" t="s">
        <v>85</v>
      </c>
      <c r="M267" t="s">
        <v>86</v>
      </c>
      <c r="N267">
        <v>2</v>
      </c>
      <c r="O267" s="1">
        <v>44537.412893518522</v>
      </c>
      <c r="P267" s="1">
        <v>44537.828194444446</v>
      </c>
      <c r="Q267">
        <v>27236</v>
      </c>
      <c r="R267">
        <v>8646</v>
      </c>
      <c r="S267" t="b">
        <v>0</v>
      </c>
      <c r="T267" t="s">
        <v>87</v>
      </c>
      <c r="U267" t="b">
        <v>0</v>
      </c>
      <c r="V267" t="s">
        <v>758</v>
      </c>
      <c r="W267" s="1">
        <v>44537.819097222222</v>
      </c>
      <c r="X267">
        <v>7469</v>
      </c>
      <c r="Y267">
        <v>333</v>
      </c>
      <c r="Z267">
        <v>0</v>
      </c>
      <c r="AA267">
        <v>333</v>
      </c>
      <c r="AB267">
        <v>0</v>
      </c>
      <c r="AC267">
        <v>212</v>
      </c>
      <c r="AD267">
        <v>-15</v>
      </c>
      <c r="AE267">
        <v>0</v>
      </c>
      <c r="AF267">
        <v>0</v>
      </c>
      <c r="AG267">
        <v>0</v>
      </c>
      <c r="AH267" t="s">
        <v>137</v>
      </c>
      <c r="AI267" s="1">
        <v>44537.828194444446</v>
      </c>
      <c r="AJ267">
        <v>707</v>
      </c>
      <c r="AK267">
        <v>1</v>
      </c>
      <c r="AL267">
        <v>0</v>
      </c>
      <c r="AM267">
        <v>1</v>
      </c>
      <c r="AN267">
        <v>0</v>
      </c>
      <c r="AO267">
        <v>1</v>
      </c>
      <c r="AP267">
        <v>-16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>
      <c r="A268" t="s">
        <v>759</v>
      </c>
      <c r="B268" t="s">
        <v>79</v>
      </c>
      <c r="C268" t="s">
        <v>385</v>
      </c>
      <c r="D268" t="s">
        <v>81</v>
      </c>
      <c r="E268" s="2" t="str">
        <f>HYPERLINK("capsilon://?command=openfolder&amp;siteaddress=FAM.docvelocity-na8.net&amp;folderid=FX348ED33D-A890-3E1B-7DEC-8312C0C4C035","FX211112780")</f>
        <v>FX211112780</v>
      </c>
      <c r="F268" t="s">
        <v>19</v>
      </c>
      <c r="G268" t="s">
        <v>19</v>
      </c>
      <c r="H268" t="s">
        <v>82</v>
      </c>
      <c r="I268" t="s">
        <v>760</v>
      </c>
      <c r="J268">
        <v>30</v>
      </c>
      <c r="K268" t="s">
        <v>84</v>
      </c>
      <c r="L268" t="s">
        <v>85</v>
      </c>
      <c r="M268" t="s">
        <v>86</v>
      </c>
      <c r="N268">
        <v>2</v>
      </c>
      <c r="O268" s="1">
        <v>44537.417210648149</v>
      </c>
      <c r="P268" s="1">
        <v>44537.470405092594</v>
      </c>
      <c r="Q268">
        <v>4366</v>
      </c>
      <c r="R268">
        <v>230</v>
      </c>
      <c r="S268" t="b">
        <v>0</v>
      </c>
      <c r="T268" t="s">
        <v>87</v>
      </c>
      <c r="U268" t="b">
        <v>0</v>
      </c>
      <c r="V268" t="s">
        <v>307</v>
      </c>
      <c r="W268" s="1">
        <v>44537.447627314818</v>
      </c>
      <c r="X268">
        <v>117</v>
      </c>
      <c r="Y268">
        <v>9</v>
      </c>
      <c r="Z268">
        <v>0</v>
      </c>
      <c r="AA268">
        <v>9</v>
      </c>
      <c r="AB268">
        <v>0</v>
      </c>
      <c r="AC268">
        <v>3</v>
      </c>
      <c r="AD268">
        <v>21</v>
      </c>
      <c r="AE268">
        <v>0</v>
      </c>
      <c r="AF268">
        <v>0</v>
      </c>
      <c r="AG268">
        <v>0</v>
      </c>
      <c r="AH268" t="s">
        <v>250</v>
      </c>
      <c r="AI268" s="1">
        <v>44537.470405092594</v>
      </c>
      <c r="AJ268">
        <v>113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21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>
      <c r="A269" t="s">
        <v>761</v>
      </c>
      <c r="B269" t="s">
        <v>79</v>
      </c>
      <c r="C269" t="s">
        <v>668</v>
      </c>
      <c r="D269" t="s">
        <v>81</v>
      </c>
      <c r="E269" s="2" t="str">
        <f>HYPERLINK("capsilon://?command=openfolder&amp;siteaddress=FAM.docvelocity-na8.net&amp;folderid=FX41312FD5-74AC-49A1-B00A-2D88CCE1689A","FX21121357")</f>
        <v>FX21121357</v>
      </c>
      <c r="F269" t="s">
        <v>19</v>
      </c>
      <c r="G269" t="s">
        <v>19</v>
      </c>
      <c r="H269" t="s">
        <v>82</v>
      </c>
      <c r="I269" t="s">
        <v>762</v>
      </c>
      <c r="J269">
        <v>30</v>
      </c>
      <c r="K269" t="s">
        <v>84</v>
      </c>
      <c r="L269" t="s">
        <v>85</v>
      </c>
      <c r="M269" t="s">
        <v>86</v>
      </c>
      <c r="N269">
        <v>2</v>
      </c>
      <c r="O269" s="1">
        <v>44537.418032407404</v>
      </c>
      <c r="P269" s="1">
        <v>44537.47152777778</v>
      </c>
      <c r="Q269">
        <v>4414</v>
      </c>
      <c r="R269">
        <v>208</v>
      </c>
      <c r="S269" t="b">
        <v>0</v>
      </c>
      <c r="T269" t="s">
        <v>87</v>
      </c>
      <c r="U269" t="b">
        <v>0</v>
      </c>
      <c r="V269" t="s">
        <v>168</v>
      </c>
      <c r="W269" s="1">
        <v>44537.448946759258</v>
      </c>
      <c r="X269">
        <v>48</v>
      </c>
      <c r="Y269">
        <v>9</v>
      </c>
      <c r="Z269">
        <v>0</v>
      </c>
      <c r="AA269">
        <v>9</v>
      </c>
      <c r="AB269">
        <v>0</v>
      </c>
      <c r="AC269">
        <v>4</v>
      </c>
      <c r="AD269">
        <v>21</v>
      </c>
      <c r="AE269">
        <v>0</v>
      </c>
      <c r="AF269">
        <v>0</v>
      </c>
      <c r="AG269">
        <v>0</v>
      </c>
      <c r="AH269" t="s">
        <v>250</v>
      </c>
      <c r="AI269" s="1">
        <v>44537.47152777778</v>
      </c>
      <c r="AJ269">
        <v>96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21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>
      <c r="A270" t="s">
        <v>763</v>
      </c>
      <c r="B270" t="s">
        <v>79</v>
      </c>
      <c r="C270" t="s">
        <v>746</v>
      </c>
      <c r="D270" t="s">
        <v>81</v>
      </c>
      <c r="E270" s="2" t="str">
        <f>HYPERLINK("capsilon://?command=openfolder&amp;siteaddress=FAM.docvelocity-na8.net&amp;folderid=FXB769315B-F4E9-501C-34B0-3923B638EF81","FX21124105")</f>
        <v>FX21124105</v>
      </c>
      <c r="F270" t="s">
        <v>19</v>
      </c>
      <c r="G270" t="s">
        <v>19</v>
      </c>
      <c r="H270" t="s">
        <v>82</v>
      </c>
      <c r="I270" t="s">
        <v>764</v>
      </c>
      <c r="J270">
        <v>38</v>
      </c>
      <c r="K270" t="s">
        <v>84</v>
      </c>
      <c r="L270" t="s">
        <v>85</v>
      </c>
      <c r="M270" t="s">
        <v>86</v>
      </c>
      <c r="N270">
        <v>2</v>
      </c>
      <c r="O270" s="1">
        <v>44537.433969907404</v>
      </c>
      <c r="P270" s="1">
        <v>44537.475902777776</v>
      </c>
      <c r="Q270">
        <v>2961</v>
      </c>
      <c r="R270">
        <v>662</v>
      </c>
      <c r="S270" t="b">
        <v>0</v>
      </c>
      <c r="T270" t="s">
        <v>87</v>
      </c>
      <c r="U270" t="b">
        <v>0</v>
      </c>
      <c r="V270" t="s">
        <v>307</v>
      </c>
      <c r="W270" s="1">
        <v>44537.451736111114</v>
      </c>
      <c r="X270">
        <v>285</v>
      </c>
      <c r="Y270">
        <v>37</v>
      </c>
      <c r="Z270">
        <v>0</v>
      </c>
      <c r="AA270">
        <v>37</v>
      </c>
      <c r="AB270">
        <v>0</v>
      </c>
      <c r="AC270">
        <v>9</v>
      </c>
      <c r="AD270">
        <v>1</v>
      </c>
      <c r="AE270">
        <v>0</v>
      </c>
      <c r="AF270">
        <v>0</v>
      </c>
      <c r="AG270">
        <v>0</v>
      </c>
      <c r="AH270" t="s">
        <v>250</v>
      </c>
      <c r="AI270" s="1">
        <v>44537.475902777776</v>
      </c>
      <c r="AJ270">
        <v>377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>
      <c r="A271" t="s">
        <v>765</v>
      </c>
      <c r="B271" t="s">
        <v>79</v>
      </c>
      <c r="C271" t="s">
        <v>766</v>
      </c>
      <c r="D271" t="s">
        <v>81</v>
      </c>
      <c r="E271" s="2" t="str">
        <f>HYPERLINK("capsilon://?command=openfolder&amp;siteaddress=FAM.docvelocity-na8.net&amp;folderid=FX05BC22EC-3DBA-F5A8-1D3F-3EDBD3B4870D","FX21119020")</f>
        <v>FX21119020</v>
      </c>
      <c r="F271" t="s">
        <v>19</v>
      </c>
      <c r="G271" t="s">
        <v>19</v>
      </c>
      <c r="H271" t="s">
        <v>82</v>
      </c>
      <c r="I271" t="s">
        <v>767</v>
      </c>
      <c r="J271">
        <v>256</v>
      </c>
      <c r="K271" t="s">
        <v>84</v>
      </c>
      <c r="L271" t="s">
        <v>85</v>
      </c>
      <c r="M271" t="s">
        <v>86</v>
      </c>
      <c r="N271">
        <v>2</v>
      </c>
      <c r="O271" s="1">
        <v>44537.442627314813</v>
      </c>
      <c r="P271" s="1">
        <v>44537.491828703707</v>
      </c>
      <c r="Q271">
        <v>2329</v>
      </c>
      <c r="R271">
        <v>1922</v>
      </c>
      <c r="S271" t="b">
        <v>0</v>
      </c>
      <c r="T271" t="s">
        <v>87</v>
      </c>
      <c r="U271" t="b">
        <v>0</v>
      </c>
      <c r="V271" t="s">
        <v>168</v>
      </c>
      <c r="W271" s="1">
        <v>44537.454930555556</v>
      </c>
      <c r="X271">
        <v>517</v>
      </c>
      <c r="Y271">
        <v>189</v>
      </c>
      <c r="Z271">
        <v>0</v>
      </c>
      <c r="AA271">
        <v>189</v>
      </c>
      <c r="AB271">
        <v>37</v>
      </c>
      <c r="AC271">
        <v>40</v>
      </c>
      <c r="AD271">
        <v>67</v>
      </c>
      <c r="AE271">
        <v>0</v>
      </c>
      <c r="AF271">
        <v>0</v>
      </c>
      <c r="AG271">
        <v>0</v>
      </c>
      <c r="AH271" t="s">
        <v>250</v>
      </c>
      <c r="AI271" s="1">
        <v>44537.491828703707</v>
      </c>
      <c r="AJ271">
        <v>1375</v>
      </c>
      <c r="AK271">
        <v>1</v>
      </c>
      <c r="AL271">
        <v>0</v>
      </c>
      <c r="AM271">
        <v>1</v>
      </c>
      <c r="AN271">
        <v>37</v>
      </c>
      <c r="AO271">
        <v>2</v>
      </c>
      <c r="AP271">
        <v>66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>
      <c r="A272" t="s">
        <v>768</v>
      </c>
      <c r="B272" t="s">
        <v>79</v>
      </c>
      <c r="C272" t="s">
        <v>769</v>
      </c>
      <c r="D272" t="s">
        <v>81</v>
      </c>
      <c r="E272" s="2" t="str">
        <f>HYPERLINK("capsilon://?command=openfolder&amp;siteaddress=FAM.docvelocity-na8.net&amp;folderid=FXDEFE848B-0C13-098D-8001-6A7E03B659EE","FX21124287")</f>
        <v>FX21124287</v>
      </c>
      <c r="F272" t="s">
        <v>19</v>
      </c>
      <c r="G272" t="s">
        <v>19</v>
      </c>
      <c r="H272" t="s">
        <v>82</v>
      </c>
      <c r="I272" t="s">
        <v>770</v>
      </c>
      <c r="J272">
        <v>524</v>
      </c>
      <c r="K272" t="s">
        <v>84</v>
      </c>
      <c r="L272" t="s">
        <v>85</v>
      </c>
      <c r="M272" t="s">
        <v>86</v>
      </c>
      <c r="N272">
        <v>2</v>
      </c>
      <c r="O272" s="1">
        <v>44537.444467592592</v>
      </c>
      <c r="P272" s="1">
        <v>44537.5391087963</v>
      </c>
      <c r="Q272">
        <v>939</v>
      </c>
      <c r="R272">
        <v>7238</v>
      </c>
      <c r="S272" t="b">
        <v>0</v>
      </c>
      <c r="T272" t="s">
        <v>87</v>
      </c>
      <c r="U272" t="b">
        <v>0</v>
      </c>
      <c r="V272" t="s">
        <v>93</v>
      </c>
      <c r="W272" s="1">
        <v>44537.513136574074</v>
      </c>
      <c r="X272">
        <v>5340</v>
      </c>
      <c r="Y272">
        <v>530</v>
      </c>
      <c r="Z272">
        <v>0</v>
      </c>
      <c r="AA272">
        <v>530</v>
      </c>
      <c r="AB272">
        <v>0</v>
      </c>
      <c r="AC272">
        <v>402</v>
      </c>
      <c r="AD272">
        <v>-6</v>
      </c>
      <c r="AE272">
        <v>0</v>
      </c>
      <c r="AF272">
        <v>0</v>
      </c>
      <c r="AG272">
        <v>0</v>
      </c>
      <c r="AH272" t="s">
        <v>128</v>
      </c>
      <c r="AI272" s="1">
        <v>44537.5391087963</v>
      </c>
      <c r="AJ272">
        <v>1883</v>
      </c>
      <c r="AK272">
        <v>9</v>
      </c>
      <c r="AL272">
        <v>0</v>
      </c>
      <c r="AM272">
        <v>9</v>
      </c>
      <c r="AN272">
        <v>0</v>
      </c>
      <c r="AO272">
        <v>9</v>
      </c>
      <c r="AP272">
        <v>-15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>
      <c r="A273" t="s">
        <v>771</v>
      </c>
      <c r="B273" t="s">
        <v>79</v>
      </c>
      <c r="C273" t="s">
        <v>746</v>
      </c>
      <c r="D273" t="s">
        <v>81</v>
      </c>
      <c r="E273" s="2" t="str">
        <f>HYPERLINK("capsilon://?command=openfolder&amp;siteaddress=FAM.docvelocity-na8.net&amp;folderid=FXB769315B-F4E9-501C-34B0-3923B638EF81","FX21124105")</f>
        <v>FX21124105</v>
      </c>
      <c r="F273" t="s">
        <v>19</v>
      </c>
      <c r="G273" t="s">
        <v>19</v>
      </c>
      <c r="H273" t="s">
        <v>82</v>
      </c>
      <c r="I273" t="s">
        <v>772</v>
      </c>
      <c r="J273">
        <v>38</v>
      </c>
      <c r="K273" t="s">
        <v>84</v>
      </c>
      <c r="L273" t="s">
        <v>85</v>
      </c>
      <c r="M273" t="s">
        <v>86</v>
      </c>
      <c r="N273">
        <v>2</v>
      </c>
      <c r="O273" s="1">
        <v>44537.445844907408</v>
      </c>
      <c r="P273" s="1">
        <v>44537.483912037038</v>
      </c>
      <c r="Q273">
        <v>2262</v>
      </c>
      <c r="R273">
        <v>1027</v>
      </c>
      <c r="S273" t="b">
        <v>0</v>
      </c>
      <c r="T273" t="s">
        <v>87</v>
      </c>
      <c r="U273" t="b">
        <v>0</v>
      </c>
      <c r="V273" t="s">
        <v>168</v>
      </c>
      <c r="W273" s="1">
        <v>44537.456678240742</v>
      </c>
      <c r="X273">
        <v>400</v>
      </c>
      <c r="Y273">
        <v>38</v>
      </c>
      <c r="Z273">
        <v>0</v>
      </c>
      <c r="AA273">
        <v>38</v>
      </c>
      <c r="AB273">
        <v>0</v>
      </c>
      <c r="AC273">
        <v>13</v>
      </c>
      <c r="AD273">
        <v>0</v>
      </c>
      <c r="AE273">
        <v>0</v>
      </c>
      <c r="AF273">
        <v>0</v>
      </c>
      <c r="AG273">
        <v>0</v>
      </c>
      <c r="AH273" t="s">
        <v>112</v>
      </c>
      <c r="AI273" s="1">
        <v>44537.483912037038</v>
      </c>
      <c r="AJ273">
        <v>627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>
      <c r="A274" t="s">
        <v>773</v>
      </c>
      <c r="B274" t="s">
        <v>79</v>
      </c>
      <c r="C274" t="s">
        <v>376</v>
      </c>
      <c r="D274" t="s">
        <v>81</v>
      </c>
      <c r="E274" s="2" t="str">
        <f>HYPERLINK("capsilon://?command=openfolder&amp;siteaddress=FAM.docvelocity-na8.net&amp;folderid=FX271CA40B-BB79-0012-4DD1-C9E54585CE2A","FX21105970")</f>
        <v>FX21105970</v>
      </c>
      <c r="F274" t="s">
        <v>19</v>
      </c>
      <c r="G274" t="s">
        <v>19</v>
      </c>
      <c r="H274" t="s">
        <v>82</v>
      </c>
      <c r="I274" t="s">
        <v>774</v>
      </c>
      <c r="J274">
        <v>66</v>
      </c>
      <c r="K274" t="s">
        <v>84</v>
      </c>
      <c r="L274" t="s">
        <v>85</v>
      </c>
      <c r="M274" t="s">
        <v>86</v>
      </c>
      <c r="N274">
        <v>2</v>
      </c>
      <c r="O274" s="1">
        <v>44537.452592592592</v>
      </c>
      <c r="P274" s="1">
        <v>44537.492708333331</v>
      </c>
      <c r="Q274">
        <v>1795</v>
      </c>
      <c r="R274">
        <v>1671</v>
      </c>
      <c r="S274" t="b">
        <v>0</v>
      </c>
      <c r="T274" t="s">
        <v>87</v>
      </c>
      <c r="U274" t="b">
        <v>0</v>
      </c>
      <c r="V274" t="s">
        <v>307</v>
      </c>
      <c r="W274" s="1">
        <v>44537.478275462963</v>
      </c>
      <c r="X274">
        <v>766</v>
      </c>
      <c r="Y274">
        <v>52</v>
      </c>
      <c r="Z274">
        <v>0</v>
      </c>
      <c r="AA274">
        <v>52</v>
      </c>
      <c r="AB274">
        <v>0</v>
      </c>
      <c r="AC274">
        <v>35</v>
      </c>
      <c r="AD274">
        <v>14</v>
      </c>
      <c r="AE274">
        <v>0</v>
      </c>
      <c r="AF274">
        <v>0</v>
      </c>
      <c r="AG274">
        <v>0</v>
      </c>
      <c r="AH274" t="s">
        <v>112</v>
      </c>
      <c r="AI274" s="1">
        <v>44537.492708333331</v>
      </c>
      <c r="AJ274">
        <v>759</v>
      </c>
      <c r="AK274">
        <v>6</v>
      </c>
      <c r="AL274">
        <v>0</v>
      </c>
      <c r="AM274">
        <v>6</v>
      </c>
      <c r="AN274">
        <v>0</v>
      </c>
      <c r="AO274">
        <v>7</v>
      </c>
      <c r="AP274">
        <v>8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>
      <c r="A275" t="s">
        <v>775</v>
      </c>
      <c r="B275" t="s">
        <v>79</v>
      </c>
      <c r="C275" t="s">
        <v>776</v>
      </c>
      <c r="D275" t="s">
        <v>81</v>
      </c>
      <c r="E275" s="2" t="str">
        <f>HYPERLINK("capsilon://?command=openfolder&amp;siteaddress=FAM.docvelocity-na8.net&amp;folderid=FXB3C84715-8859-0370-162B-2765FE6BDD91","FX21124470")</f>
        <v>FX21124470</v>
      </c>
      <c r="F275" t="s">
        <v>19</v>
      </c>
      <c r="G275" t="s">
        <v>19</v>
      </c>
      <c r="H275" t="s">
        <v>82</v>
      </c>
      <c r="I275" t="s">
        <v>777</v>
      </c>
      <c r="J275">
        <v>38</v>
      </c>
      <c r="K275" t="s">
        <v>84</v>
      </c>
      <c r="L275" t="s">
        <v>85</v>
      </c>
      <c r="M275" t="s">
        <v>86</v>
      </c>
      <c r="N275">
        <v>1</v>
      </c>
      <c r="O275" s="1">
        <v>44537.458854166667</v>
      </c>
      <c r="P275" s="1">
        <v>44537.463993055557</v>
      </c>
      <c r="Q275">
        <v>379</v>
      </c>
      <c r="R275">
        <v>65</v>
      </c>
      <c r="S275" t="b">
        <v>0</v>
      </c>
      <c r="T275" t="s">
        <v>87</v>
      </c>
      <c r="U275" t="b">
        <v>0</v>
      </c>
      <c r="V275" t="s">
        <v>168</v>
      </c>
      <c r="W275" s="1">
        <v>44537.463993055557</v>
      </c>
      <c r="X275">
        <v>65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38</v>
      </c>
      <c r="AE275">
        <v>37</v>
      </c>
      <c r="AF275">
        <v>0</v>
      </c>
      <c r="AG275">
        <v>3</v>
      </c>
      <c r="AH275" t="s">
        <v>87</v>
      </c>
      <c r="AI275" t="s">
        <v>87</v>
      </c>
      <c r="AJ275" t="s">
        <v>87</v>
      </c>
      <c r="AK275" t="s">
        <v>87</v>
      </c>
      <c r="AL275" t="s">
        <v>87</v>
      </c>
      <c r="AM275" t="s">
        <v>87</v>
      </c>
      <c r="AN275" t="s">
        <v>87</v>
      </c>
      <c r="AO275" t="s">
        <v>87</v>
      </c>
      <c r="AP275" t="s">
        <v>87</v>
      </c>
      <c r="AQ275" t="s">
        <v>87</v>
      </c>
      <c r="AR275" t="s">
        <v>87</v>
      </c>
      <c r="AS275" t="s">
        <v>87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>
      <c r="A276" t="s">
        <v>778</v>
      </c>
      <c r="B276" t="s">
        <v>79</v>
      </c>
      <c r="C276" t="s">
        <v>776</v>
      </c>
      <c r="D276" t="s">
        <v>81</v>
      </c>
      <c r="E276" s="2" t="str">
        <f>HYPERLINK("capsilon://?command=openfolder&amp;siteaddress=FAM.docvelocity-na8.net&amp;folderid=FXB3C84715-8859-0370-162B-2765FE6BDD91","FX21124470")</f>
        <v>FX21124470</v>
      </c>
      <c r="F276" t="s">
        <v>19</v>
      </c>
      <c r="G276" t="s">
        <v>19</v>
      </c>
      <c r="H276" t="s">
        <v>82</v>
      </c>
      <c r="I276" t="s">
        <v>777</v>
      </c>
      <c r="J276">
        <v>114</v>
      </c>
      <c r="K276" t="s">
        <v>84</v>
      </c>
      <c r="L276" t="s">
        <v>85</v>
      </c>
      <c r="M276" t="s">
        <v>86</v>
      </c>
      <c r="N276">
        <v>2</v>
      </c>
      <c r="O276" s="1">
        <v>44537.464456018519</v>
      </c>
      <c r="P276" s="1">
        <v>44537.487615740742</v>
      </c>
      <c r="Q276">
        <v>524</v>
      </c>
      <c r="R276">
        <v>1477</v>
      </c>
      <c r="S276" t="b">
        <v>0</v>
      </c>
      <c r="T276" t="s">
        <v>87</v>
      </c>
      <c r="U276" t="b">
        <v>1</v>
      </c>
      <c r="V276" t="s">
        <v>493</v>
      </c>
      <c r="W276" s="1">
        <v>44537.477094907408</v>
      </c>
      <c r="X276">
        <v>949</v>
      </c>
      <c r="Y276">
        <v>111</v>
      </c>
      <c r="Z276">
        <v>0</v>
      </c>
      <c r="AA276">
        <v>111</v>
      </c>
      <c r="AB276">
        <v>0</v>
      </c>
      <c r="AC276">
        <v>67</v>
      </c>
      <c r="AD276">
        <v>3</v>
      </c>
      <c r="AE276">
        <v>0</v>
      </c>
      <c r="AF276">
        <v>0</v>
      </c>
      <c r="AG276">
        <v>0</v>
      </c>
      <c r="AH276" t="s">
        <v>178</v>
      </c>
      <c r="AI276" s="1">
        <v>44537.487615740742</v>
      </c>
      <c r="AJ276">
        <v>528</v>
      </c>
      <c r="AK276">
        <v>2</v>
      </c>
      <c r="AL276">
        <v>0</v>
      </c>
      <c r="AM276">
        <v>2</v>
      </c>
      <c r="AN276">
        <v>0</v>
      </c>
      <c r="AO276">
        <v>1</v>
      </c>
      <c r="AP276">
        <v>1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>
      <c r="A277" t="s">
        <v>779</v>
      </c>
      <c r="B277" t="s">
        <v>79</v>
      </c>
      <c r="C277" t="s">
        <v>780</v>
      </c>
      <c r="D277" t="s">
        <v>81</v>
      </c>
      <c r="E277" s="2" t="str">
        <f>HYPERLINK("capsilon://?command=openfolder&amp;siteaddress=FAM.docvelocity-na8.net&amp;folderid=FX69A4C366-30AA-12B9-F1ED-27AC1A19D1F3","FX21124912")</f>
        <v>FX21124912</v>
      </c>
      <c r="F277" t="s">
        <v>19</v>
      </c>
      <c r="G277" t="s">
        <v>19</v>
      </c>
      <c r="H277" t="s">
        <v>82</v>
      </c>
      <c r="I277" t="s">
        <v>781</v>
      </c>
      <c r="J277">
        <v>445</v>
      </c>
      <c r="K277" t="s">
        <v>84</v>
      </c>
      <c r="L277" t="s">
        <v>85</v>
      </c>
      <c r="M277" t="s">
        <v>86</v>
      </c>
      <c r="N277">
        <v>2</v>
      </c>
      <c r="O277" s="1">
        <v>44537.465810185182</v>
      </c>
      <c r="P277" s="1">
        <v>44537.592766203707</v>
      </c>
      <c r="Q277">
        <v>5300</v>
      </c>
      <c r="R277">
        <v>5669</v>
      </c>
      <c r="S277" t="b">
        <v>0</v>
      </c>
      <c r="T277" t="s">
        <v>87</v>
      </c>
      <c r="U277" t="b">
        <v>0</v>
      </c>
      <c r="V277" t="s">
        <v>307</v>
      </c>
      <c r="W277" s="1">
        <v>44537.564386574071</v>
      </c>
      <c r="X277">
        <v>4476</v>
      </c>
      <c r="Y277">
        <v>333</v>
      </c>
      <c r="Z277">
        <v>0</v>
      </c>
      <c r="AA277">
        <v>333</v>
      </c>
      <c r="AB277">
        <v>0</v>
      </c>
      <c r="AC277">
        <v>157</v>
      </c>
      <c r="AD277">
        <v>112</v>
      </c>
      <c r="AE277">
        <v>0</v>
      </c>
      <c r="AF277">
        <v>0</v>
      </c>
      <c r="AG277">
        <v>0</v>
      </c>
      <c r="AH277" t="s">
        <v>137</v>
      </c>
      <c r="AI277" s="1">
        <v>44537.592766203707</v>
      </c>
      <c r="AJ277">
        <v>1155</v>
      </c>
      <c r="AK277">
        <v>7</v>
      </c>
      <c r="AL277">
        <v>0</v>
      </c>
      <c r="AM277">
        <v>7</v>
      </c>
      <c r="AN277">
        <v>0</v>
      </c>
      <c r="AO277">
        <v>7</v>
      </c>
      <c r="AP277">
        <v>105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>
      <c r="A278" t="s">
        <v>782</v>
      </c>
      <c r="B278" t="s">
        <v>79</v>
      </c>
      <c r="C278" t="s">
        <v>783</v>
      </c>
      <c r="D278" t="s">
        <v>81</v>
      </c>
      <c r="E278" s="2" t="str">
        <f>HYPERLINK("capsilon://?command=openfolder&amp;siteaddress=FAM.docvelocity-na8.net&amp;folderid=FXE7F7B435-C4CD-287C-AA3C-971EF0F815D9","FX21118557")</f>
        <v>FX21118557</v>
      </c>
      <c r="F278" t="s">
        <v>19</v>
      </c>
      <c r="G278" t="s">
        <v>19</v>
      </c>
      <c r="H278" t="s">
        <v>82</v>
      </c>
      <c r="I278" t="s">
        <v>784</v>
      </c>
      <c r="J278">
        <v>38</v>
      </c>
      <c r="K278" t="s">
        <v>84</v>
      </c>
      <c r="L278" t="s">
        <v>85</v>
      </c>
      <c r="M278" t="s">
        <v>86</v>
      </c>
      <c r="N278">
        <v>2</v>
      </c>
      <c r="O278" s="1">
        <v>44537.488402777781</v>
      </c>
      <c r="P278" s="1">
        <v>44537.519363425927</v>
      </c>
      <c r="Q278">
        <v>2336</v>
      </c>
      <c r="R278">
        <v>339</v>
      </c>
      <c r="S278" t="b">
        <v>0</v>
      </c>
      <c r="T278" t="s">
        <v>87</v>
      </c>
      <c r="U278" t="b">
        <v>0</v>
      </c>
      <c r="V278" t="s">
        <v>168</v>
      </c>
      <c r="W278" s="1">
        <v>44537.516886574071</v>
      </c>
      <c r="X278">
        <v>169</v>
      </c>
      <c r="Y278">
        <v>37</v>
      </c>
      <c r="Z278">
        <v>0</v>
      </c>
      <c r="AA278">
        <v>37</v>
      </c>
      <c r="AB278">
        <v>0</v>
      </c>
      <c r="AC278">
        <v>17</v>
      </c>
      <c r="AD278">
        <v>1</v>
      </c>
      <c r="AE278">
        <v>0</v>
      </c>
      <c r="AF278">
        <v>0</v>
      </c>
      <c r="AG278">
        <v>0</v>
      </c>
      <c r="AH278" t="s">
        <v>137</v>
      </c>
      <c r="AI278" s="1">
        <v>44537.519363425927</v>
      </c>
      <c r="AJ278">
        <v>170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>
      <c r="A279" t="s">
        <v>785</v>
      </c>
      <c r="B279" t="s">
        <v>79</v>
      </c>
      <c r="C279" t="s">
        <v>786</v>
      </c>
      <c r="D279" t="s">
        <v>81</v>
      </c>
      <c r="E279" s="2" t="str">
        <f>HYPERLINK("capsilon://?command=openfolder&amp;siteaddress=FAM.docvelocity-na8.net&amp;folderid=FX967D833B-75B7-CF39-43F4-F3376C8804F4","FX21124735")</f>
        <v>FX21124735</v>
      </c>
      <c r="F279" t="s">
        <v>19</v>
      </c>
      <c r="G279" t="s">
        <v>19</v>
      </c>
      <c r="H279" t="s">
        <v>82</v>
      </c>
      <c r="I279" t="s">
        <v>787</v>
      </c>
      <c r="J279">
        <v>76</v>
      </c>
      <c r="K279" t="s">
        <v>84</v>
      </c>
      <c r="L279" t="s">
        <v>85</v>
      </c>
      <c r="M279" t="s">
        <v>86</v>
      </c>
      <c r="N279">
        <v>2</v>
      </c>
      <c r="O279" s="1">
        <v>44537.489594907405</v>
      </c>
      <c r="P279" s="1">
        <v>44537.544965277775</v>
      </c>
      <c r="Q279">
        <v>3262</v>
      </c>
      <c r="R279">
        <v>1522</v>
      </c>
      <c r="S279" t="b">
        <v>0</v>
      </c>
      <c r="T279" t="s">
        <v>87</v>
      </c>
      <c r="U279" t="b">
        <v>0</v>
      </c>
      <c r="V279" t="s">
        <v>150</v>
      </c>
      <c r="W279" s="1">
        <v>44537.527627314812</v>
      </c>
      <c r="X279">
        <v>1011</v>
      </c>
      <c r="Y279">
        <v>74</v>
      </c>
      <c r="Z279">
        <v>0</v>
      </c>
      <c r="AA279">
        <v>74</v>
      </c>
      <c r="AB279">
        <v>0</v>
      </c>
      <c r="AC279">
        <v>56</v>
      </c>
      <c r="AD279">
        <v>2</v>
      </c>
      <c r="AE279">
        <v>0</v>
      </c>
      <c r="AF279">
        <v>0</v>
      </c>
      <c r="AG279">
        <v>0</v>
      </c>
      <c r="AH279" t="s">
        <v>128</v>
      </c>
      <c r="AI279" s="1">
        <v>44537.544965277775</v>
      </c>
      <c r="AJ279">
        <v>505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1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>
      <c r="A280" t="s">
        <v>788</v>
      </c>
      <c r="B280" t="s">
        <v>79</v>
      </c>
      <c r="C280" t="s">
        <v>743</v>
      </c>
      <c r="D280" t="s">
        <v>81</v>
      </c>
      <c r="E280" s="2" t="str">
        <f>HYPERLINK("capsilon://?command=openfolder&amp;siteaddress=FAM.docvelocity-na8.net&amp;folderid=FXBD3F8918-9C03-DD9F-2A77-CF48F4B4A0EC","FX21123876")</f>
        <v>FX21123876</v>
      </c>
      <c r="F280" t="s">
        <v>19</v>
      </c>
      <c r="G280" t="s">
        <v>19</v>
      </c>
      <c r="H280" t="s">
        <v>82</v>
      </c>
      <c r="I280" t="s">
        <v>789</v>
      </c>
      <c r="J280">
        <v>38</v>
      </c>
      <c r="K280" t="s">
        <v>84</v>
      </c>
      <c r="L280" t="s">
        <v>85</v>
      </c>
      <c r="M280" t="s">
        <v>86</v>
      </c>
      <c r="N280">
        <v>2</v>
      </c>
      <c r="O280" s="1">
        <v>44537.499918981484</v>
      </c>
      <c r="P280" s="1">
        <v>44537.521331018521</v>
      </c>
      <c r="Q280">
        <v>1491</v>
      </c>
      <c r="R280">
        <v>359</v>
      </c>
      <c r="S280" t="b">
        <v>0</v>
      </c>
      <c r="T280" t="s">
        <v>87</v>
      </c>
      <c r="U280" t="b">
        <v>0</v>
      </c>
      <c r="V280" t="s">
        <v>168</v>
      </c>
      <c r="W280" s="1">
        <v>44537.519085648149</v>
      </c>
      <c r="X280">
        <v>190</v>
      </c>
      <c r="Y280">
        <v>37</v>
      </c>
      <c r="Z280">
        <v>0</v>
      </c>
      <c r="AA280">
        <v>37</v>
      </c>
      <c r="AB280">
        <v>0</v>
      </c>
      <c r="AC280">
        <v>26</v>
      </c>
      <c r="AD280">
        <v>1</v>
      </c>
      <c r="AE280">
        <v>0</v>
      </c>
      <c r="AF280">
        <v>0</v>
      </c>
      <c r="AG280">
        <v>0</v>
      </c>
      <c r="AH280" t="s">
        <v>137</v>
      </c>
      <c r="AI280" s="1">
        <v>44537.521331018521</v>
      </c>
      <c r="AJ280">
        <v>169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>
      <c r="A281" t="s">
        <v>790</v>
      </c>
      <c r="B281" t="s">
        <v>79</v>
      </c>
      <c r="C281" t="s">
        <v>791</v>
      </c>
      <c r="D281" t="s">
        <v>81</v>
      </c>
      <c r="E281" s="2" t="str">
        <f>HYPERLINK("capsilon://?command=openfolder&amp;siteaddress=FAM.docvelocity-na8.net&amp;folderid=FXBDD9AD4A-C718-27D7-9906-AF5D2797EB03","FX211115096")</f>
        <v>FX211115096</v>
      </c>
      <c r="F281" t="s">
        <v>19</v>
      </c>
      <c r="G281" t="s">
        <v>19</v>
      </c>
      <c r="H281" t="s">
        <v>82</v>
      </c>
      <c r="I281" t="s">
        <v>792</v>
      </c>
      <c r="J281">
        <v>38</v>
      </c>
      <c r="K281" t="s">
        <v>84</v>
      </c>
      <c r="L281" t="s">
        <v>85</v>
      </c>
      <c r="M281" t="s">
        <v>86</v>
      </c>
      <c r="N281">
        <v>2</v>
      </c>
      <c r="O281" s="1">
        <v>44537.500173611108</v>
      </c>
      <c r="P281" s="1">
        <v>44537.541458333333</v>
      </c>
      <c r="Q281">
        <v>3121</v>
      </c>
      <c r="R281">
        <v>446</v>
      </c>
      <c r="S281" t="b">
        <v>0</v>
      </c>
      <c r="T281" t="s">
        <v>87</v>
      </c>
      <c r="U281" t="b">
        <v>0</v>
      </c>
      <c r="V281" t="s">
        <v>150</v>
      </c>
      <c r="W281" s="1">
        <v>44537.531076388892</v>
      </c>
      <c r="X281">
        <v>298</v>
      </c>
      <c r="Y281">
        <v>37</v>
      </c>
      <c r="Z281">
        <v>0</v>
      </c>
      <c r="AA281">
        <v>37</v>
      </c>
      <c r="AB281">
        <v>0</v>
      </c>
      <c r="AC281">
        <v>8</v>
      </c>
      <c r="AD281">
        <v>1</v>
      </c>
      <c r="AE281">
        <v>0</v>
      </c>
      <c r="AF281">
        <v>0</v>
      </c>
      <c r="AG281">
        <v>0</v>
      </c>
      <c r="AH281" t="s">
        <v>137</v>
      </c>
      <c r="AI281" s="1">
        <v>44537.541458333333</v>
      </c>
      <c r="AJ281">
        <v>137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>
      <c r="A282" t="s">
        <v>793</v>
      </c>
      <c r="B282" t="s">
        <v>79</v>
      </c>
      <c r="C282" t="s">
        <v>445</v>
      </c>
      <c r="D282" t="s">
        <v>81</v>
      </c>
      <c r="E282" s="2" t="str">
        <f>HYPERLINK("capsilon://?command=openfolder&amp;siteaddress=FAM.docvelocity-na8.net&amp;folderid=FX898BA4D6-7550-58F8-A600-DA01CE722CCD","FX211013295")</f>
        <v>FX211013295</v>
      </c>
      <c r="F282" t="s">
        <v>19</v>
      </c>
      <c r="G282" t="s">
        <v>19</v>
      </c>
      <c r="H282" t="s">
        <v>82</v>
      </c>
      <c r="I282" t="s">
        <v>794</v>
      </c>
      <c r="J282">
        <v>30</v>
      </c>
      <c r="K282" t="s">
        <v>84</v>
      </c>
      <c r="L282" t="s">
        <v>85</v>
      </c>
      <c r="M282" t="s">
        <v>86</v>
      </c>
      <c r="N282">
        <v>2</v>
      </c>
      <c r="O282" s="1">
        <v>44537.50372685185</v>
      </c>
      <c r="P282" s="1">
        <v>44537.522881944446</v>
      </c>
      <c r="Q282">
        <v>1461</v>
      </c>
      <c r="R282">
        <v>194</v>
      </c>
      <c r="S282" t="b">
        <v>0</v>
      </c>
      <c r="T282" t="s">
        <v>87</v>
      </c>
      <c r="U282" t="b">
        <v>0</v>
      </c>
      <c r="V282" t="s">
        <v>168</v>
      </c>
      <c r="W282" s="1">
        <v>44537.519942129627</v>
      </c>
      <c r="X282">
        <v>61</v>
      </c>
      <c r="Y282">
        <v>9</v>
      </c>
      <c r="Z282">
        <v>0</v>
      </c>
      <c r="AA282">
        <v>9</v>
      </c>
      <c r="AB282">
        <v>0</v>
      </c>
      <c r="AC282">
        <v>2</v>
      </c>
      <c r="AD282">
        <v>21</v>
      </c>
      <c r="AE282">
        <v>0</v>
      </c>
      <c r="AF282">
        <v>0</v>
      </c>
      <c r="AG282">
        <v>0</v>
      </c>
      <c r="AH282" t="s">
        <v>137</v>
      </c>
      <c r="AI282" s="1">
        <v>44537.522881944446</v>
      </c>
      <c r="AJ282">
        <v>133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21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>
      <c r="A283" t="s">
        <v>795</v>
      </c>
      <c r="B283" t="s">
        <v>79</v>
      </c>
      <c r="C283" t="s">
        <v>796</v>
      </c>
      <c r="D283" t="s">
        <v>81</v>
      </c>
      <c r="E283" s="2" t="str">
        <f>HYPERLINK("capsilon://?command=openfolder&amp;siteaddress=FAM.docvelocity-na8.net&amp;folderid=FXE0F552B0-52B2-01FF-2DB0-5EFD35523EEE","FX21124528")</f>
        <v>FX21124528</v>
      </c>
      <c r="F283" t="s">
        <v>19</v>
      </c>
      <c r="G283" t="s">
        <v>19</v>
      </c>
      <c r="H283" t="s">
        <v>82</v>
      </c>
      <c r="I283" t="s">
        <v>797</v>
      </c>
      <c r="J283">
        <v>413</v>
      </c>
      <c r="K283" t="s">
        <v>84</v>
      </c>
      <c r="L283" t="s">
        <v>85</v>
      </c>
      <c r="M283" t="s">
        <v>86</v>
      </c>
      <c r="N283">
        <v>2</v>
      </c>
      <c r="O283" s="1">
        <v>44537.508402777778</v>
      </c>
      <c r="P283" s="1">
        <v>44537.622824074075</v>
      </c>
      <c r="Q283">
        <v>7117</v>
      </c>
      <c r="R283">
        <v>2769</v>
      </c>
      <c r="S283" t="b">
        <v>0</v>
      </c>
      <c r="T283" t="s">
        <v>87</v>
      </c>
      <c r="U283" t="b">
        <v>0</v>
      </c>
      <c r="V283" t="s">
        <v>328</v>
      </c>
      <c r="W283" s="1">
        <v>44537.607870370368</v>
      </c>
      <c r="X283">
        <v>1792</v>
      </c>
      <c r="Y283">
        <v>315</v>
      </c>
      <c r="Z283">
        <v>0</v>
      </c>
      <c r="AA283">
        <v>315</v>
      </c>
      <c r="AB283">
        <v>0</v>
      </c>
      <c r="AC283">
        <v>70</v>
      </c>
      <c r="AD283">
        <v>98</v>
      </c>
      <c r="AE283">
        <v>0</v>
      </c>
      <c r="AF283">
        <v>0</v>
      </c>
      <c r="AG283">
        <v>0</v>
      </c>
      <c r="AH283" t="s">
        <v>137</v>
      </c>
      <c r="AI283" s="1">
        <v>44537.622824074075</v>
      </c>
      <c r="AJ283">
        <v>815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98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>
      <c r="A284" t="s">
        <v>798</v>
      </c>
      <c r="B284" t="s">
        <v>79</v>
      </c>
      <c r="C284" t="s">
        <v>799</v>
      </c>
      <c r="D284" t="s">
        <v>81</v>
      </c>
      <c r="E284" s="2" t="str">
        <f>HYPERLINK("capsilon://?command=openfolder&amp;siteaddress=FAM.docvelocity-na8.net&amp;folderid=FX1348DF63-F2FE-405E-77B1-76E327291FEB","FX21117779")</f>
        <v>FX21117779</v>
      </c>
      <c r="F284" t="s">
        <v>19</v>
      </c>
      <c r="G284" t="s">
        <v>19</v>
      </c>
      <c r="H284" t="s">
        <v>82</v>
      </c>
      <c r="I284" t="s">
        <v>800</v>
      </c>
      <c r="J284">
        <v>66</v>
      </c>
      <c r="K284" t="s">
        <v>84</v>
      </c>
      <c r="L284" t="s">
        <v>85</v>
      </c>
      <c r="M284" t="s">
        <v>86</v>
      </c>
      <c r="N284">
        <v>2</v>
      </c>
      <c r="O284" s="1">
        <v>44537.517048611109</v>
      </c>
      <c r="P284" s="1">
        <v>44537.523136574076</v>
      </c>
      <c r="Q284">
        <v>482</v>
      </c>
      <c r="R284">
        <v>44</v>
      </c>
      <c r="S284" t="b">
        <v>0</v>
      </c>
      <c r="T284" t="s">
        <v>87</v>
      </c>
      <c r="U284" t="b">
        <v>0</v>
      </c>
      <c r="V284" t="s">
        <v>168</v>
      </c>
      <c r="W284" s="1">
        <v>44537.521377314813</v>
      </c>
      <c r="X284">
        <v>23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66</v>
      </c>
      <c r="AE284">
        <v>0</v>
      </c>
      <c r="AF284">
        <v>0</v>
      </c>
      <c r="AG284">
        <v>0</v>
      </c>
      <c r="AH284" t="s">
        <v>137</v>
      </c>
      <c r="AI284" s="1">
        <v>44537.523136574076</v>
      </c>
      <c r="AJ284">
        <v>21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66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>
      <c r="A285" t="s">
        <v>801</v>
      </c>
      <c r="B285" t="s">
        <v>79</v>
      </c>
      <c r="C285" t="s">
        <v>160</v>
      </c>
      <c r="D285" t="s">
        <v>81</v>
      </c>
      <c r="E285" s="2" t="str">
        <f>HYPERLINK("capsilon://?command=openfolder&amp;siteaddress=FAM.docvelocity-na8.net&amp;folderid=FXFEBB4CAA-44EC-8192-89BF-FA8A61C4625C","FX211011460")</f>
        <v>FX211011460</v>
      </c>
      <c r="F285" t="s">
        <v>19</v>
      </c>
      <c r="G285" t="s">
        <v>19</v>
      </c>
      <c r="H285" t="s">
        <v>82</v>
      </c>
      <c r="I285" t="s">
        <v>802</v>
      </c>
      <c r="J285">
        <v>66</v>
      </c>
      <c r="K285" t="s">
        <v>84</v>
      </c>
      <c r="L285" t="s">
        <v>85</v>
      </c>
      <c r="M285" t="s">
        <v>86</v>
      </c>
      <c r="N285">
        <v>2</v>
      </c>
      <c r="O285" s="1">
        <v>44537.517256944448</v>
      </c>
      <c r="P285" s="1">
        <v>44537.523368055554</v>
      </c>
      <c r="Q285">
        <v>485</v>
      </c>
      <c r="R285">
        <v>43</v>
      </c>
      <c r="S285" t="b">
        <v>0</v>
      </c>
      <c r="T285" t="s">
        <v>87</v>
      </c>
      <c r="U285" t="b">
        <v>0</v>
      </c>
      <c r="V285" t="s">
        <v>168</v>
      </c>
      <c r="W285" s="1">
        <v>44537.521666666667</v>
      </c>
      <c r="X285">
        <v>24</v>
      </c>
      <c r="Y285">
        <v>0</v>
      </c>
      <c r="Z285">
        <v>0</v>
      </c>
      <c r="AA285">
        <v>0</v>
      </c>
      <c r="AB285">
        <v>52</v>
      </c>
      <c r="AC285">
        <v>0</v>
      </c>
      <c r="AD285">
        <v>66</v>
      </c>
      <c r="AE285">
        <v>0</v>
      </c>
      <c r="AF285">
        <v>0</v>
      </c>
      <c r="AG285">
        <v>0</v>
      </c>
      <c r="AH285" t="s">
        <v>137</v>
      </c>
      <c r="AI285" s="1">
        <v>44537.523368055554</v>
      </c>
      <c r="AJ285">
        <v>19</v>
      </c>
      <c r="AK285">
        <v>0</v>
      </c>
      <c r="AL285">
        <v>0</v>
      </c>
      <c r="AM285">
        <v>0</v>
      </c>
      <c r="AN285">
        <v>52</v>
      </c>
      <c r="AO285">
        <v>0</v>
      </c>
      <c r="AP285">
        <v>66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>
      <c r="A286" t="s">
        <v>803</v>
      </c>
      <c r="B286" t="s">
        <v>79</v>
      </c>
      <c r="C286" t="s">
        <v>804</v>
      </c>
      <c r="D286" t="s">
        <v>81</v>
      </c>
      <c r="E286" s="2" t="str">
        <f>HYPERLINK("capsilon://?command=openfolder&amp;siteaddress=FAM.docvelocity-na8.net&amp;folderid=FX82ECE8E5-2DE1-7E79-EAD9-298023C35929","FX21125267")</f>
        <v>FX21125267</v>
      </c>
      <c r="F286" t="s">
        <v>19</v>
      </c>
      <c r="G286" t="s">
        <v>19</v>
      </c>
      <c r="H286" t="s">
        <v>82</v>
      </c>
      <c r="I286" t="s">
        <v>805</v>
      </c>
      <c r="J286">
        <v>38</v>
      </c>
      <c r="K286" t="s">
        <v>84</v>
      </c>
      <c r="L286" t="s">
        <v>85</v>
      </c>
      <c r="M286" t="s">
        <v>86</v>
      </c>
      <c r="N286">
        <v>2</v>
      </c>
      <c r="O286" s="1">
        <v>44537.557002314818</v>
      </c>
      <c r="P286" s="1">
        <v>44537.586875000001</v>
      </c>
      <c r="Q286">
        <v>2119</v>
      </c>
      <c r="R286">
        <v>462</v>
      </c>
      <c r="S286" t="b">
        <v>0</v>
      </c>
      <c r="T286" t="s">
        <v>87</v>
      </c>
      <c r="U286" t="b">
        <v>0</v>
      </c>
      <c r="V286" t="s">
        <v>168</v>
      </c>
      <c r="W286" s="1">
        <v>44537.571979166663</v>
      </c>
      <c r="X286">
        <v>121</v>
      </c>
      <c r="Y286">
        <v>37</v>
      </c>
      <c r="Z286">
        <v>0</v>
      </c>
      <c r="AA286">
        <v>37</v>
      </c>
      <c r="AB286">
        <v>0</v>
      </c>
      <c r="AC286">
        <v>6</v>
      </c>
      <c r="AD286">
        <v>1</v>
      </c>
      <c r="AE286">
        <v>0</v>
      </c>
      <c r="AF286">
        <v>0</v>
      </c>
      <c r="AG286">
        <v>0</v>
      </c>
      <c r="AH286" t="s">
        <v>261</v>
      </c>
      <c r="AI286" s="1">
        <v>44537.586875000001</v>
      </c>
      <c r="AJ286">
        <v>341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>
      <c r="A287" t="s">
        <v>806</v>
      </c>
      <c r="B287" t="s">
        <v>79</v>
      </c>
      <c r="C287" t="s">
        <v>636</v>
      </c>
      <c r="D287" t="s">
        <v>81</v>
      </c>
      <c r="E287" s="2" t="str">
        <f>HYPERLINK("capsilon://?command=openfolder&amp;siteaddress=FAM.docvelocity-na8.net&amp;folderid=FX6E033E1E-646E-CEDE-AFB8-AE275CF350E3","FX2111342")</f>
        <v>FX2111342</v>
      </c>
      <c r="F287" t="s">
        <v>19</v>
      </c>
      <c r="G287" t="s">
        <v>19</v>
      </c>
      <c r="H287" t="s">
        <v>82</v>
      </c>
      <c r="I287" t="s">
        <v>807</v>
      </c>
      <c r="J287">
        <v>66</v>
      </c>
      <c r="K287" t="s">
        <v>84</v>
      </c>
      <c r="L287" t="s">
        <v>85</v>
      </c>
      <c r="M287" t="s">
        <v>86</v>
      </c>
      <c r="N287">
        <v>2</v>
      </c>
      <c r="O287" s="1">
        <v>44537.557395833333</v>
      </c>
      <c r="P287" s="1">
        <v>44537.591747685183</v>
      </c>
      <c r="Q287">
        <v>2391</v>
      </c>
      <c r="R287">
        <v>577</v>
      </c>
      <c r="S287" t="b">
        <v>0</v>
      </c>
      <c r="T287" t="s">
        <v>87</v>
      </c>
      <c r="U287" t="b">
        <v>0</v>
      </c>
      <c r="V287" t="s">
        <v>168</v>
      </c>
      <c r="W287" s="1">
        <v>44537.573796296296</v>
      </c>
      <c r="X287">
        <v>156</v>
      </c>
      <c r="Y287">
        <v>52</v>
      </c>
      <c r="Z287">
        <v>0</v>
      </c>
      <c r="AA287">
        <v>52</v>
      </c>
      <c r="AB287">
        <v>0</v>
      </c>
      <c r="AC287">
        <v>20</v>
      </c>
      <c r="AD287">
        <v>14</v>
      </c>
      <c r="AE287">
        <v>0</v>
      </c>
      <c r="AF287">
        <v>0</v>
      </c>
      <c r="AG287">
        <v>0</v>
      </c>
      <c r="AH287" t="s">
        <v>261</v>
      </c>
      <c r="AI287" s="1">
        <v>44537.591747685183</v>
      </c>
      <c r="AJ287">
        <v>421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>
      <c r="A288" t="s">
        <v>808</v>
      </c>
      <c r="B288" t="s">
        <v>79</v>
      </c>
      <c r="C288" t="s">
        <v>809</v>
      </c>
      <c r="D288" t="s">
        <v>81</v>
      </c>
      <c r="E288" s="2" t="str">
        <f>HYPERLINK("capsilon://?command=openfolder&amp;siteaddress=FAM.docvelocity-na8.net&amp;folderid=FXD6FD9183-A56F-2443-661C-ECEF7A946175","FX21119825")</f>
        <v>FX21119825</v>
      </c>
      <c r="F288" t="s">
        <v>19</v>
      </c>
      <c r="G288" t="s">
        <v>19</v>
      </c>
      <c r="H288" t="s">
        <v>82</v>
      </c>
      <c r="I288" t="s">
        <v>810</v>
      </c>
      <c r="J288">
        <v>158</v>
      </c>
      <c r="K288" t="s">
        <v>84</v>
      </c>
      <c r="L288" t="s">
        <v>85</v>
      </c>
      <c r="M288" t="s">
        <v>86</v>
      </c>
      <c r="N288">
        <v>2</v>
      </c>
      <c r="O288" s="1">
        <v>44537.565416666665</v>
      </c>
      <c r="P288" s="1">
        <v>44537.606446759259</v>
      </c>
      <c r="Q288">
        <v>2141</v>
      </c>
      <c r="R288">
        <v>1404</v>
      </c>
      <c r="S288" t="b">
        <v>0</v>
      </c>
      <c r="T288" t="s">
        <v>87</v>
      </c>
      <c r="U288" t="b">
        <v>0</v>
      </c>
      <c r="V288" t="s">
        <v>168</v>
      </c>
      <c r="W288" s="1">
        <v>44537.58053240741</v>
      </c>
      <c r="X288">
        <v>581</v>
      </c>
      <c r="Y288">
        <v>141</v>
      </c>
      <c r="Z288">
        <v>0</v>
      </c>
      <c r="AA288">
        <v>141</v>
      </c>
      <c r="AB288">
        <v>0</v>
      </c>
      <c r="AC288">
        <v>74</v>
      </c>
      <c r="AD288">
        <v>17</v>
      </c>
      <c r="AE288">
        <v>0</v>
      </c>
      <c r="AF288">
        <v>0</v>
      </c>
      <c r="AG288">
        <v>0</v>
      </c>
      <c r="AH288" t="s">
        <v>182</v>
      </c>
      <c r="AI288" s="1">
        <v>44537.606446759259</v>
      </c>
      <c r="AJ288">
        <v>806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17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>
      <c r="A289" t="s">
        <v>811</v>
      </c>
      <c r="B289" t="s">
        <v>79</v>
      </c>
      <c r="C289" t="s">
        <v>812</v>
      </c>
      <c r="D289" t="s">
        <v>81</v>
      </c>
      <c r="E289" s="2" t="str">
        <f>HYPERLINK("capsilon://?command=openfolder&amp;siteaddress=FAM.docvelocity-na8.net&amp;folderid=FX0A902041-04B9-88DF-5EAC-813DB352A6CA","FX21107797")</f>
        <v>FX21107797</v>
      </c>
      <c r="F289" t="s">
        <v>19</v>
      </c>
      <c r="G289" t="s">
        <v>19</v>
      </c>
      <c r="H289" t="s">
        <v>82</v>
      </c>
      <c r="I289" t="s">
        <v>813</v>
      </c>
      <c r="J289">
        <v>66</v>
      </c>
      <c r="K289" t="s">
        <v>84</v>
      </c>
      <c r="L289" t="s">
        <v>85</v>
      </c>
      <c r="M289" t="s">
        <v>86</v>
      </c>
      <c r="N289">
        <v>2</v>
      </c>
      <c r="O289" s="1">
        <v>44537.571770833332</v>
      </c>
      <c r="P289" s="1">
        <v>44537.600925925923</v>
      </c>
      <c r="Q289">
        <v>2451</v>
      </c>
      <c r="R289">
        <v>68</v>
      </c>
      <c r="S289" t="b">
        <v>0</v>
      </c>
      <c r="T289" t="s">
        <v>87</v>
      </c>
      <c r="U289" t="b">
        <v>0</v>
      </c>
      <c r="V289" t="s">
        <v>168</v>
      </c>
      <c r="W289" s="1">
        <v>44537.580972222226</v>
      </c>
      <c r="X289">
        <v>37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66</v>
      </c>
      <c r="AE289">
        <v>0</v>
      </c>
      <c r="AF289">
        <v>0</v>
      </c>
      <c r="AG289">
        <v>0</v>
      </c>
      <c r="AH289" t="s">
        <v>137</v>
      </c>
      <c r="AI289" s="1">
        <v>44537.600925925923</v>
      </c>
      <c r="AJ289">
        <v>22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66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>
      <c r="A290" t="s">
        <v>814</v>
      </c>
      <c r="B290" t="s">
        <v>79</v>
      </c>
      <c r="C290" t="s">
        <v>815</v>
      </c>
      <c r="D290" t="s">
        <v>81</v>
      </c>
      <c r="E290" s="2" t="str">
        <f>HYPERLINK("capsilon://?command=openfolder&amp;siteaddress=FAM.docvelocity-na8.net&amp;folderid=FXFA581D5B-9657-0785-4808-26750FCF452B","FX21087898")</f>
        <v>FX21087898</v>
      </c>
      <c r="F290" t="s">
        <v>19</v>
      </c>
      <c r="G290" t="s">
        <v>19</v>
      </c>
      <c r="H290" t="s">
        <v>82</v>
      </c>
      <c r="I290" t="s">
        <v>816</v>
      </c>
      <c r="J290">
        <v>66</v>
      </c>
      <c r="K290" t="s">
        <v>84</v>
      </c>
      <c r="L290" t="s">
        <v>85</v>
      </c>
      <c r="M290" t="s">
        <v>86</v>
      </c>
      <c r="N290">
        <v>2</v>
      </c>
      <c r="O290" s="1">
        <v>44537.579027777778</v>
      </c>
      <c r="P290" s="1">
        <v>44537.601168981484</v>
      </c>
      <c r="Q290">
        <v>1867</v>
      </c>
      <c r="R290">
        <v>46</v>
      </c>
      <c r="S290" t="b">
        <v>0</v>
      </c>
      <c r="T290" t="s">
        <v>87</v>
      </c>
      <c r="U290" t="b">
        <v>0</v>
      </c>
      <c r="V290" t="s">
        <v>168</v>
      </c>
      <c r="W290" s="1">
        <v>44537.581273148149</v>
      </c>
      <c r="X290">
        <v>26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66</v>
      </c>
      <c r="AE290">
        <v>0</v>
      </c>
      <c r="AF290">
        <v>0</v>
      </c>
      <c r="AG290">
        <v>0</v>
      </c>
      <c r="AH290" t="s">
        <v>137</v>
      </c>
      <c r="AI290" s="1">
        <v>44537.601168981484</v>
      </c>
      <c r="AJ290">
        <v>20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66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>
      <c r="A291" t="s">
        <v>817</v>
      </c>
      <c r="B291" t="s">
        <v>79</v>
      </c>
      <c r="C291" t="s">
        <v>818</v>
      </c>
      <c r="D291" t="s">
        <v>81</v>
      </c>
      <c r="E291" s="2" t="str">
        <f>HYPERLINK("capsilon://?command=openfolder&amp;siteaddress=FAM.docvelocity-na8.net&amp;folderid=FXCECB06E9-DBF3-3554-F5D3-EDCA77D108F0","FX21093534")</f>
        <v>FX21093534</v>
      </c>
      <c r="F291" t="s">
        <v>19</v>
      </c>
      <c r="G291" t="s">
        <v>19</v>
      </c>
      <c r="H291" t="s">
        <v>82</v>
      </c>
      <c r="I291" t="s">
        <v>819</v>
      </c>
      <c r="J291">
        <v>434</v>
      </c>
      <c r="K291" t="s">
        <v>84</v>
      </c>
      <c r="L291" t="s">
        <v>85</v>
      </c>
      <c r="M291" t="s">
        <v>86</v>
      </c>
      <c r="N291">
        <v>2</v>
      </c>
      <c r="O291" s="1">
        <v>44537.594571759262</v>
      </c>
      <c r="P291" s="1">
        <v>44537.726666666669</v>
      </c>
      <c r="Q291">
        <v>8397</v>
      </c>
      <c r="R291">
        <v>3016</v>
      </c>
      <c r="S291" t="b">
        <v>0</v>
      </c>
      <c r="T291" t="s">
        <v>87</v>
      </c>
      <c r="U291" t="b">
        <v>0</v>
      </c>
      <c r="V291" t="s">
        <v>307</v>
      </c>
      <c r="W291" s="1">
        <v>44537.706238425926</v>
      </c>
      <c r="X291">
        <v>1220</v>
      </c>
      <c r="Y291">
        <v>356</v>
      </c>
      <c r="Z291">
        <v>0</v>
      </c>
      <c r="AA291">
        <v>356</v>
      </c>
      <c r="AB291">
        <v>76</v>
      </c>
      <c r="AC291">
        <v>159</v>
      </c>
      <c r="AD291">
        <v>78</v>
      </c>
      <c r="AE291">
        <v>0</v>
      </c>
      <c r="AF291">
        <v>0</v>
      </c>
      <c r="AG291">
        <v>0</v>
      </c>
      <c r="AH291" t="s">
        <v>182</v>
      </c>
      <c r="AI291" s="1">
        <v>44537.726666666669</v>
      </c>
      <c r="AJ291">
        <v>1500</v>
      </c>
      <c r="AK291">
        <v>2</v>
      </c>
      <c r="AL291">
        <v>0</v>
      </c>
      <c r="AM291">
        <v>2</v>
      </c>
      <c r="AN291">
        <v>76</v>
      </c>
      <c r="AO291">
        <v>2</v>
      </c>
      <c r="AP291">
        <v>76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>
      <c r="A292" t="s">
        <v>820</v>
      </c>
      <c r="B292" t="s">
        <v>79</v>
      </c>
      <c r="C292" t="s">
        <v>821</v>
      </c>
      <c r="D292" t="s">
        <v>81</v>
      </c>
      <c r="E292" s="2" t="str">
        <f>HYPERLINK("capsilon://?command=openfolder&amp;siteaddress=FAM.docvelocity-na8.net&amp;folderid=FX6375364F-00FE-0198-DFA6-4D511610F6E0","FX21116919")</f>
        <v>FX21116919</v>
      </c>
      <c r="F292" t="s">
        <v>19</v>
      </c>
      <c r="G292" t="s">
        <v>19</v>
      </c>
      <c r="H292" t="s">
        <v>82</v>
      </c>
      <c r="I292" t="s">
        <v>822</v>
      </c>
      <c r="J292">
        <v>66</v>
      </c>
      <c r="K292" t="s">
        <v>84</v>
      </c>
      <c r="L292" t="s">
        <v>85</v>
      </c>
      <c r="M292" t="s">
        <v>86</v>
      </c>
      <c r="N292">
        <v>1</v>
      </c>
      <c r="O292" s="1">
        <v>44537.601574074077</v>
      </c>
      <c r="P292" s="1">
        <v>44537.618090277778</v>
      </c>
      <c r="Q292">
        <v>1359</v>
      </c>
      <c r="R292">
        <v>68</v>
      </c>
      <c r="S292" t="b">
        <v>0</v>
      </c>
      <c r="T292" t="s">
        <v>87</v>
      </c>
      <c r="U292" t="b">
        <v>0</v>
      </c>
      <c r="V292" t="s">
        <v>168</v>
      </c>
      <c r="W292" s="1">
        <v>44537.618090277778</v>
      </c>
      <c r="X292">
        <v>68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66</v>
      </c>
      <c r="AE292">
        <v>52</v>
      </c>
      <c r="AF292">
        <v>0</v>
      </c>
      <c r="AG292">
        <v>1</v>
      </c>
      <c r="AH292" t="s">
        <v>87</v>
      </c>
      <c r="AI292" t="s">
        <v>87</v>
      </c>
      <c r="AJ292" t="s">
        <v>87</v>
      </c>
      <c r="AK292" t="s">
        <v>87</v>
      </c>
      <c r="AL292" t="s">
        <v>87</v>
      </c>
      <c r="AM292" t="s">
        <v>87</v>
      </c>
      <c r="AN292" t="s">
        <v>87</v>
      </c>
      <c r="AO292" t="s">
        <v>87</v>
      </c>
      <c r="AP292" t="s">
        <v>87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>
      <c r="A293" t="s">
        <v>823</v>
      </c>
      <c r="B293" t="s">
        <v>79</v>
      </c>
      <c r="C293" t="s">
        <v>824</v>
      </c>
      <c r="D293" t="s">
        <v>81</v>
      </c>
      <c r="E293" s="2" t="str">
        <f>HYPERLINK("capsilon://?command=openfolder&amp;siteaddress=FAM.docvelocity-na8.net&amp;folderid=FXB54EEF02-A551-1E00-7917-12DD1172F59B","FX21116166")</f>
        <v>FX21116166</v>
      </c>
      <c r="F293" t="s">
        <v>19</v>
      </c>
      <c r="G293" t="s">
        <v>19</v>
      </c>
      <c r="H293" t="s">
        <v>82</v>
      </c>
      <c r="I293" t="s">
        <v>825</v>
      </c>
      <c r="J293">
        <v>32</v>
      </c>
      <c r="K293" t="s">
        <v>84</v>
      </c>
      <c r="L293" t="s">
        <v>85</v>
      </c>
      <c r="M293" t="s">
        <v>86</v>
      </c>
      <c r="N293">
        <v>1</v>
      </c>
      <c r="O293" s="1">
        <v>44537.603391203702</v>
      </c>
      <c r="P293" s="1">
        <v>44537.61959490741</v>
      </c>
      <c r="Q293">
        <v>1271</v>
      </c>
      <c r="R293">
        <v>129</v>
      </c>
      <c r="S293" t="b">
        <v>0</v>
      </c>
      <c r="T293" t="s">
        <v>87</v>
      </c>
      <c r="U293" t="b">
        <v>0</v>
      </c>
      <c r="V293" t="s">
        <v>168</v>
      </c>
      <c r="W293" s="1">
        <v>44537.61959490741</v>
      </c>
      <c r="X293">
        <v>129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32</v>
      </c>
      <c r="AE293">
        <v>27</v>
      </c>
      <c r="AF293">
        <v>0</v>
      </c>
      <c r="AG293">
        <v>3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>
      <c r="A294" t="s">
        <v>826</v>
      </c>
      <c r="B294" t="s">
        <v>79</v>
      </c>
      <c r="C294" t="s">
        <v>827</v>
      </c>
      <c r="D294" t="s">
        <v>81</v>
      </c>
      <c r="E294" s="2" t="str">
        <f>HYPERLINK("capsilon://?command=openfolder&amp;siteaddress=FAM.docvelocity-na8.net&amp;folderid=FX8FCB2B8E-1094-FA13-A5D2-3CBFBF61C410","FX21117045")</f>
        <v>FX21117045</v>
      </c>
      <c r="F294" t="s">
        <v>19</v>
      </c>
      <c r="G294" t="s">
        <v>19</v>
      </c>
      <c r="H294" t="s">
        <v>82</v>
      </c>
      <c r="I294" t="s">
        <v>828</v>
      </c>
      <c r="J294">
        <v>66</v>
      </c>
      <c r="K294" t="s">
        <v>84</v>
      </c>
      <c r="L294" t="s">
        <v>85</v>
      </c>
      <c r="M294" t="s">
        <v>86</v>
      </c>
      <c r="N294">
        <v>1</v>
      </c>
      <c r="O294" s="1">
        <v>44537.603645833333</v>
      </c>
      <c r="P294" s="1">
        <v>44537.620092592595</v>
      </c>
      <c r="Q294">
        <v>1379</v>
      </c>
      <c r="R294">
        <v>42</v>
      </c>
      <c r="S294" t="b">
        <v>0</v>
      </c>
      <c r="T294" t="s">
        <v>87</v>
      </c>
      <c r="U294" t="b">
        <v>0</v>
      </c>
      <c r="V294" t="s">
        <v>168</v>
      </c>
      <c r="W294" s="1">
        <v>44537.620092592595</v>
      </c>
      <c r="X294">
        <v>42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66</v>
      </c>
      <c r="AE294">
        <v>52</v>
      </c>
      <c r="AF294">
        <v>0</v>
      </c>
      <c r="AG294">
        <v>1</v>
      </c>
      <c r="AH294" t="s">
        <v>87</v>
      </c>
      <c r="AI294" t="s">
        <v>87</v>
      </c>
      <c r="AJ294" t="s">
        <v>87</v>
      </c>
      <c r="AK294" t="s">
        <v>87</v>
      </c>
      <c r="AL294" t="s">
        <v>87</v>
      </c>
      <c r="AM294" t="s">
        <v>87</v>
      </c>
      <c r="AN294" t="s">
        <v>87</v>
      </c>
      <c r="AO294" t="s">
        <v>87</v>
      </c>
      <c r="AP294" t="s">
        <v>87</v>
      </c>
      <c r="AQ294" t="s">
        <v>87</v>
      </c>
      <c r="AR294" t="s">
        <v>87</v>
      </c>
      <c r="AS294" t="s">
        <v>87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>
      <c r="A295" t="s">
        <v>829</v>
      </c>
      <c r="B295" t="s">
        <v>79</v>
      </c>
      <c r="C295" t="s">
        <v>636</v>
      </c>
      <c r="D295" t="s">
        <v>81</v>
      </c>
      <c r="E295" s="2" t="str">
        <f>HYPERLINK("capsilon://?command=openfolder&amp;siteaddress=FAM.docvelocity-na8.net&amp;folderid=FX6E033E1E-646E-CEDE-AFB8-AE275CF350E3","FX2111342")</f>
        <v>FX2111342</v>
      </c>
      <c r="F295" t="s">
        <v>19</v>
      </c>
      <c r="G295" t="s">
        <v>19</v>
      </c>
      <c r="H295" t="s">
        <v>82</v>
      </c>
      <c r="I295" t="s">
        <v>830</v>
      </c>
      <c r="J295">
        <v>66</v>
      </c>
      <c r="K295" t="s">
        <v>84</v>
      </c>
      <c r="L295" t="s">
        <v>85</v>
      </c>
      <c r="M295" t="s">
        <v>86</v>
      </c>
      <c r="N295">
        <v>2</v>
      </c>
      <c r="O295" s="1">
        <v>44537.603854166664</v>
      </c>
      <c r="P295" s="1">
        <v>44537.623043981483</v>
      </c>
      <c r="Q295">
        <v>1621</v>
      </c>
      <c r="R295">
        <v>37</v>
      </c>
      <c r="S295" t="b">
        <v>0</v>
      </c>
      <c r="T295" t="s">
        <v>87</v>
      </c>
      <c r="U295" t="b">
        <v>0</v>
      </c>
      <c r="V295" t="s">
        <v>168</v>
      </c>
      <c r="W295" s="1">
        <v>44537.620312500003</v>
      </c>
      <c r="X295">
        <v>19</v>
      </c>
      <c r="Y295">
        <v>0</v>
      </c>
      <c r="Z295">
        <v>0</v>
      </c>
      <c r="AA295">
        <v>0</v>
      </c>
      <c r="AB295">
        <v>52</v>
      </c>
      <c r="AC295">
        <v>0</v>
      </c>
      <c r="AD295">
        <v>66</v>
      </c>
      <c r="AE295">
        <v>0</v>
      </c>
      <c r="AF295">
        <v>0</v>
      </c>
      <c r="AG295">
        <v>0</v>
      </c>
      <c r="AH295" t="s">
        <v>137</v>
      </c>
      <c r="AI295" s="1">
        <v>44537.623043981483</v>
      </c>
      <c r="AJ295">
        <v>18</v>
      </c>
      <c r="AK295">
        <v>0</v>
      </c>
      <c r="AL295">
        <v>0</v>
      </c>
      <c r="AM295">
        <v>0</v>
      </c>
      <c r="AN295">
        <v>52</v>
      </c>
      <c r="AO295">
        <v>0</v>
      </c>
      <c r="AP295">
        <v>66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>
      <c r="A296" t="s">
        <v>831</v>
      </c>
      <c r="B296" t="s">
        <v>79</v>
      </c>
      <c r="C296" t="s">
        <v>832</v>
      </c>
      <c r="D296" t="s">
        <v>81</v>
      </c>
      <c r="E296" s="2" t="str">
        <f>HYPERLINK("capsilon://?command=openfolder&amp;siteaddress=FAM.docvelocity-na8.net&amp;folderid=FX94A4EE72-F38E-6760-F026-5DCF3909290F","FX21117269")</f>
        <v>FX21117269</v>
      </c>
      <c r="F296" t="s">
        <v>19</v>
      </c>
      <c r="G296" t="s">
        <v>19</v>
      </c>
      <c r="H296" t="s">
        <v>82</v>
      </c>
      <c r="I296" t="s">
        <v>833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44537.604108796295</v>
      </c>
      <c r="P296" s="1">
        <v>44537.626284722224</v>
      </c>
      <c r="Q296">
        <v>1667</v>
      </c>
      <c r="R296">
        <v>249</v>
      </c>
      <c r="S296" t="b">
        <v>0</v>
      </c>
      <c r="T296" t="s">
        <v>87</v>
      </c>
      <c r="U296" t="b">
        <v>0</v>
      </c>
      <c r="V296" t="s">
        <v>168</v>
      </c>
      <c r="W296" s="1">
        <v>44537.621365740742</v>
      </c>
      <c r="X296">
        <v>90</v>
      </c>
      <c r="Y296">
        <v>21</v>
      </c>
      <c r="Z296">
        <v>0</v>
      </c>
      <c r="AA296">
        <v>21</v>
      </c>
      <c r="AB296">
        <v>0</v>
      </c>
      <c r="AC296">
        <v>4</v>
      </c>
      <c r="AD296">
        <v>7</v>
      </c>
      <c r="AE296">
        <v>0</v>
      </c>
      <c r="AF296">
        <v>0</v>
      </c>
      <c r="AG296">
        <v>0</v>
      </c>
      <c r="AH296" t="s">
        <v>137</v>
      </c>
      <c r="AI296" s="1">
        <v>44537.626284722224</v>
      </c>
      <c r="AJ296">
        <v>159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>
      <c r="A297" t="s">
        <v>834</v>
      </c>
      <c r="B297" t="s">
        <v>79</v>
      </c>
      <c r="C297" t="s">
        <v>682</v>
      </c>
      <c r="D297" t="s">
        <v>81</v>
      </c>
      <c r="E297" s="2" t="str">
        <f>HYPERLINK("capsilon://?command=openfolder&amp;siteaddress=FAM.docvelocity-na8.net&amp;folderid=FX74C60519-6BE1-766C-3FA5-FBCB70DF2DF4","FX21123251")</f>
        <v>FX21123251</v>
      </c>
      <c r="F297" t="s">
        <v>19</v>
      </c>
      <c r="G297" t="s">
        <v>19</v>
      </c>
      <c r="H297" t="s">
        <v>82</v>
      </c>
      <c r="I297" t="s">
        <v>835</v>
      </c>
      <c r="J297">
        <v>28</v>
      </c>
      <c r="K297" t="s">
        <v>84</v>
      </c>
      <c r="L297" t="s">
        <v>85</v>
      </c>
      <c r="M297" t="s">
        <v>86</v>
      </c>
      <c r="N297">
        <v>2</v>
      </c>
      <c r="O297" s="1">
        <v>44537.605185185188</v>
      </c>
      <c r="P297" s="1">
        <v>44537.627546296295</v>
      </c>
      <c r="Q297">
        <v>1759</v>
      </c>
      <c r="R297">
        <v>173</v>
      </c>
      <c r="S297" t="b">
        <v>0</v>
      </c>
      <c r="T297" t="s">
        <v>87</v>
      </c>
      <c r="U297" t="b">
        <v>0</v>
      </c>
      <c r="V297" t="s">
        <v>168</v>
      </c>
      <c r="W297" s="1">
        <v>44537.624444444446</v>
      </c>
      <c r="X297">
        <v>65</v>
      </c>
      <c r="Y297">
        <v>21</v>
      </c>
      <c r="Z297">
        <v>0</v>
      </c>
      <c r="AA297">
        <v>21</v>
      </c>
      <c r="AB297">
        <v>0</v>
      </c>
      <c r="AC297">
        <v>2</v>
      </c>
      <c r="AD297">
        <v>7</v>
      </c>
      <c r="AE297">
        <v>0</v>
      </c>
      <c r="AF297">
        <v>0</v>
      </c>
      <c r="AG297">
        <v>0</v>
      </c>
      <c r="AH297" t="s">
        <v>137</v>
      </c>
      <c r="AI297" s="1">
        <v>44537.627546296295</v>
      </c>
      <c r="AJ297">
        <v>108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>
      <c r="A298" t="s">
        <v>836</v>
      </c>
      <c r="B298" t="s">
        <v>79</v>
      </c>
      <c r="C298" t="s">
        <v>385</v>
      </c>
      <c r="D298" t="s">
        <v>81</v>
      </c>
      <c r="E298" s="2" t="str">
        <f>HYPERLINK("capsilon://?command=openfolder&amp;siteaddress=FAM.docvelocity-na8.net&amp;folderid=FX348ED33D-A890-3E1B-7DEC-8312C0C4C035","FX211112780")</f>
        <v>FX211112780</v>
      </c>
      <c r="F298" t="s">
        <v>19</v>
      </c>
      <c r="G298" t="s">
        <v>19</v>
      </c>
      <c r="H298" t="s">
        <v>82</v>
      </c>
      <c r="I298" t="s">
        <v>837</v>
      </c>
      <c r="J298">
        <v>30</v>
      </c>
      <c r="K298" t="s">
        <v>84</v>
      </c>
      <c r="L298" t="s">
        <v>85</v>
      </c>
      <c r="M298" t="s">
        <v>86</v>
      </c>
      <c r="N298">
        <v>2</v>
      </c>
      <c r="O298" s="1">
        <v>44537.612905092596</v>
      </c>
      <c r="P298" s="1">
        <v>44537.628159722219</v>
      </c>
      <c r="Q298">
        <v>1138</v>
      </c>
      <c r="R298">
        <v>180</v>
      </c>
      <c r="S298" t="b">
        <v>0</v>
      </c>
      <c r="T298" t="s">
        <v>87</v>
      </c>
      <c r="U298" t="b">
        <v>0</v>
      </c>
      <c r="V298" t="s">
        <v>168</v>
      </c>
      <c r="W298" s="1">
        <v>44537.625231481485</v>
      </c>
      <c r="X298">
        <v>68</v>
      </c>
      <c r="Y298">
        <v>9</v>
      </c>
      <c r="Z298">
        <v>0</v>
      </c>
      <c r="AA298">
        <v>9</v>
      </c>
      <c r="AB298">
        <v>0</v>
      </c>
      <c r="AC298">
        <v>5</v>
      </c>
      <c r="AD298">
        <v>21</v>
      </c>
      <c r="AE298">
        <v>0</v>
      </c>
      <c r="AF298">
        <v>0</v>
      </c>
      <c r="AG298">
        <v>0</v>
      </c>
      <c r="AH298" t="s">
        <v>261</v>
      </c>
      <c r="AI298" s="1">
        <v>44537.628159722219</v>
      </c>
      <c r="AJ298">
        <v>112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21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>
      <c r="A299" t="s">
        <v>838</v>
      </c>
      <c r="B299" t="s">
        <v>79</v>
      </c>
      <c r="C299" t="s">
        <v>818</v>
      </c>
      <c r="D299" t="s">
        <v>81</v>
      </c>
      <c r="E299" s="2" t="str">
        <f>HYPERLINK("capsilon://?command=openfolder&amp;siteaddress=FAM.docvelocity-na8.net&amp;folderid=FXCECB06E9-DBF3-3554-F5D3-EDCA77D108F0","FX21093534")</f>
        <v>FX21093534</v>
      </c>
      <c r="F299" t="s">
        <v>19</v>
      </c>
      <c r="G299" t="s">
        <v>19</v>
      </c>
      <c r="H299" t="s">
        <v>82</v>
      </c>
      <c r="I299" t="s">
        <v>839</v>
      </c>
      <c r="J299">
        <v>38</v>
      </c>
      <c r="K299" t="s">
        <v>84</v>
      </c>
      <c r="L299" t="s">
        <v>85</v>
      </c>
      <c r="M299" t="s">
        <v>86</v>
      </c>
      <c r="N299">
        <v>2</v>
      </c>
      <c r="O299" s="1">
        <v>44537.615474537037</v>
      </c>
      <c r="P299" s="1">
        <v>44537.715474537035</v>
      </c>
      <c r="Q299">
        <v>8031</v>
      </c>
      <c r="R299">
        <v>609</v>
      </c>
      <c r="S299" t="b">
        <v>0</v>
      </c>
      <c r="T299" t="s">
        <v>87</v>
      </c>
      <c r="U299" t="b">
        <v>0</v>
      </c>
      <c r="V299" t="s">
        <v>328</v>
      </c>
      <c r="W299" s="1">
        <v>44537.696099537039</v>
      </c>
      <c r="X299">
        <v>234</v>
      </c>
      <c r="Y299">
        <v>37</v>
      </c>
      <c r="Z299">
        <v>0</v>
      </c>
      <c r="AA299">
        <v>37</v>
      </c>
      <c r="AB299">
        <v>0</v>
      </c>
      <c r="AC299">
        <v>24</v>
      </c>
      <c r="AD299">
        <v>1</v>
      </c>
      <c r="AE299">
        <v>0</v>
      </c>
      <c r="AF299">
        <v>0</v>
      </c>
      <c r="AG299">
        <v>0</v>
      </c>
      <c r="AH299" t="s">
        <v>261</v>
      </c>
      <c r="AI299" s="1">
        <v>44537.715474537035</v>
      </c>
      <c r="AJ299">
        <v>367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>
      <c r="A300" t="s">
        <v>840</v>
      </c>
      <c r="B300" t="s">
        <v>79</v>
      </c>
      <c r="C300" t="s">
        <v>821</v>
      </c>
      <c r="D300" t="s">
        <v>81</v>
      </c>
      <c r="E300" s="2" t="str">
        <f>HYPERLINK("capsilon://?command=openfolder&amp;siteaddress=FAM.docvelocity-na8.net&amp;folderid=FX6375364F-00FE-0198-DFA6-4D511610F6E0","FX21116919")</f>
        <v>FX21116919</v>
      </c>
      <c r="F300" t="s">
        <v>19</v>
      </c>
      <c r="G300" t="s">
        <v>19</v>
      </c>
      <c r="H300" t="s">
        <v>82</v>
      </c>
      <c r="I300" t="s">
        <v>822</v>
      </c>
      <c r="J300">
        <v>38</v>
      </c>
      <c r="K300" t="s">
        <v>84</v>
      </c>
      <c r="L300" t="s">
        <v>85</v>
      </c>
      <c r="M300" t="s">
        <v>86</v>
      </c>
      <c r="N300">
        <v>2</v>
      </c>
      <c r="O300" s="1">
        <v>44537.621064814812</v>
      </c>
      <c r="P300" s="1">
        <v>44537.624432870369</v>
      </c>
      <c r="Q300">
        <v>40</v>
      </c>
      <c r="R300">
        <v>251</v>
      </c>
      <c r="S300" t="b">
        <v>0</v>
      </c>
      <c r="T300" t="s">
        <v>87</v>
      </c>
      <c r="U300" t="b">
        <v>1</v>
      </c>
      <c r="V300" t="s">
        <v>168</v>
      </c>
      <c r="W300" s="1">
        <v>44537.62290509259</v>
      </c>
      <c r="X300">
        <v>132</v>
      </c>
      <c r="Y300">
        <v>37</v>
      </c>
      <c r="Z300">
        <v>0</v>
      </c>
      <c r="AA300">
        <v>37</v>
      </c>
      <c r="AB300">
        <v>0</v>
      </c>
      <c r="AC300">
        <v>28</v>
      </c>
      <c r="AD300">
        <v>1</v>
      </c>
      <c r="AE300">
        <v>0</v>
      </c>
      <c r="AF300">
        <v>0</v>
      </c>
      <c r="AG300">
        <v>0</v>
      </c>
      <c r="AH300" t="s">
        <v>137</v>
      </c>
      <c r="AI300" s="1">
        <v>44537.624432870369</v>
      </c>
      <c r="AJ300">
        <v>119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>
      <c r="A301" t="s">
        <v>841</v>
      </c>
      <c r="B301" t="s">
        <v>79</v>
      </c>
      <c r="C301" t="s">
        <v>824</v>
      </c>
      <c r="D301" t="s">
        <v>81</v>
      </c>
      <c r="E301" s="2" t="str">
        <f>HYPERLINK("capsilon://?command=openfolder&amp;siteaddress=FAM.docvelocity-na8.net&amp;folderid=FXB54EEF02-A551-1E00-7917-12DD1172F59B","FX21116166")</f>
        <v>FX21116166</v>
      </c>
      <c r="F301" t="s">
        <v>19</v>
      </c>
      <c r="G301" t="s">
        <v>19</v>
      </c>
      <c r="H301" t="s">
        <v>82</v>
      </c>
      <c r="I301" t="s">
        <v>825</v>
      </c>
      <c r="J301">
        <v>96</v>
      </c>
      <c r="K301" t="s">
        <v>84</v>
      </c>
      <c r="L301" t="s">
        <v>85</v>
      </c>
      <c r="M301" t="s">
        <v>86</v>
      </c>
      <c r="N301">
        <v>2</v>
      </c>
      <c r="O301" s="1">
        <v>44537.622152777774</v>
      </c>
      <c r="P301" s="1">
        <v>44537.680358796293</v>
      </c>
      <c r="Q301">
        <v>2255</v>
      </c>
      <c r="R301">
        <v>2774</v>
      </c>
      <c r="S301" t="b">
        <v>0</v>
      </c>
      <c r="T301" t="s">
        <v>87</v>
      </c>
      <c r="U301" t="b">
        <v>1</v>
      </c>
      <c r="V301" t="s">
        <v>150</v>
      </c>
      <c r="W301" s="1">
        <v>44537.655798611115</v>
      </c>
      <c r="X301">
        <v>1559</v>
      </c>
      <c r="Y301">
        <v>108</v>
      </c>
      <c r="Z301">
        <v>0</v>
      </c>
      <c r="AA301">
        <v>108</v>
      </c>
      <c r="AB301">
        <v>0</v>
      </c>
      <c r="AC301">
        <v>97</v>
      </c>
      <c r="AD301">
        <v>-12</v>
      </c>
      <c r="AE301">
        <v>0</v>
      </c>
      <c r="AF301">
        <v>0</v>
      </c>
      <c r="AG301">
        <v>0</v>
      </c>
      <c r="AH301" t="s">
        <v>261</v>
      </c>
      <c r="AI301" s="1">
        <v>44537.680358796293</v>
      </c>
      <c r="AJ301">
        <v>1206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-13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>
      <c r="A302" t="s">
        <v>842</v>
      </c>
      <c r="B302" t="s">
        <v>79</v>
      </c>
      <c r="C302" t="s">
        <v>827</v>
      </c>
      <c r="D302" t="s">
        <v>81</v>
      </c>
      <c r="E302" s="2" t="str">
        <f>HYPERLINK("capsilon://?command=openfolder&amp;siteaddress=FAM.docvelocity-na8.net&amp;folderid=FX8FCB2B8E-1094-FA13-A5D2-3CBFBF61C410","FX21117045")</f>
        <v>FX21117045</v>
      </c>
      <c r="F302" t="s">
        <v>19</v>
      </c>
      <c r="G302" t="s">
        <v>19</v>
      </c>
      <c r="H302" t="s">
        <v>82</v>
      </c>
      <c r="I302" t="s">
        <v>828</v>
      </c>
      <c r="J302">
        <v>38</v>
      </c>
      <c r="K302" t="s">
        <v>84</v>
      </c>
      <c r="L302" t="s">
        <v>85</v>
      </c>
      <c r="M302" t="s">
        <v>86</v>
      </c>
      <c r="N302">
        <v>2</v>
      </c>
      <c r="O302" s="1">
        <v>44537.622430555559</v>
      </c>
      <c r="P302" s="1">
        <v>44537.706585648149</v>
      </c>
      <c r="Q302">
        <v>6174</v>
      </c>
      <c r="R302">
        <v>1097</v>
      </c>
      <c r="S302" t="b">
        <v>0</v>
      </c>
      <c r="T302" t="s">
        <v>87</v>
      </c>
      <c r="U302" t="b">
        <v>1</v>
      </c>
      <c r="V302" t="s">
        <v>150</v>
      </c>
      <c r="W302" s="1">
        <v>44537.663321759261</v>
      </c>
      <c r="X302">
        <v>649</v>
      </c>
      <c r="Y302">
        <v>37</v>
      </c>
      <c r="Z302">
        <v>0</v>
      </c>
      <c r="AA302">
        <v>37</v>
      </c>
      <c r="AB302">
        <v>0</v>
      </c>
      <c r="AC302">
        <v>27</v>
      </c>
      <c r="AD302">
        <v>1</v>
      </c>
      <c r="AE302">
        <v>0</v>
      </c>
      <c r="AF302">
        <v>0</v>
      </c>
      <c r="AG302">
        <v>0</v>
      </c>
      <c r="AH302" t="s">
        <v>261</v>
      </c>
      <c r="AI302" s="1">
        <v>44537.706585648149</v>
      </c>
      <c r="AJ302">
        <v>376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>
      <c r="A303" t="s">
        <v>843</v>
      </c>
      <c r="B303" t="s">
        <v>79</v>
      </c>
      <c r="C303" t="s">
        <v>818</v>
      </c>
      <c r="D303" t="s">
        <v>81</v>
      </c>
      <c r="E303" s="2" t="str">
        <f>HYPERLINK("capsilon://?command=openfolder&amp;siteaddress=FAM.docvelocity-na8.net&amp;folderid=FXCECB06E9-DBF3-3554-F5D3-EDCA77D108F0","FX21093534")</f>
        <v>FX21093534</v>
      </c>
      <c r="F303" t="s">
        <v>19</v>
      </c>
      <c r="G303" t="s">
        <v>19</v>
      </c>
      <c r="H303" t="s">
        <v>82</v>
      </c>
      <c r="I303" t="s">
        <v>844</v>
      </c>
      <c r="J303">
        <v>38</v>
      </c>
      <c r="K303" t="s">
        <v>84</v>
      </c>
      <c r="L303" t="s">
        <v>85</v>
      </c>
      <c r="M303" t="s">
        <v>86</v>
      </c>
      <c r="N303">
        <v>2</v>
      </c>
      <c r="O303" s="1">
        <v>44537.622662037036</v>
      </c>
      <c r="P303" s="1">
        <v>44537.628900462965</v>
      </c>
      <c r="Q303">
        <v>307</v>
      </c>
      <c r="R303">
        <v>232</v>
      </c>
      <c r="S303" t="b">
        <v>0</v>
      </c>
      <c r="T303" t="s">
        <v>87</v>
      </c>
      <c r="U303" t="b">
        <v>0</v>
      </c>
      <c r="V303" t="s">
        <v>168</v>
      </c>
      <c r="W303" s="1">
        <v>44537.62667824074</v>
      </c>
      <c r="X303">
        <v>115</v>
      </c>
      <c r="Y303">
        <v>37</v>
      </c>
      <c r="Z303">
        <v>0</v>
      </c>
      <c r="AA303">
        <v>37</v>
      </c>
      <c r="AB303">
        <v>0</v>
      </c>
      <c r="AC303">
        <v>23</v>
      </c>
      <c r="AD303">
        <v>1</v>
      </c>
      <c r="AE303">
        <v>0</v>
      </c>
      <c r="AF303">
        <v>0</v>
      </c>
      <c r="AG303">
        <v>0</v>
      </c>
      <c r="AH303" t="s">
        <v>137</v>
      </c>
      <c r="AI303" s="1">
        <v>44537.628900462965</v>
      </c>
      <c r="AJ303">
        <v>117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>
      <c r="A304" t="s">
        <v>845</v>
      </c>
      <c r="B304" t="s">
        <v>79</v>
      </c>
      <c r="C304" t="s">
        <v>846</v>
      </c>
      <c r="D304" t="s">
        <v>81</v>
      </c>
      <c r="E304" s="2" t="str">
        <f>HYPERLINK("capsilon://?command=openfolder&amp;siteaddress=FAM.docvelocity-na8.net&amp;folderid=FX87000D9A-096C-0EFA-4D99-E03E7B246154","FX21117420")</f>
        <v>FX21117420</v>
      </c>
      <c r="F304" t="s">
        <v>19</v>
      </c>
      <c r="G304" t="s">
        <v>19</v>
      </c>
      <c r="H304" t="s">
        <v>82</v>
      </c>
      <c r="I304" t="s">
        <v>847</v>
      </c>
      <c r="J304">
        <v>66</v>
      </c>
      <c r="K304" t="s">
        <v>84</v>
      </c>
      <c r="L304" t="s">
        <v>85</v>
      </c>
      <c r="M304" t="s">
        <v>86</v>
      </c>
      <c r="N304">
        <v>1</v>
      </c>
      <c r="O304" s="1">
        <v>44537.635960648149</v>
      </c>
      <c r="P304" s="1">
        <v>44537.696446759262</v>
      </c>
      <c r="Q304">
        <v>5168</v>
      </c>
      <c r="R304">
        <v>58</v>
      </c>
      <c r="S304" t="b">
        <v>0</v>
      </c>
      <c r="T304" t="s">
        <v>87</v>
      </c>
      <c r="U304" t="b">
        <v>0</v>
      </c>
      <c r="V304" t="s">
        <v>168</v>
      </c>
      <c r="W304" s="1">
        <v>44537.696446759262</v>
      </c>
      <c r="X304">
        <v>58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66</v>
      </c>
      <c r="AE304">
        <v>52</v>
      </c>
      <c r="AF304">
        <v>0</v>
      </c>
      <c r="AG304">
        <v>1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>
      <c r="A305" t="s">
        <v>848</v>
      </c>
      <c r="B305" t="s">
        <v>79</v>
      </c>
      <c r="C305" t="s">
        <v>846</v>
      </c>
      <c r="D305" t="s">
        <v>81</v>
      </c>
      <c r="E305" s="2" t="str">
        <f>HYPERLINK("capsilon://?command=openfolder&amp;siteaddress=FAM.docvelocity-na8.net&amp;folderid=FX87000D9A-096C-0EFA-4D99-E03E7B246154","FX21117420")</f>
        <v>FX21117420</v>
      </c>
      <c r="F305" t="s">
        <v>19</v>
      </c>
      <c r="G305" t="s">
        <v>19</v>
      </c>
      <c r="H305" t="s">
        <v>82</v>
      </c>
      <c r="I305" t="s">
        <v>849</v>
      </c>
      <c r="J305">
        <v>66</v>
      </c>
      <c r="K305" t="s">
        <v>84</v>
      </c>
      <c r="L305" t="s">
        <v>85</v>
      </c>
      <c r="M305" t="s">
        <v>86</v>
      </c>
      <c r="N305">
        <v>1</v>
      </c>
      <c r="O305" s="1">
        <v>44537.63753472222</v>
      </c>
      <c r="P305" s="1">
        <v>44537.696967592594</v>
      </c>
      <c r="Q305">
        <v>5083</v>
      </c>
      <c r="R305">
        <v>52</v>
      </c>
      <c r="S305" t="b">
        <v>0</v>
      </c>
      <c r="T305" t="s">
        <v>87</v>
      </c>
      <c r="U305" t="b">
        <v>0</v>
      </c>
      <c r="V305" t="s">
        <v>168</v>
      </c>
      <c r="W305" s="1">
        <v>44537.696967592594</v>
      </c>
      <c r="X305">
        <v>45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66</v>
      </c>
      <c r="AE305">
        <v>52</v>
      </c>
      <c r="AF305">
        <v>0</v>
      </c>
      <c r="AG305">
        <v>1</v>
      </c>
      <c r="AH305" t="s">
        <v>87</v>
      </c>
      <c r="AI305" t="s">
        <v>87</v>
      </c>
      <c r="AJ305" t="s">
        <v>87</v>
      </c>
      <c r="AK305" t="s">
        <v>87</v>
      </c>
      <c r="AL305" t="s">
        <v>87</v>
      </c>
      <c r="AM305" t="s">
        <v>87</v>
      </c>
      <c r="AN305" t="s">
        <v>87</v>
      </c>
      <c r="AO305" t="s">
        <v>87</v>
      </c>
      <c r="AP305" t="s">
        <v>87</v>
      </c>
      <c r="AQ305" t="s">
        <v>87</v>
      </c>
      <c r="AR305" t="s">
        <v>87</v>
      </c>
      <c r="AS305" t="s">
        <v>87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>
      <c r="A306" t="s">
        <v>850</v>
      </c>
      <c r="B306" t="s">
        <v>79</v>
      </c>
      <c r="C306" t="s">
        <v>846</v>
      </c>
      <c r="D306" t="s">
        <v>81</v>
      </c>
      <c r="E306" s="2" t="str">
        <f>HYPERLINK("capsilon://?command=openfolder&amp;siteaddress=FAM.docvelocity-na8.net&amp;folderid=FX87000D9A-096C-0EFA-4D99-E03E7B246154","FX21117420")</f>
        <v>FX21117420</v>
      </c>
      <c r="F306" t="s">
        <v>19</v>
      </c>
      <c r="G306" t="s">
        <v>19</v>
      </c>
      <c r="H306" t="s">
        <v>82</v>
      </c>
      <c r="I306" t="s">
        <v>851</v>
      </c>
      <c r="J306">
        <v>66</v>
      </c>
      <c r="K306" t="s">
        <v>84</v>
      </c>
      <c r="L306" t="s">
        <v>85</v>
      </c>
      <c r="M306" t="s">
        <v>86</v>
      </c>
      <c r="N306">
        <v>1</v>
      </c>
      <c r="O306" s="1">
        <v>44537.638831018521</v>
      </c>
      <c r="P306" s="1">
        <v>44537.697488425925</v>
      </c>
      <c r="Q306">
        <v>5017</v>
      </c>
      <c r="R306">
        <v>51</v>
      </c>
      <c r="S306" t="b">
        <v>0</v>
      </c>
      <c r="T306" t="s">
        <v>87</v>
      </c>
      <c r="U306" t="b">
        <v>0</v>
      </c>
      <c r="V306" t="s">
        <v>168</v>
      </c>
      <c r="W306" s="1">
        <v>44537.697488425925</v>
      </c>
      <c r="X306">
        <v>44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66</v>
      </c>
      <c r="AE306">
        <v>52</v>
      </c>
      <c r="AF306">
        <v>0</v>
      </c>
      <c r="AG306">
        <v>1</v>
      </c>
      <c r="AH306" t="s">
        <v>87</v>
      </c>
      <c r="AI306" t="s">
        <v>87</v>
      </c>
      <c r="AJ306" t="s">
        <v>87</v>
      </c>
      <c r="AK306" t="s">
        <v>87</v>
      </c>
      <c r="AL306" t="s">
        <v>87</v>
      </c>
      <c r="AM306" t="s">
        <v>87</v>
      </c>
      <c r="AN306" t="s">
        <v>87</v>
      </c>
      <c r="AO306" t="s">
        <v>87</v>
      </c>
      <c r="AP306" t="s">
        <v>87</v>
      </c>
      <c r="AQ306" t="s">
        <v>87</v>
      </c>
      <c r="AR306" t="s">
        <v>87</v>
      </c>
      <c r="AS306" t="s">
        <v>87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>
      <c r="A307" t="s">
        <v>852</v>
      </c>
      <c r="B307" t="s">
        <v>79</v>
      </c>
      <c r="C307" t="s">
        <v>853</v>
      </c>
      <c r="D307" t="s">
        <v>81</v>
      </c>
      <c r="E307" s="2" t="str">
        <f>HYPERLINK("capsilon://?command=openfolder&amp;siteaddress=FAM.docvelocity-na8.net&amp;folderid=FX1F3F6B75-13D6-C680-F21F-2AE151682373","FX21124780")</f>
        <v>FX21124780</v>
      </c>
      <c r="F307" t="s">
        <v>19</v>
      </c>
      <c r="G307" t="s">
        <v>19</v>
      </c>
      <c r="H307" t="s">
        <v>82</v>
      </c>
      <c r="I307" t="s">
        <v>854</v>
      </c>
      <c r="J307">
        <v>76</v>
      </c>
      <c r="K307" t="s">
        <v>84</v>
      </c>
      <c r="L307" t="s">
        <v>85</v>
      </c>
      <c r="M307" t="s">
        <v>86</v>
      </c>
      <c r="N307">
        <v>2</v>
      </c>
      <c r="O307" s="1">
        <v>44537.644282407404</v>
      </c>
      <c r="P307" s="1">
        <v>44537.82</v>
      </c>
      <c r="Q307">
        <v>11583</v>
      </c>
      <c r="R307">
        <v>3599</v>
      </c>
      <c r="S307" t="b">
        <v>0</v>
      </c>
      <c r="T307" t="s">
        <v>87</v>
      </c>
      <c r="U307" t="b">
        <v>0</v>
      </c>
      <c r="V307" t="s">
        <v>493</v>
      </c>
      <c r="W307" s="1">
        <v>44537.740578703706</v>
      </c>
      <c r="X307">
        <v>3360</v>
      </c>
      <c r="Y307">
        <v>74</v>
      </c>
      <c r="Z307">
        <v>0</v>
      </c>
      <c r="AA307">
        <v>74</v>
      </c>
      <c r="AB307">
        <v>0</v>
      </c>
      <c r="AC307">
        <v>42</v>
      </c>
      <c r="AD307">
        <v>2</v>
      </c>
      <c r="AE307">
        <v>0</v>
      </c>
      <c r="AF307">
        <v>0</v>
      </c>
      <c r="AG307">
        <v>0</v>
      </c>
      <c r="AH307" t="s">
        <v>137</v>
      </c>
      <c r="AI307" s="1">
        <v>44537.82</v>
      </c>
      <c r="AJ307">
        <v>207</v>
      </c>
      <c r="AK307">
        <v>2</v>
      </c>
      <c r="AL307">
        <v>0</v>
      </c>
      <c r="AM307">
        <v>2</v>
      </c>
      <c r="AN307">
        <v>0</v>
      </c>
      <c r="AO307">
        <v>2</v>
      </c>
      <c r="AP307">
        <v>0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>
      <c r="A308" t="s">
        <v>855</v>
      </c>
      <c r="B308" t="s">
        <v>79</v>
      </c>
      <c r="C308" t="s">
        <v>856</v>
      </c>
      <c r="D308" t="s">
        <v>81</v>
      </c>
      <c r="E308" s="2" t="str">
        <f>HYPERLINK("capsilon://?command=openfolder&amp;siteaddress=FAM.docvelocity-na8.net&amp;folderid=FX09444C92-F544-45D6-EC1B-0509EDD58401","FX21123777")</f>
        <v>FX21123777</v>
      </c>
      <c r="F308" t="s">
        <v>19</v>
      </c>
      <c r="G308" t="s">
        <v>19</v>
      </c>
      <c r="H308" t="s">
        <v>82</v>
      </c>
      <c r="I308" t="s">
        <v>857</v>
      </c>
      <c r="J308">
        <v>363</v>
      </c>
      <c r="K308" t="s">
        <v>84</v>
      </c>
      <c r="L308" t="s">
        <v>85</v>
      </c>
      <c r="M308" t="s">
        <v>86</v>
      </c>
      <c r="N308">
        <v>1</v>
      </c>
      <c r="O308" s="1">
        <v>44537.653935185182</v>
      </c>
      <c r="P308" s="1">
        <v>44537.700138888889</v>
      </c>
      <c r="Q308">
        <v>3764</v>
      </c>
      <c r="R308">
        <v>228</v>
      </c>
      <c r="S308" t="b">
        <v>0</v>
      </c>
      <c r="T308" t="s">
        <v>87</v>
      </c>
      <c r="U308" t="b">
        <v>0</v>
      </c>
      <c r="V308" t="s">
        <v>168</v>
      </c>
      <c r="W308" s="1">
        <v>44537.700138888889</v>
      </c>
      <c r="X308">
        <v>228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363</v>
      </c>
      <c r="AE308">
        <v>313</v>
      </c>
      <c r="AF308">
        <v>0</v>
      </c>
      <c r="AG308">
        <v>10</v>
      </c>
      <c r="AH308" t="s">
        <v>87</v>
      </c>
      <c r="AI308" t="s">
        <v>87</v>
      </c>
      <c r="AJ308" t="s">
        <v>87</v>
      </c>
      <c r="AK308" t="s">
        <v>87</v>
      </c>
      <c r="AL308" t="s">
        <v>87</v>
      </c>
      <c r="AM308" t="s">
        <v>87</v>
      </c>
      <c r="AN308" t="s">
        <v>87</v>
      </c>
      <c r="AO308" t="s">
        <v>87</v>
      </c>
      <c r="AP308" t="s">
        <v>87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>
      <c r="A309" t="s">
        <v>858</v>
      </c>
      <c r="B309" t="s">
        <v>79</v>
      </c>
      <c r="C309" t="s">
        <v>859</v>
      </c>
      <c r="D309" t="s">
        <v>81</v>
      </c>
      <c r="E309" s="2" t="str">
        <f>HYPERLINK("capsilon://?command=openfolder&amp;siteaddress=FAM.docvelocity-na8.net&amp;folderid=FX9822A3CF-947D-9ED4-7CF7-2882378E33EF","FX21101315")</f>
        <v>FX21101315</v>
      </c>
      <c r="F309" t="s">
        <v>19</v>
      </c>
      <c r="G309" t="s">
        <v>19</v>
      </c>
      <c r="H309" t="s">
        <v>82</v>
      </c>
      <c r="I309" t="s">
        <v>860</v>
      </c>
      <c r="J309">
        <v>66</v>
      </c>
      <c r="K309" t="s">
        <v>84</v>
      </c>
      <c r="L309" t="s">
        <v>85</v>
      </c>
      <c r="M309" t="s">
        <v>86</v>
      </c>
      <c r="N309">
        <v>2</v>
      </c>
      <c r="O309" s="1">
        <v>44537.654178240744</v>
      </c>
      <c r="P309" s="1">
        <v>44537.716215277775</v>
      </c>
      <c r="Q309">
        <v>5274</v>
      </c>
      <c r="R309">
        <v>86</v>
      </c>
      <c r="S309" t="b">
        <v>0</v>
      </c>
      <c r="T309" t="s">
        <v>87</v>
      </c>
      <c r="U309" t="b">
        <v>0</v>
      </c>
      <c r="V309" t="s">
        <v>223</v>
      </c>
      <c r="W309" s="1">
        <v>44537.702511574076</v>
      </c>
      <c r="X309">
        <v>23</v>
      </c>
      <c r="Y309">
        <v>0</v>
      </c>
      <c r="Z309">
        <v>0</v>
      </c>
      <c r="AA309">
        <v>0</v>
      </c>
      <c r="AB309">
        <v>52</v>
      </c>
      <c r="AC309">
        <v>0</v>
      </c>
      <c r="AD309">
        <v>66</v>
      </c>
      <c r="AE309">
        <v>0</v>
      </c>
      <c r="AF309">
        <v>0</v>
      </c>
      <c r="AG309">
        <v>0</v>
      </c>
      <c r="AH309" t="s">
        <v>261</v>
      </c>
      <c r="AI309" s="1">
        <v>44537.716215277775</v>
      </c>
      <c r="AJ309">
        <v>63</v>
      </c>
      <c r="AK309">
        <v>0</v>
      </c>
      <c r="AL309">
        <v>0</v>
      </c>
      <c r="AM309">
        <v>0</v>
      </c>
      <c r="AN309">
        <v>52</v>
      </c>
      <c r="AO309">
        <v>0</v>
      </c>
      <c r="AP309">
        <v>66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>
      <c r="A310" t="s">
        <v>861</v>
      </c>
      <c r="B310" t="s">
        <v>79</v>
      </c>
      <c r="C310" t="s">
        <v>832</v>
      </c>
      <c r="D310" t="s">
        <v>81</v>
      </c>
      <c r="E310" s="2" t="str">
        <f>HYPERLINK("capsilon://?command=openfolder&amp;siteaddress=FAM.docvelocity-na8.net&amp;folderid=FX94A4EE72-F38E-6760-F026-5DCF3909290F","FX21117269")</f>
        <v>FX21117269</v>
      </c>
      <c r="F310" t="s">
        <v>19</v>
      </c>
      <c r="G310" t="s">
        <v>19</v>
      </c>
      <c r="H310" t="s">
        <v>82</v>
      </c>
      <c r="I310" t="s">
        <v>862</v>
      </c>
      <c r="J310">
        <v>66</v>
      </c>
      <c r="K310" t="s">
        <v>84</v>
      </c>
      <c r="L310" t="s">
        <v>85</v>
      </c>
      <c r="M310" t="s">
        <v>86</v>
      </c>
      <c r="N310">
        <v>2</v>
      </c>
      <c r="O310" s="1">
        <v>44537.666956018518</v>
      </c>
      <c r="P310" s="1">
        <v>44537.720324074071</v>
      </c>
      <c r="Q310">
        <v>4194</v>
      </c>
      <c r="R310">
        <v>417</v>
      </c>
      <c r="S310" t="b">
        <v>0</v>
      </c>
      <c r="T310" t="s">
        <v>87</v>
      </c>
      <c r="U310" t="b">
        <v>0</v>
      </c>
      <c r="V310" t="s">
        <v>328</v>
      </c>
      <c r="W310" s="1">
        <v>44537.705370370371</v>
      </c>
      <c r="X310">
        <v>253</v>
      </c>
      <c r="Y310">
        <v>52</v>
      </c>
      <c r="Z310">
        <v>0</v>
      </c>
      <c r="AA310">
        <v>52</v>
      </c>
      <c r="AB310">
        <v>0</v>
      </c>
      <c r="AC310">
        <v>39</v>
      </c>
      <c r="AD310">
        <v>14</v>
      </c>
      <c r="AE310">
        <v>0</v>
      </c>
      <c r="AF310">
        <v>0</v>
      </c>
      <c r="AG310">
        <v>0</v>
      </c>
      <c r="AH310" t="s">
        <v>137</v>
      </c>
      <c r="AI310" s="1">
        <v>44537.720324074071</v>
      </c>
      <c r="AJ310">
        <v>147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>
      <c r="A311" t="s">
        <v>863</v>
      </c>
      <c r="B311" t="s">
        <v>79</v>
      </c>
      <c r="C311" t="s">
        <v>864</v>
      </c>
      <c r="D311" t="s">
        <v>81</v>
      </c>
      <c r="E311" s="2" t="str">
        <f>HYPERLINK("capsilon://?command=openfolder&amp;siteaddress=FAM.docvelocity-na8.net&amp;folderid=FXE13CB487-0AF6-5F03-8DFE-A9EF665D67FD","FX21125054")</f>
        <v>FX21125054</v>
      </c>
      <c r="F311" t="s">
        <v>19</v>
      </c>
      <c r="G311" t="s">
        <v>19</v>
      </c>
      <c r="H311" t="s">
        <v>82</v>
      </c>
      <c r="I311" t="s">
        <v>865</v>
      </c>
      <c r="J311">
        <v>38</v>
      </c>
      <c r="K311" t="s">
        <v>84</v>
      </c>
      <c r="L311" t="s">
        <v>85</v>
      </c>
      <c r="M311" t="s">
        <v>86</v>
      </c>
      <c r="N311">
        <v>2</v>
      </c>
      <c r="O311" s="1">
        <v>44537.677291666667</v>
      </c>
      <c r="P311" s="1">
        <v>44537.724560185183</v>
      </c>
      <c r="Q311">
        <v>3474</v>
      </c>
      <c r="R311">
        <v>610</v>
      </c>
      <c r="S311" t="b">
        <v>0</v>
      </c>
      <c r="T311" t="s">
        <v>87</v>
      </c>
      <c r="U311" t="b">
        <v>0</v>
      </c>
      <c r="V311" t="s">
        <v>223</v>
      </c>
      <c r="W311" s="1">
        <v>44537.70385416667</v>
      </c>
      <c r="X311">
        <v>115</v>
      </c>
      <c r="Y311">
        <v>37</v>
      </c>
      <c r="Z311">
        <v>0</v>
      </c>
      <c r="AA311">
        <v>37</v>
      </c>
      <c r="AB311">
        <v>0</v>
      </c>
      <c r="AC311">
        <v>6</v>
      </c>
      <c r="AD311">
        <v>1</v>
      </c>
      <c r="AE311">
        <v>0</v>
      </c>
      <c r="AF311">
        <v>0</v>
      </c>
      <c r="AG311">
        <v>0</v>
      </c>
      <c r="AH311" t="s">
        <v>261</v>
      </c>
      <c r="AI311" s="1">
        <v>44537.724560185183</v>
      </c>
      <c r="AJ311">
        <v>495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>
      <c r="A312" t="s">
        <v>866</v>
      </c>
      <c r="B312" t="s">
        <v>79</v>
      </c>
      <c r="C312" t="s">
        <v>867</v>
      </c>
      <c r="D312" t="s">
        <v>81</v>
      </c>
      <c r="E312" s="2" t="str">
        <f>HYPERLINK("capsilon://?command=openfolder&amp;siteaddress=FAM.docvelocity-na8.net&amp;folderid=FXFC4F8655-D718-9A80-CADD-1D8320A9A2B7","FX211114757")</f>
        <v>FX211114757</v>
      </c>
      <c r="F312" t="s">
        <v>19</v>
      </c>
      <c r="G312" t="s">
        <v>19</v>
      </c>
      <c r="H312" t="s">
        <v>82</v>
      </c>
      <c r="I312" t="s">
        <v>868</v>
      </c>
      <c r="J312">
        <v>66</v>
      </c>
      <c r="K312" t="s">
        <v>84</v>
      </c>
      <c r="L312" t="s">
        <v>85</v>
      </c>
      <c r="M312" t="s">
        <v>86</v>
      </c>
      <c r="N312">
        <v>2</v>
      </c>
      <c r="O312" s="1">
        <v>44537.677499999998</v>
      </c>
      <c r="P312" s="1">
        <v>44537.720520833333</v>
      </c>
      <c r="Q312">
        <v>3655</v>
      </c>
      <c r="R312">
        <v>62</v>
      </c>
      <c r="S312" t="b">
        <v>0</v>
      </c>
      <c r="T312" t="s">
        <v>87</v>
      </c>
      <c r="U312" t="b">
        <v>0</v>
      </c>
      <c r="V312" t="s">
        <v>168</v>
      </c>
      <c r="W312" s="1">
        <v>44537.703715277778</v>
      </c>
      <c r="X312">
        <v>45</v>
      </c>
      <c r="Y312">
        <v>0</v>
      </c>
      <c r="Z312">
        <v>0</v>
      </c>
      <c r="AA312">
        <v>0</v>
      </c>
      <c r="AB312">
        <v>52</v>
      </c>
      <c r="AC312">
        <v>0</v>
      </c>
      <c r="AD312">
        <v>66</v>
      </c>
      <c r="AE312">
        <v>0</v>
      </c>
      <c r="AF312">
        <v>0</v>
      </c>
      <c r="AG312">
        <v>0</v>
      </c>
      <c r="AH312" t="s">
        <v>137</v>
      </c>
      <c r="AI312" s="1">
        <v>44537.720520833333</v>
      </c>
      <c r="AJ312">
        <v>17</v>
      </c>
      <c r="AK312">
        <v>0</v>
      </c>
      <c r="AL312">
        <v>0</v>
      </c>
      <c r="AM312">
        <v>0</v>
      </c>
      <c r="AN312">
        <v>52</v>
      </c>
      <c r="AO312">
        <v>0</v>
      </c>
      <c r="AP312">
        <v>66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>
      <c r="A313" t="s">
        <v>869</v>
      </c>
      <c r="B313" t="s">
        <v>79</v>
      </c>
      <c r="C313" t="s">
        <v>870</v>
      </c>
      <c r="D313" t="s">
        <v>81</v>
      </c>
      <c r="E313" s="2" t="str">
        <f>HYPERLINK("capsilon://?command=openfolder&amp;siteaddress=FAM.docvelocity-na8.net&amp;folderid=FXE61C3A4E-3FE9-81B9-ACE2-A761EE2BF63C","FX21124935")</f>
        <v>FX21124935</v>
      </c>
      <c r="F313" t="s">
        <v>19</v>
      </c>
      <c r="G313" t="s">
        <v>19</v>
      </c>
      <c r="H313" t="s">
        <v>82</v>
      </c>
      <c r="I313" t="s">
        <v>871</v>
      </c>
      <c r="J313">
        <v>92</v>
      </c>
      <c r="K313" t="s">
        <v>84</v>
      </c>
      <c r="L313" t="s">
        <v>85</v>
      </c>
      <c r="M313" t="s">
        <v>86</v>
      </c>
      <c r="N313">
        <v>2</v>
      </c>
      <c r="O313" s="1">
        <v>44537.681307870371</v>
      </c>
      <c r="P313" s="1">
        <v>44537.729884259257</v>
      </c>
      <c r="Q313">
        <v>3226</v>
      </c>
      <c r="R313">
        <v>971</v>
      </c>
      <c r="S313" t="b">
        <v>0</v>
      </c>
      <c r="T313" t="s">
        <v>87</v>
      </c>
      <c r="U313" t="b">
        <v>0</v>
      </c>
      <c r="V313" t="s">
        <v>168</v>
      </c>
      <c r="W313" s="1">
        <v>44537.710659722223</v>
      </c>
      <c r="X313">
        <v>599</v>
      </c>
      <c r="Y313">
        <v>147</v>
      </c>
      <c r="Z313">
        <v>0</v>
      </c>
      <c r="AA313">
        <v>147</v>
      </c>
      <c r="AB313">
        <v>0</v>
      </c>
      <c r="AC313">
        <v>96</v>
      </c>
      <c r="AD313">
        <v>-55</v>
      </c>
      <c r="AE313">
        <v>0</v>
      </c>
      <c r="AF313">
        <v>0</v>
      </c>
      <c r="AG313">
        <v>0</v>
      </c>
      <c r="AH313" t="s">
        <v>137</v>
      </c>
      <c r="AI313" s="1">
        <v>44537.729884259257</v>
      </c>
      <c r="AJ313">
        <v>360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-55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>
      <c r="A314" t="s">
        <v>872</v>
      </c>
      <c r="B314" t="s">
        <v>79</v>
      </c>
      <c r="C314" t="s">
        <v>644</v>
      </c>
      <c r="D314" t="s">
        <v>81</v>
      </c>
      <c r="E314" s="2" t="str">
        <f>HYPERLINK("capsilon://?command=openfolder&amp;siteaddress=FAM.docvelocity-na8.net&amp;folderid=FXC311B440-8CEE-630C-623F-323F47C1B0E2","FX211115117")</f>
        <v>FX211115117</v>
      </c>
      <c r="F314" t="s">
        <v>19</v>
      </c>
      <c r="G314" t="s">
        <v>19</v>
      </c>
      <c r="H314" t="s">
        <v>82</v>
      </c>
      <c r="I314" t="s">
        <v>873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44537.688773148147</v>
      </c>
      <c r="P314" s="1">
        <v>44537.729872685188</v>
      </c>
      <c r="Q314">
        <v>3108</v>
      </c>
      <c r="R314">
        <v>443</v>
      </c>
      <c r="S314" t="b">
        <v>0</v>
      </c>
      <c r="T314" t="s">
        <v>87</v>
      </c>
      <c r="U314" t="b">
        <v>0</v>
      </c>
      <c r="V314" t="s">
        <v>223</v>
      </c>
      <c r="W314" s="1">
        <v>44537.705787037034</v>
      </c>
      <c r="X314">
        <v>167</v>
      </c>
      <c r="Y314">
        <v>21</v>
      </c>
      <c r="Z314">
        <v>0</v>
      </c>
      <c r="AA314">
        <v>21</v>
      </c>
      <c r="AB314">
        <v>0</v>
      </c>
      <c r="AC314">
        <v>11</v>
      </c>
      <c r="AD314">
        <v>7</v>
      </c>
      <c r="AE314">
        <v>0</v>
      </c>
      <c r="AF314">
        <v>0</v>
      </c>
      <c r="AG314">
        <v>0</v>
      </c>
      <c r="AH314" t="s">
        <v>182</v>
      </c>
      <c r="AI314" s="1">
        <v>44537.729872685188</v>
      </c>
      <c r="AJ314">
        <v>276</v>
      </c>
      <c r="AK314">
        <v>1</v>
      </c>
      <c r="AL314">
        <v>0</v>
      </c>
      <c r="AM314">
        <v>1</v>
      </c>
      <c r="AN314">
        <v>0</v>
      </c>
      <c r="AO314">
        <v>1</v>
      </c>
      <c r="AP314">
        <v>6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>
      <c r="A315" t="s">
        <v>874</v>
      </c>
      <c r="B315" t="s">
        <v>79</v>
      </c>
      <c r="C315" t="s">
        <v>875</v>
      </c>
      <c r="D315" t="s">
        <v>81</v>
      </c>
      <c r="E315" s="2" t="str">
        <f>HYPERLINK("capsilon://?command=openfolder&amp;siteaddress=FAM.docvelocity-na8.net&amp;folderid=FXFEDD3E8A-BD37-2D38-5DE7-404935A60A7A","FX21115700")</f>
        <v>FX21115700</v>
      </c>
      <c r="F315" t="s">
        <v>19</v>
      </c>
      <c r="G315" t="s">
        <v>19</v>
      </c>
      <c r="H315" t="s">
        <v>82</v>
      </c>
      <c r="I315" t="s">
        <v>876</v>
      </c>
      <c r="J315">
        <v>28</v>
      </c>
      <c r="K315" t="s">
        <v>84</v>
      </c>
      <c r="L315" t="s">
        <v>85</v>
      </c>
      <c r="M315" t="s">
        <v>86</v>
      </c>
      <c r="N315">
        <v>1</v>
      </c>
      <c r="O315" s="1">
        <v>44537.689456018517</v>
      </c>
      <c r="P315" s="1">
        <v>44537.714062500003</v>
      </c>
      <c r="Q315">
        <v>1828</v>
      </c>
      <c r="R315">
        <v>298</v>
      </c>
      <c r="S315" t="b">
        <v>0</v>
      </c>
      <c r="T315" t="s">
        <v>87</v>
      </c>
      <c r="U315" t="b">
        <v>0</v>
      </c>
      <c r="V315" t="s">
        <v>168</v>
      </c>
      <c r="W315" s="1">
        <v>44537.714062500003</v>
      </c>
      <c r="X315">
        <v>273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28</v>
      </c>
      <c r="AE315">
        <v>21</v>
      </c>
      <c r="AF315">
        <v>0</v>
      </c>
      <c r="AG315">
        <v>2</v>
      </c>
      <c r="AH315" t="s">
        <v>87</v>
      </c>
      <c r="AI315" t="s">
        <v>87</v>
      </c>
      <c r="AJ315" t="s">
        <v>87</v>
      </c>
      <c r="AK315" t="s">
        <v>87</v>
      </c>
      <c r="AL315" t="s">
        <v>87</v>
      </c>
      <c r="AM315" t="s">
        <v>87</v>
      </c>
      <c r="AN315" t="s">
        <v>87</v>
      </c>
      <c r="AO315" t="s">
        <v>87</v>
      </c>
      <c r="AP315" t="s">
        <v>87</v>
      </c>
      <c r="AQ315" t="s">
        <v>87</v>
      </c>
      <c r="AR315" t="s">
        <v>87</v>
      </c>
      <c r="AS315" t="s">
        <v>87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>
      <c r="A316" t="s">
        <v>877</v>
      </c>
      <c r="B316" t="s">
        <v>79</v>
      </c>
      <c r="C316" t="s">
        <v>878</v>
      </c>
      <c r="D316" t="s">
        <v>81</v>
      </c>
      <c r="E316" s="2" t="str">
        <f>HYPERLINK("capsilon://?command=openfolder&amp;siteaddress=FAM.docvelocity-na8.net&amp;folderid=FX8A05A7D4-742B-8A73-23A8-7F953CCD609A","FX21111439")</f>
        <v>FX21111439</v>
      </c>
      <c r="F316" t="s">
        <v>19</v>
      </c>
      <c r="G316" t="s">
        <v>19</v>
      </c>
      <c r="H316" t="s">
        <v>82</v>
      </c>
      <c r="I316" t="s">
        <v>879</v>
      </c>
      <c r="J316">
        <v>66</v>
      </c>
      <c r="K316" t="s">
        <v>84</v>
      </c>
      <c r="L316" t="s">
        <v>85</v>
      </c>
      <c r="M316" t="s">
        <v>86</v>
      </c>
      <c r="N316">
        <v>2</v>
      </c>
      <c r="O316" s="1">
        <v>44537.694722222222</v>
      </c>
      <c r="P316" s="1">
        <v>44537.730104166665</v>
      </c>
      <c r="Q316">
        <v>3003</v>
      </c>
      <c r="R316">
        <v>54</v>
      </c>
      <c r="S316" t="b">
        <v>0</v>
      </c>
      <c r="T316" t="s">
        <v>87</v>
      </c>
      <c r="U316" t="b">
        <v>0</v>
      </c>
      <c r="V316" t="s">
        <v>223</v>
      </c>
      <c r="W316" s="1">
        <v>44537.706122685187</v>
      </c>
      <c r="X316">
        <v>19</v>
      </c>
      <c r="Y316">
        <v>0</v>
      </c>
      <c r="Z316">
        <v>0</v>
      </c>
      <c r="AA316">
        <v>0</v>
      </c>
      <c r="AB316">
        <v>52</v>
      </c>
      <c r="AC316">
        <v>0</v>
      </c>
      <c r="AD316">
        <v>66</v>
      </c>
      <c r="AE316">
        <v>0</v>
      </c>
      <c r="AF316">
        <v>0</v>
      </c>
      <c r="AG316">
        <v>0</v>
      </c>
      <c r="AH316" t="s">
        <v>137</v>
      </c>
      <c r="AI316" s="1">
        <v>44537.730104166665</v>
      </c>
      <c r="AJ316">
        <v>18</v>
      </c>
      <c r="AK316">
        <v>0</v>
      </c>
      <c r="AL316">
        <v>0</v>
      </c>
      <c r="AM316">
        <v>0</v>
      </c>
      <c r="AN316">
        <v>52</v>
      </c>
      <c r="AO316">
        <v>0</v>
      </c>
      <c r="AP316">
        <v>66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>
      <c r="A317" t="s">
        <v>880</v>
      </c>
      <c r="B317" t="s">
        <v>79</v>
      </c>
      <c r="C317" t="s">
        <v>846</v>
      </c>
      <c r="D317" t="s">
        <v>81</v>
      </c>
      <c r="E317" s="2" t="str">
        <f>HYPERLINK("capsilon://?command=openfolder&amp;siteaddress=FAM.docvelocity-na8.net&amp;folderid=FX87000D9A-096C-0EFA-4D99-E03E7B246154","FX21117420")</f>
        <v>FX21117420</v>
      </c>
      <c r="F317" t="s">
        <v>19</v>
      </c>
      <c r="G317" t="s">
        <v>19</v>
      </c>
      <c r="H317" t="s">
        <v>82</v>
      </c>
      <c r="I317" t="s">
        <v>847</v>
      </c>
      <c r="J317">
        <v>38</v>
      </c>
      <c r="K317" t="s">
        <v>84</v>
      </c>
      <c r="L317" t="s">
        <v>85</v>
      </c>
      <c r="M317" t="s">
        <v>86</v>
      </c>
      <c r="N317">
        <v>2</v>
      </c>
      <c r="O317" s="1">
        <v>44537.699641203704</v>
      </c>
      <c r="P317" s="1">
        <v>44537.707638888889</v>
      </c>
      <c r="Q317">
        <v>134</v>
      </c>
      <c r="R317">
        <v>557</v>
      </c>
      <c r="S317" t="b">
        <v>0</v>
      </c>
      <c r="T317" t="s">
        <v>87</v>
      </c>
      <c r="U317" t="b">
        <v>1</v>
      </c>
      <c r="V317" t="s">
        <v>328</v>
      </c>
      <c r="W317" s="1">
        <v>44537.702430555553</v>
      </c>
      <c r="X317">
        <v>199</v>
      </c>
      <c r="Y317">
        <v>37</v>
      </c>
      <c r="Z317">
        <v>0</v>
      </c>
      <c r="AA317">
        <v>37</v>
      </c>
      <c r="AB317">
        <v>0</v>
      </c>
      <c r="AC317">
        <v>26</v>
      </c>
      <c r="AD317">
        <v>1</v>
      </c>
      <c r="AE317">
        <v>0</v>
      </c>
      <c r="AF317">
        <v>0</v>
      </c>
      <c r="AG317">
        <v>0</v>
      </c>
      <c r="AH317" t="s">
        <v>182</v>
      </c>
      <c r="AI317" s="1">
        <v>44537.707638888889</v>
      </c>
      <c r="AJ317">
        <v>358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>
      <c r="A318" t="s">
        <v>881</v>
      </c>
      <c r="B318" t="s">
        <v>79</v>
      </c>
      <c r="C318" t="s">
        <v>846</v>
      </c>
      <c r="D318" t="s">
        <v>81</v>
      </c>
      <c r="E318" s="2" t="str">
        <f>HYPERLINK("capsilon://?command=openfolder&amp;siteaddress=FAM.docvelocity-na8.net&amp;folderid=FX87000D9A-096C-0EFA-4D99-E03E7B246154","FX21117420")</f>
        <v>FX21117420</v>
      </c>
      <c r="F318" t="s">
        <v>19</v>
      </c>
      <c r="G318" t="s">
        <v>19</v>
      </c>
      <c r="H318" t="s">
        <v>82</v>
      </c>
      <c r="I318" t="s">
        <v>849</v>
      </c>
      <c r="J318">
        <v>38</v>
      </c>
      <c r="K318" t="s">
        <v>84</v>
      </c>
      <c r="L318" t="s">
        <v>85</v>
      </c>
      <c r="M318" t="s">
        <v>86</v>
      </c>
      <c r="N318">
        <v>2</v>
      </c>
      <c r="O318" s="1">
        <v>44537.699918981481</v>
      </c>
      <c r="P318" s="1">
        <v>44537.711226851854</v>
      </c>
      <c r="Q318">
        <v>458</v>
      </c>
      <c r="R318">
        <v>519</v>
      </c>
      <c r="S318" t="b">
        <v>0</v>
      </c>
      <c r="T318" t="s">
        <v>87</v>
      </c>
      <c r="U318" t="b">
        <v>1</v>
      </c>
      <c r="V318" t="s">
        <v>168</v>
      </c>
      <c r="W318" s="1">
        <v>44537.701527777775</v>
      </c>
      <c r="X318">
        <v>119</v>
      </c>
      <c r="Y318">
        <v>37</v>
      </c>
      <c r="Z318">
        <v>0</v>
      </c>
      <c r="AA318">
        <v>37</v>
      </c>
      <c r="AB318">
        <v>0</v>
      </c>
      <c r="AC318">
        <v>15</v>
      </c>
      <c r="AD318">
        <v>1</v>
      </c>
      <c r="AE318">
        <v>0</v>
      </c>
      <c r="AF318">
        <v>0</v>
      </c>
      <c r="AG318">
        <v>0</v>
      </c>
      <c r="AH318" t="s">
        <v>261</v>
      </c>
      <c r="AI318" s="1">
        <v>44537.711226851854</v>
      </c>
      <c r="AJ318">
        <v>400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>
      <c r="A319" t="s">
        <v>882</v>
      </c>
      <c r="B319" t="s">
        <v>79</v>
      </c>
      <c r="C319" t="s">
        <v>846</v>
      </c>
      <c r="D319" t="s">
        <v>81</v>
      </c>
      <c r="E319" s="2" t="str">
        <f>HYPERLINK("capsilon://?command=openfolder&amp;siteaddress=FAM.docvelocity-na8.net&amp;folderid=FX87000D9A-096C-0EFA-4D99-E03E7B246154","FX21117420")</f>
        <v>FX21117420</v>
      </c>
      <c r="F319" t="s">
        <v>19</v>
      </c>
      <c r="G319" t="s">
        <v>19</v>
      </c>
      <c r="H319" t="s">
        <v>82</v>
      </c>
      <c r="I319" t="s">
        <v>851</v>
      </c>
      <c r="J319">
        <v>38</v>
      </c>
      <c r="K319" t="s">
        <v>84</v>
      </c>
      <c r="L319" t="s">
        <v>85</v>
      </c>
      <c r="M319" t="s">
        <v>86</v>
      </c>
      <c r="N319">
        <v>2</v>
      </c>
      <c r="O319" s="1">
        <v>44537.700173611112</v>
      </c>
      <c r="P319" s="1">
        <v>44537.709293981483</v>
      </c>
      <c r="Q319">
        <v>502</v>
      </c>
      <c r="R319">
        <v>286</v>
      </c>
      <c r="S319" t="b">
        <v>0</v>
      </c>
      <c r="T319" t="s">
        <v>87</v>
      </c>
      <c r="U319" t="b">
        <v>1</v>
      </c>
      <c r="V319" t="s">
        <v>168</v>
      </c>
      <c r="W319" s="1">
        <v>44537.703194444446</v>
      </c>
      <c r="X319">
        <v>143</v>
      </c>
      <c r="Y319">
        <v>37</v>
      </c>
      <c r="Z319">
        <v>0</v>
      </c>
      <c r="AA319">
        <v>37</v>
      </c>
      <c r="AB319">
        <v>0</v>
      </c>
      <c r="AC319">
        <v>26</v>
      </c>
      <c r="AD319">
        <v>1</v>
      </c>
      <c r="AE319">
        <v>0</v>
      </c>
      <c r="AF319">
        <v>0</v>
      </c>
      <c r="AG319">
        <v>0</v>
      </c>
      <c r="AH319" t="s">
        <v>182</v>
      </c>
      <c r="AI319" s="1">
        <v>44537.709293981483</v>
      </c>
      <c r="AJ319">
        <v>143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>
      <c r="A320" t="s">
        <v>883</v>
      </c>
      <c r="B320" t="s">
        <v>79</v>
      </c>
      <c r="C320" t="s">
        <v>856</v>
      </c>
      <c r="D320" t="s">
        <v>81</v>
      </c>
      <c r="E320" s="2" t="str">
        <f>HYPERLINK("capsilon://?command=openfolder&amp;siteaddress=FAM.docvelocity-na8.net&amp;folderid=FX09444C92-F544-45D6-EC1B-0509EDD58401","FX21123777")</f>
        <v>FX21123777</v>
      </c>
      <c r="F320" t="s">
        <v>19</v>
      </c>
      <c r="G320" t="s">
        <v>19</v>
      </c>
      <c r="H320" t="s">
        <v>82</v>
      </c>
      <c r="I320" t="s">
        <v>857</v>
      </c>
      <c r="J320">
        <v>489</v>
      </c>
      <c r="K320" t="s">
        <v>84</v>
      </c>
      <c r="L320" t="s">
        <v>85</v>
      </c>
      <c r="M320" t="s">
        <v>86</v>
      </c>
      <c r="N320">
        <v>2</v>
      </c>
      <c r="O320" s="1">
        <v>44537.705914351849</v>
      </c>
      <c r="P320" s="1">
        <v>44537.804710648146</v>
      </c>
      <c r="Q320">
        <v>5536</v>
      </c>
      <c r="R320">
        <v>3000</v>
      </c>
      <c r="S320" t="b">
        <v>0</v>
      </c>
      <c r="T320" t="s">
        <v>87</v>
      </c>
      <c r="U320" t="b">
        <v>1</v>
      </c>
      <c r="V320" t="s">
        <v>307</v>
      </c>
      <c r="W320" s="1">
        <v>44537.741585648146</v>
      </c>
      <c r="X320">
        <v>1806</v>
      </c>
      <c r="Y320">
        <v>396</v>
      </c>
      <c r="Z320">
        <v>0</v>
      </c>
      <c r="AA320">
        <v>396</v>
      </c>
      <c r="AB320">
        <v>0</v>
      </c>
      <c r="AC320">
        <v>169</v>
      </c>
      <c r="AD320">
        <v>93</v>
      </c>
      <c r="AE320">
        <v>0</v>
      </c>
      <c r="AF320">
        <v>0</v>
      </c>
      <c r="AG320">
        <v>0</v>
      </c>
      <c r="AH320" t="s">
        <v>137</v>
      </c>
      <c r="AI320" s="1">
        <v>44537.804710648146</v>
      </c>
      <c r="AJ320">
        <v>1120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93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>
      <c r="A321" t="s">
        <v>884</v>
      </c>
      <c r="B321" t="s">
        <v>79</v>
      </c>
      <c r="C321" t="s">
        <v>885</v>
      </c>
      <c r="D321" t="s">
        <v>81</v>
      </c>
      <c r="E321" s="2" t="str">
        <f>HYPERLINK("capsilon://?command=openfolder&amp;siteaddress=FAM.docvelocity-na8.net&amp;folderid=FXCB867DAB-24FF-72B2-B6DA-13F0EC0285F7","FX21124501")</f>
        <v>FX21124501</v>
      </c>
      <c r="F321" t="s">
        <v>19</v>
      </c>
      <c r="G321" t="s">
        <v>19</v>
      </c>
      <c r="H321" t="s">
        <v>82</v>
      </c>
      <c r="I321" t="s">
        <v>886</v>
      </c>
      <c r="J321">
        <v>293</v>
      </c>
      <c r="K321" t="s">
        <v>84</v>
      </c>
      <c r="L321" t="s">
        <v>85</v>
      </c>
      <c r="M321" t="s">
        <v>86</v>
      </c>
      <c r="N321">
        <v>1</v>
      </c>
      <c r="O321" s="1">
        <v>44537.706770833334</v>
      </c>
      <c r="P321" s="1">
        <v>44538.235555555555</v>
      </c>
      <c r="Q321">
        <v>41679</v>
      </c>
      <c r="R321">
        <v>4008</v>
      </c>
      <c r="S321" t="b">
        <v>0</v>
      </c>
      <c r="T321" t="s">
        <v>87</v>
      </c>
      <c r="U321" t="b">
        <v>0</v>
      </c>
      <c r="V321" t="s">
        <v>97</v>
      </c>
      <c r="W321" s="1">
        <v>44538.235555555555</v>
      </c>
      <c r="X321">
        <v>365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293</v>
      </c>
      <c r="AE321">
        <v>268</v>
      </c>
      <c r="AF321">
        <v>0</v>
      </c>
      <c r="AG321">
        <v>6</v>
      </c>
      <c r="AH321" t="s">
        <v>87</v>
      </c>
      <c r="AI321" t="s">
        <v>87</v>
      </c>
      <c r="AJ321" t="s">
        <v>87</v>
      </c>
      <c r="AK321" t="s">
        <v>87</v>
      </c>
      <c r="AL321" t="s">
        <v>87</v>
      </c>
      <c r="AM321" t="s">
        <v>87</v>
      </c>
      <c r="AN321" t="s">
        <v>87</v>
      </c>
      <c r="AO321" t="s">
        <v>87</v>
      </c>
      <c r="AP321" t="s">
        <v>87</v>
      </c>
      <c r="AQ321" t="s">
        <v>87</v>
      </c>
      <c r="AR321" t="s">
        <v>87</v>
      </c>
      <c r="AS321" t="s">
        <v>87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>
      <c r="A322" t="s">
        <v>887</v>
      </c>
      <c r="B322" t="s">
        <v>79</v>
      </c>
      <c r="C322" t="s">
        <v>888</v>
      </c>
      <c r="D322" t="s">
        <v>81</v>
      </c>
      <c r="E322" s="2" t="str">
        <f>HYPERLINK("capsilon://?command=openfolder&amp;siteaddress=FAM.docvelocity-na8.net&amp;folderid=FX8F8B72EB-A596-1D66-85B1-E0C99FBE6F5F","FX21124548")</f>
        <v>FX21124548</v>
      </c>
      <c r="F322" t="s">
        <v>19</v>
      </c>
      <c r="G322" t="s">
        <v>19</v>
      </c>
      <c r="H322" t="s">
        <v>82</v>
      </c>
      <c r="I322" t="s">
        <v>889</v>
      </c>
      <c r="J322">
        <v>260</v>
      </c>
      <c r="K322" t="s">
        <v>84</v>
      </c>
      <c r="L322" t="s">
        <v>85</v>
      </c>
      <c r="M322" t="s">
        <v>86</v>
      </c>
      <c r="N322">
        <v>2</v>
      </c>
      <c r="O322" s="1">
        <v>44537.710636574076</v>
      </c>
      <c r="P322" s="1">
        <v>44537.832974537036</v>
      </c>
      <c r="Q322">
        <v>8240</v>
      </c>
      <c r="R322">
        <v>2330</v>
      </c>
      <c r="S322" t="b">
        <v>0</v>
      </c>
      <c r="T322" t="s">
        <v>87</v>
      </c>
      <c r="U322" t="b">
        <v>0</v>
      </c>
      <c r="V322" t="s">
        <v>493</v>
      </c>
      <c r="W322" s="1">
        <v>44537.76284722222</v>
      </c>
      <c r="X322">
        <v>1894</v>
      </c>
      <c r="Y322">
        <v>124</v>
      </c>
      <c r="Z322">
        <v>0</v>
      </c>
      <c r="AA322">
        <v>124</v>
      </c>
      <c r="AB322">
        <v>0</v>
      </c>
      <c r="AC322">
        <v>44</v>
      </c>
      <c r="AD322">
        <v>136</v>
      </c>
      <c r="AE322">
        <v>0</v>
      </c>
      <c r="AF322">
        <v>0</v>
      </c>
      <c r="AG322">
        <v>0</v>
      </c>
      <c r="AH322" t="s">
        <v>137</v>
      </c>
      <c r="AI322" s="1">
        <v>44537.832974537036</v>
      </c>
      <c r="AJ322">
        <v>412</v>
      </c>
      <c r="AK322">
        <v>3</v>
      </c>
      <c r="AL322">
        <v>0</v>
      </c>
      <c r="AM322">
        <v>3</v>
      </c>
      <c r="AN322">
        <v>0</v>
      </c>
      <c r="AO322">
        <v>3</v>
      </c>
      <c r="AP322">
        <v>133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>
      <c r="A323" t="s">
        <v>890</v>
      </c>
      <c r="B323" t="s">
        <v>79</v>
      </c>
      <c r="C323" t="s">
        <v>891</v>
      </c>
      <c r="D323" t="s">
        <v>81</v>
      </c>
      <c r="E323" s="2" t="str">
        <f>HYPERLINK("capsilon://?command=openfolder&amp;siteaddress=FAM.docvelocity-na8.net&amp;folderid=FXB59A85BC-FBC1-FF2C-0AB2-0595515B4FFB","FX2112751")</f>
        <v>FX2112751</v>
      </c>
      <c r="F323" t="s">
        <v>19</v>
      </c>
      <c r="G323" t="s">
        <v>19</v>
      </c>
      <c r="H323" t="s">
        <v>82</v>
      </c>
      <c r="I323" t="s">
        <v>892</v>
      </c>
      <c r="J323">
        <v>649</v>
      </c>
      <c r="K323" t="s">
        <v>84</v>
      </c>
      <c r="L323" t="s">
        <v>85</v>
      </c>
      <c r="M323" t="s">
        <v>86</v>
      </c>
      <c r="N323">
        <v>2</v>
      </c>
      <c r="O323" s="1">
        <v>44537.712881944448</v>
      </c>
      <c r="P323" s="1">
        <v>44538.171817129631</v>
      </c>
      <c r="Q323">
        <v>35675</v>
      </c>
      <c r="R323">
        <v>3977</v>
      </c>
      <c r="S323" t="b">
        <v>0</v>
      </c>
      <c r="T323" t="s">
        <v>87</v>
      </c>
      <c r="U323" t="b">
        <v>0</v>
      </c>
      <c r="V323" t="s">
        <v>223</v>
      </c>
      <c r="W323" s="1">
        <v>44537.774444444447</v>
      </c>
      <c r="X323">
        <v>1906</v>
      </c>
      <c r="Y323">
        <v>519</v>
      </c>
      <c r="Z323">
        <v>0</v>
      </c>
      <c r="AA323">
        <v>519</v>
      </c>
      <c r="AB323">
        <v>0</v>
      </c>
      <c r="AC323">
        <v>113</v>
      </c>
      <c r="AD323">
        <v>130</v>
      </c>
      <c r="AE323">
        <v>0</v>
      </c>
      <c r="AF323">
        <v>0</v>
      </c>
      <c r="AG323">
        <v>0</v>
      </c>
      <c r="AH323" t="s">
        <v>250</v>
      </c>
      <c r="AI323" s="1">
        <v>44538.171817129631</v>
      </c>
      <c r="AJ323">
        <v>1997</v>
      </c>
      <c r="AK323">
        <v>5</v>
      </c>
      <c r="AL323">
        <v>0</v>
      </c>
      <c r="AM323">
        <v>5</v>
      </c>
      <c r="AN323">
        <v>0</v>
      </c>
      <c r="AO323">
        <v>5</v>
      </c>
      <c r="AP323">
        <v>125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>
      <c r="A324" t="s">
        <v>893</v>
      </c>
      <c r="B324" t="s">
        <v>79</v>
      </c>
      <c r="C324" t="s">
        <v>875</v>
      </c>
      <c r="D324" t="s">
        <v>81</v>
      </c>
      <c r="E324" s="2" t="str">
        <f>HYPERLINK("capsilon://?command=openfolder&amp;siteaddress=FAM.docvelocity-na8.net&amp;folderid=FXFEDD3E8A-BD37-2D38-5DE7-404935A60A7A","FX21115700")</f>
        <v>FX21115700</v>
      </c>
      <c r="F324" t="s">
        <v>19</v>
      </c>
      <c r="G324" t="s">
        <v>19</v>
      </c>
      <c r="H324" t="s">
        <v>82</v>
      </c>
      <c r="I324" t="s">
        <v>876</v>
      </c>
      <c r="J324">
        <v>56</v>
      </c>
      <c r="K324" t="s">
        <v>84</v>
      </c>
      <c r="L324" t="s">
        <v>85</v>
      </c>
      <c r="M324" t="s">
        <v>86</v>
      </c>
      <c r="N324">
        <v>2</v>
      </c>
      <c r="O324" s="1">
        <v>44537.714606481481</v>
      </c>
      <c r="P324" s="1">
        <v>44537.732349537036</v>
      </c>
      <c r="Q324">
        <v>968</v>
      </c>
      <c r="R324">
        <v>565</v>
      </c>
      <c r="S324" t="b">
        <v>0</v>
      </c>
      <c r="T324" t="s">
        <v>87</v>
      </c>
      <c r="U324" t="b">
        <v>1</v>
      </c>
      <c r="V324" t="s">
        <v>328</v>
      </c>
      <c r="W324" s="1">
        <v>44537.727094907408</v>
      </c>
      <c r="X324">
        <v>341</v>
      </c>
      <c r="Y324">
        <v>42</v>
      </c>
      <c r="Z324">
        <v>0</v>
      </c>
      <c r="AA324">
        <v>42</v>
      </c>
      <c r="AB324">
        <v>0</v>
      </c>
      <c r="AC324">
        <v>23</v>
      </c>
      <c r="AD324">
        <v>14</v>
      </c>
      <c r="AE324">
        <v>0</v>
      </c>
      <c r="AF324">
        <v>0</v>
      </c>
      <c r="AG324">
        <v>0</v>
      </c>
      <c r="AH324" t="s">
        <v>137</v>
      </c>
      <c r="AI324" s="1">
        <v>44537.732349537036</v>
      </c>
      <c r="AJ324">
        <v>193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13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>
      <c r="A325" t="s">
        <v>894</v>
      </c>
      <c r="B325" t="s">
        <v>79</v>
      </c>
      <c r="C325" t="s">
        <v>895</v>
      </c>
      <c r="D325" t="s">
        <v>81</v>
      </c>
      <c r="E325" s="2" t="str">
        <f>HYPERLINK("capsilon://?command=openfolder&amp;siteaddress=FAM.docvelocity-na8.net&amp;folderid=FX2B26BAE6-07A1-43BE-41C2-7A470C43D8D4","FX211014181")</f>
        <v>FX211014181</v>
      </c>
      <c r="F325" t="s">
        <v>19</v>
      </c>
      <c r="G325" t="s">
        <v>19</v>
      </c>
      <c r="H325" t="s">
        <v>82</v>
      </c>
      <c r="I325" t="s">
        <v>896</v>
      </c>
      <c r="J325">
        <v>66</v>
      </c>
      <c r="K325" t="s">
        <v>84</v>
      </c>
      <c r="L325" t="s">
        <v>85</v>
      </c>
      <c r="M325" t="s">
        <v>86</v>
      </c>
      <c r="N325">
        <v>2</v>
      </c>
      <c r="O325" s="1">
        <v>44537.722858796296</v>
      </c>
      <c r="P325" s="1">
        <v>44537.841296296298</v>
      </c>
      <c r="Q325">
        <v>10170</v>
      </c>
      <c r="R325">
        <v>63</v>
      </c>
      <c r="S325" t="b">
        <v>0</v>
      </c>
      <c r="T325" t="s">
        <v>87</v>
      </c>
      <c r="U325" t="b">
        <v>0</v>
      </c>
      <c r="V325" t="s">
        <v>223</v>
      </c>
      <c r="W325" s="1">
        <v>44537.774699074071</v>
      </c>
      <c r="X325">
        <v>21</v>
      </c>
      <c r="Y325">
        <v>0</v>
      </c>
      <c r="Z325">
        <v>0</v>
      </c>
      <c r="AA325">
        <v>0</v>
      </c>
      <c r="AB325">
        <v>52</v>
      </c>
      <c r="AC325">
        <v>0</v>
      </c>
      <c r="AD325">
        <v>66</v>
      </c>
      <c r="AE325">
        <v>0</v>
      </c>
      <c r="AF325">
        <v>0</v>
      </c>
      <c r="AG325">
        <v>0</v>
      </c>
      <c r="AH325" t="s">
        <v>137</v>
      </c>
      <c r="AI325" s="1">
        <v>44537.841296296298</v>
      </c>
      <c r="AJ325">
        <v>17</v>
      </c>
      <c r="AK325">
        <v>0</v>
      </c>
      <c r="AL325">
        <v>0</v>
      </c>
      <c r="AM325">
        <v>0</v>
      </c>
      <c r="AN325">
        <v>52</v>
      </c>
      <c r="AO325">
        <v>0</v>
      </c>
      <c r="AP325">
        <v>66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>
      <c r="A326" t="s">
        <v>897</v>
      </c>
      <c r="B326" t="s">
        <v>79</v>
      </c>
      <c r="C326" t="s">
        <v>898</v>
      </c>
      <c r="D326" t="s">
        <v>81</v>
      </c>
      <c r="E326" s="2" t="str">
        <f>HYPERLINK("capsilon://?command=openfolder&amp;siteaddress=FAM.docvelocity-na8.net&amp;folderid=FXBAA16E2F-3972-49C9-70C3-E42D86FA15E6","FX211010068")</f>
        <v>FX211010068</v>
      </c>
      <c r="F326" t="s">
        <v>19</v>
      </c>
      <c r="G326" t="s">
        <v>19</v>
      </c>
      <c r="H326" t="s">
        <v>82</v>
      </c>
      <c r="I326" t="s">
        <v>899</v>
      </c>
      <c r="J326">
        <v>66</v>
      </c>
      <c r="K326" t="s">
        <v>84</v>
      </c>
      <c r="L326" t="s">
        <v>85</v>
      </c>
      <c r="M326" t="s">
        <v>86</v>
      </c>
      <c r="N326">
        <v>2</v>
      </c>
      <c r="O326" s="1">
        <v>44537.725925925923</v>
      </c>
      <c r="P326" s="1">
        <v>44537.841481481482</v>
      </c>
      <c r="Q326">
        <v>9947</v>
      </c>
      <c r="R326">
        <v>37</v>
      </c>
      <c r="S326" t="b">
        <v>0</v>
      </c>
      <c r="T326" t="s">
        <v>87</v>
      </c>
      <c r="U326" t="b">
        <v>0</v>
      </c>
      <c r="V326" t="s">
        <v>223</v>
      </c>
      <c r="W326" s="1">
        <v>44537.774953703702</v>
      </c>
      <c r="X326">
        <v>22</v>
      </c>
      <c r="Y326">
        <v>0</v>
      </c>
      <c r="Z326">
        <v>0</v>
      </c>
      <c r="AA326">
        <v>0</v>
      </c>
      <c r="AB326">
        <v>52</v>
      </c>
      <c r="AC326">
        <v>0</v>
      </c>
      <c r="AD326">
        <v>66</v>
      </c>
      <c r="AE326">
        <v>0</v>
      </c>
      <c r="AF326">
        <v>0</v>
      </c>
      <c r="AG326">
        <v>0</v>
      </c>
      <c r="AH326" t="s">
        <v>137</v>
      </c>
      <c r="AI326" s="1">
        <v>44537.841481481482</v>
      </c>
      <c r="AJ326">
        <v>15</v>
      </c>
      <c r="AK326">
        <v>0</v>
      </c>
      <c r="AL326">
        <v>0</v>
      </c>
      <c r="AM326">
        <v>0</v>
      </c>
      <c r="AN326">
        <v>52</v>
      </c>
      <c r="AO326">
        <v>0</v>
      </c>
      <c r="AP326">
        <v>66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>
      <c r="A327" t="s">
        <v>900</v>
      </c>
      <c r="B327" t="s">
        <v>79</v>
      </c>
      <c r="C327" t="s">
        <v>901</v>
      </c>
      <c r="D327" t="s">
        <v>81</v>
      </c>
      <c r="E327" s="2" t="str">
        <f>HYPERLINK("capsilon://?command=openfolder&amp;siteaddress=FAM.docvelocity-na8.net&amp;folderid=FXA5C98D92-D48D-B0AC-4CF1-9E4C25F3FED6","FX211289")</f>
        <v>FX211289</v>
      </c>
      <c r="F327" t="s">
        <v>19</v>
      </c>
      <c r="G327" t="s">
        <v>19</v>
      </c>
      <c r="H327" t="s">
        <v>82</v>
      </c>
      <c r="I327" t="s">
        <v>902</v>
      </c>
      <c r="J327">
        <v>126</v>
      </c>
      <c r="K327" t="s">
        <v>84</v>
      </c>
      <c r="L327" t="s">
        <v>85</v>
      </c>
      <c r="M327" t="s">
        <v>86</v>
      </c>
      <c r="N327">
        <v>2</v>
      </c>
      <c r="O327" s="1">
        <v>44537.729270833333</v>
      </c>
      <c r="P327" s="1">
        <v>44538.170428240737</v>
      </c>
      <c r="Q327">
        <v>35564</v>
      </c>
      <c r="R327">
        <v>2552</v>
      </c>
      <c r="S327" t="b">
        <v>0</v>
      </c>
      <c r="T327" t="s">
        <v>87</v>
      </c>
      <c r="U327" t="b">
        <v>0</v>
      </c>
      <c r="V327" t="s">
        <v>223</v>
      </c>
      <c r="W327" s="1">
        <v>44537.784849537034</v>
      </c>
      <c r="X327">
        <v>854</v>
      </c>
      <c r="Y327">
        <v>142</v>
      </c>
      <c r="Z327">
        <v>0</v>
      </c>
      <c r="AA327">
        <v>142</v>
      </c>
      <c r="AB327">
        <v>0</v>
      </c>
      <c r="AC327">
        <v>64</v>
      </c>
      <c r="AD327">
        <v>-16</v>
      </c>
      <c r="AE327">
        <v>0</v>
      </c>
      <c r="AF327">
        <v>0</v>
      </c>
      <c r="AG327">
        <v>0</v>
      </c>
      <c r="AH327" t="s">
        <v>178</v>
      </c>
      <c r="AI327" s="1">
        <v>44538.170428240737</v>
      </c>
      <c r="AJ327">
        <v>17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-16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>
      <c r="A328" t="s">
        <v>903</v>
      </c>
      <c r="B328" t="s">
        <v>79</v>
      </c>
      <c r="C328" t="s">
        <v>904</v>
      </c>
      <c r="D328" t="s">
        <v>81</v>
      </c>
      <c r="E328" s="2" t="str">
        <f>HYPERLINK("capsilon://?command=openfolder&amp;siteaddress=FAM.docvelocity-na8.net&amp;folderid=FXD7DDEC18-198D-7297-0EED-DCB29D61B40C","FX21107115")</f>
        <v>FX21107115</v>
      </c>
      <c r="F328" t="s">
        <v>19</v>
      </c>
      <c r="G328" t="s">
        <v>19</v>
      </c>
      <c r="H328" t="s">
        <v>82</v>
      </c>
      <c r="I328" t="s">
        <v>905</v>
      </c>
      <c r="J328">
        <v>66</v>
      </c>
      <c r="K328" t="s">
        <v>84</v>
      </c>
      <c r="L328" t="s">
        <v>85</v>
      </c>
      <c r="M328" t="s">
        <v>86</v>
      </c>
      <c r="N328">
        <v>2</v>
      </c>
      <c r="O328" s="1">
        <v>44537.729907407411</v>
      </c>
      <c r="P328" s="1">
        <v>44538.152638888889</v>
      </c>
      <c r="Q328">
        <v>36441</v>
      </c>
      <c r="R328">
        <v>83</v>
      </c>
      <c r="S328" t="b">
        <v>0</v>
      </c>
      <c r="T328" t="s">
        <v>87</v>
      </c>
      <c r="U328" t="b">
        <v>0</v>
      </c>
      <c r="V328" t="s">
        <v>223</v>
      </c>
      <c r="W328" s="1">
        <v>44537.785081018519</v>
      </c>
      <c r="X328">
        <v>20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66</v>
      </c>
      <c r="AE328">
        <v>0</v>
      </c>
      <c r="AF328">
        <v>0</v>
      </c>
      <c r="AG328">
        <v>0</v>
      </c>
      <c r="AH328" t="s">
        <v>112</v>
      </c>
      <c r="AI328" s="1">
        <v>44538.152638888889</v>
      </c>
      <c r="AJ328">
        <v>53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66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>
      <c r="A329" t="s">
        <v>906</v>
      </c>
      <c r="B329" t="s">
        <v>79</v>
      </c>
      <c r="C329" t="s">
        <v>907</v>
      </c>
      <c r="D329" t="s">
        <v>81</v>
      </c>
      <c r="E329" s="2" t="str">
        <f>HYPERLINK("capsilon://?command=openfolder&amp;siteaddress=FAM.docvelocity-na8.net&amp;folderid=FX0912CD4D-1B99-E2A3-B75C-27A479756179","FX21096576")</f>
        <v>FX21096576</v>
      </c>
      <c r="F329" t="s">
        <v>19</v>
      </c>
      <c r="G329" t="s">
        <v>19</v>
      </c>
      <c r="H329" t="s">
        <v>82</v>
      </c>
      <c r="I329" t="s">
        <v>908</v>
      </c>
      <c r="J329">
        <v>66</v>
      </c>
      <c r="K329" t="s">
        <v>84</v>
      </c>
      <c r="L329" t="s">
        <v>85</v>
      </c>
      <c r="M329" t="s">
        <v>86</v>
      </c>
      <c r="N329">
        <v>2</v>
      </c>
      <c r="O329" s="1">
        <v>44537.740046296298</v>
      </c>
      <c r="P329" s="1">
        <v>44538.153379629628</v>
      </c>
      <c r="Q329">
        <v>35519</v>
      </c>
      <c r="R329">
        <v>193</v>
      </c>
      <c r="S329" t="b">
        <v>0</v>
      </c>
      <c r="T329" t="s">
        <v>87</v>
      </c>
      <c r="U329" t="b">
        <v>0</v>
      </c>
      <c r="V329" t="s">
        <v>88</v>
      </c>
      <c r="W329" s="1">
        <v>44538.136759259258</v>
      </c>
      <c r="X329">
        <v>72</v>
      </c>
      <c r="Y329">
        <v>0</v>
      </c>
      <c r="Z329">
        <v>0</v>
      </c>
      <c r="AA329">
        <v>0</v>
      </c>
      <c r="AB329">
        <v>52</v>
      </c>
      <c r="AC329">
        <v>0</v>
      </c>
      <c r="AD329">
        <v>66</v>
      </c>
      <c r="AE329">
        <v>0</v>
      </c>
      <c r="AF329">
        <v>0</v>
      </c>
      <c r="AG329">
        <v>0</v>
      </c>
      <c r="AH329" t="s">
        <v>112</v>
      </c>
      <c r="AI329" s="1">
        <v>44538.153379629628</v>
      </c>
      <c r="AJ329">
        <v>63</v>
      </c>
      <c r="AK329">
        <v>0</v>
      </c>
      <c r="AL329">
        <v>0</v>
      </c>
      <c r="AM329">
        <v>0</v>
      </c>
      <c r="AN329">
        <v>52</v>
      </c>
      <c r="AO329">
        <v>0</v>
      </c>
      <c r="AP329">
        <v>66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>
      <c r="A330" t="s">
        <v>909</v>
      </c>
      <c r="B330" t="s">
        <v>79</v>
      </c>
      <c r="C330" t="s">
        <v>910</v>
      </c>
      <c r="D330" t="s">
        <v>81</v>
      </c>
      <c r="E330" s="2" t="str">
        <f>HYPERLINK("capsilon://?command=openfolder&amp;siteaddress=FAM.docvelocity-na8.net&amp;folderid=FX4176172B-EAEA-1D52-9810-31D130B3C9BC","FX211112861")</f>
        <v>FX211112861</v>
      </c>
      <c r="F330" t="s">
        <v>19</v>
      </c>
      <c r="G330" t="s">
        <v>19</v>
      </c>
      <c r="H330" t="s">
        <v>82</v>
      </c>
      <c r="I330" t="s">
        <v>911</v>
      </c>
      <c r="J330">
        <v>38</v>
      </c>
      <c r="K330" t="s">
        <v>84</v>
      </c>
      <c r="L330" t="s">
        <v>85</v>
      </c>
      <c r="M330" t="s">
        <v>86</v>
      </c>
      <c r="N330">
        <v>2</v>
      </c>
      <c r="O330" s="1">
        <v>44537.769050925926</v>
      </c>
      <c r="P330" s="1">
        <v>44538.156666666669</v>
      </c>
      <c r="Q330">
        <v>32919</v>
      </c>
      <c r="R330">
        <v>571</v>
      </c>
      <c r="S330" t="b">
        <v>0</v>
      </c>
      <c r="T330" t="s">
        <v>87</v>
      </c>
      <c r="U330" t="b">
        <v>0</v>
      </c>
      <c r="V330" t="s">
        <v>328</v>
      </c>
      <c r="W330" s="1">
        <v>44537.779918981483</v>
      </c>
      <c r="X330">
        <v>288</v>
      </c>
      <c r="Y330">
        <v>37</v>
      </c>
      <c r="Z330">
        <v>0</v>
      </c>
      <c r="AA330">
        <v>37</v>
      </c>
      <c r="AB330">
        <v>0</v>
      </c>
      <c r="AC330">
        <v>17</v>
      </c>
      <c r="AD330">
        <v>1</v>
      </c>
      <c r="AE330">
        <v>0</v>
      </c>
      <c r="AF330">
        <v>0</v>
      </c>
      <c r="AG330">
        <v>0</v>
      </c>
      <c r="AH330" t="s">
        <v>112</v>
      </c>
      <c r="AI330" s="1">
        <v>44538.156666666669</v>
      </c>
      <c r="AJ330">
        <v>283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0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>
      <c r="A331" t="s">
        <v>912</v>
      </c>
      <c r="B331" t="s">
        <v>79</v>
      </c>
      <c r="C331" t="s">
        <v>913</v>
      </c>
      <c r="D331" t="s">
        <v>81</v>
      </c>
      <c r="E331" s="2" t="str">
        <f>HYPERLINK("capsilon://?command=openfolder&amp;siteaddress=FAM.docvelocity-na8.net&amp;folderid=FX41CAD59E-8544-54E1-A808-E4880CCD037B","FX2110804")</f>
        <v>FX2110804</v>
      </c>
      <c r="F331" t="s">
        <v>19</v>
      </c>
      <c r="G331" t="s">
        <v>19</v>
      </c>
      <c r="H331" t="s">
        <v>82</v>
      </c>
      <c r="I331" t="s">
        <v>914</v>
      </c>
      <c r="J331">
        <v>132</v>
      </c>
      <c r="K331" t="s">
        <v>84</v>
      </c>
      <c r="L331" t="s">
        <v>85</v>
      </c>
      <c r="M331" t="s">
        <v>86</v>
      </c>
      <c r="N331">
        <v>2</v>
      </c>
      <c r="O331" s="1">
        <v>44537.787951388891</v>
      </c>
      <c r="P331" s="1">
        <v>44538.175810185188</v>
      </c>
      <c r="Q331">
        <v>31363</v>
      </c>
      <c r="R331">
        <v>2148</v>
      </c>
      <c r="S331" t="b">
        <v>0</v>
      </c>
      <c r="T331" t="s">
        <v>87</v>
      </c>
      <c r="U331" t="b">
        <v>0</v>
      </c>
      <c r="V331" t="s">
        <v>307</v>
      </c>
      <c r="W331" s="1">
        <v>44537.852870370371</v>
      </c>
      <c r="X331">
        <v>443</v>
      </c>
      <c r="Y331">
        <v>52</v>
      </c>
      <c r="Z331">
        <v>0</v>
      </c>
      <c r="AA331">
        <v>52</v>
      </c>
      <c r="AB331">
        <v>52</v>
      </c>
      <c r="AC331">
        <v>23</v>
      </c>
      <c r="AD331">
        <v>80</v>
      </c>
      <c r="AE331">
        <v>0</v>
      </c>
      <c r="AF331">
        <v>0</v>
      </c>
      <c r="AG331">
        <v>0</v>
      </c>
      <c r="AH331" t="s">
        <v>112</v>
      </c>
      <c r="AI331" s="1">
        <v>44538.175810185188</v>
      </c>
      <c r="AJ331">
        <v>1654</v>
      </c>
      <c r="AK331">
        <v>52</v>
      </c>
      <c r="AL331">
        <v>0</v>
      </c>
      <c r="AM331">
        <v>52</v>
      </c>
      <c r="AN331">
        <v>0</v>
      </c>
      <c r="AO331">
        <v>19</v>
      </c>
      <c r="AP331">
        <v>28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>
      <c r="A332" t="s">
        <v>915</v>
      </c>
      <c r="B332" t="s">
        <v>79</v>
      </c>
      <c r="C332" t="s">
        <v>885</v>
      </c>
      <c r="D332" t="s">
        <v>81</v>
      </c>
      <c r="E332" s="2" t="str">
        <f>HYPERLINK("capsilon://?command=openfolder&amp;siteaddress=FAM.docvelocity-na8.net&amp;folderid=FXCB867DAB-24FF-72B2-B6DA-13F0EC0285F7","FX21124501")</f>
        <v>FX21124501</v>
      </c>
      <c r="F332" t="s">
        <v>19</v>
      </c>
      <c r="G332" t="s">
        <v>19</v>
      </c>
      <c r="H332" t="s">
        <v>82</v>
      </c>
      <c r="I332" t="s">
        <v>886</v>
      </c>
      <c r="J332">
        <v>331</v>
      </c>
      <c r="K332" t="s">
        <v>84</v>
      </c>
      <c r="L332" t="s">
        <v>85</v>
      </c>
      <c r="M332" t="s">
        <v>86</v>
      </c>
      <c r="N332">
        <v>2</v>
      </c>
      <c r="O332" s="1">
        <v>44538.236481481479</v>
      </c>
      <c r="P332" s="1">
        <v>44538.304409722223</v>
      </c>
      <c r="Q332">
        <v>1567</v>
      </c>
      <c r="R332">
        <v>4302</v>
      </c>
      <c r="S332" t="b">
        <v>0</v>
      </c>
      <c r="T332" t="s">
        <v>87</v>
      </c>
      <c r="U332" t="b">
        <v>1</v>
      </c>
      <c r="V332" t="s">
        <v>307</v>
      </c>
      <c r="W332" s="1">
        <v>44538.261018518519</v>
      </c>
      <c r="X332">
        <v>1808</v>
      </c>
      <c r="Y332">
        <v>278</v>
      </c>
      <c r="Z332">
        <v>0</v>
      </c>
      <c r="AA332">
        <v>278</v>
      </c>
      <c r="AB332">
        <v>0</v>
      </c>
      <c r="AC332">
        <v>142</v>
      </c>
      <c r="AD332">
        <v>53</v>
      </c>
      <c r="AE332">
        <v>0</v>
      </c>
      <c r="AF332">
        <v>0</v>
      </c>
      <c r="AG332">
        <v>0</v>
      </c>
      <c r="AH332" t="s">
        <v>182</v>
      </c>
      <c r="AI332" s="1">
        <v>44538.304409722223</v>
      </c>
      <c r="AJ332">
        <v>2451</v>
      </c>
      <c r="AK332">
        <v>6</v>
      </c>
      <c r="AL332">
        <v>0</v>
      </c>
      <c r="AM332">
        <v>6</v>
      </c>
      <c r="AN332">
        <v>0</v>
      </c>
      <c r="AO332">
        <v>6</v>
      </c>
      <c r="AP332">
        <v>47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>
      <c r="A333" t="s">
        <v>916</v>
      </c>
      <c r="B333" t="s">
        <v>79</v>
      </c>
      <c r="C333" t="s">
        <v>856</v>
      </c>
      <c r="D333" t="s">
        <v>81</v>
      </c>
      <c r="E333" s="2" t="str">
        <f>HYPERLINK("capsilon://?command=openfolder&amp;siteaddress=FAM.docvelocity-na8.net&amp;folderid=FX09444C92-F544-45D6-EC1B-0509EDD58401","FX21123777")</f>
        <v>FX21123777</v>
      </c>
      <c r="F333" t="s">
        <v>19</v>
      </c>
      <c r="G333" t="s">
        <v>19</v>
      </c>
      <c r="H333" t="s">
        <v>82</v>
      </c>
      <c r="I333" t="s">
        <v>917</v>
      </c>
      <c r="J333">
        <v>38</v>
      </c>
      <c r="K333" t="s">
        <v>84</v>
      </c>
      <c r="L333" t="s">
        <v>85</v>
      </c>
      <c r="M333" t="s">
        <v>86</v>
      </c>
      <c r="N333">
        <v>2</v>
      </c>
      <c r="O333" s="1">
        <v>44538.345300925925</v>
      </c>
      <c r="P333" s="1">
        <v>44538.390185185184</v>
      </c>
      <c r="Q333">
        <v>2072</v>
      </c>
      <c r="R333">
        <v>1806</v>
      </c>
      <c r="S333" t="b">
        <v>0</v>
      </c>
      <c r="T333" t="s">
        <v>87</v>
      </c>
      <c r="U333" t="b">
        <v>0</v>
      </c>
      <c r="V333" t="s">
        <v>88</v>
      </c>
      <c r="W333" s="1">
        <v>44538.361701388887</v>
      </c>
      <c r="X333">
        <v>482</v>
      </c>
      <c r="Y333">
        <v>37</v>
      </c>
      <c r="Z333">
        <v>0</v>
      </c>
      <c r="AA333">
        <v>37</v>
      </c>
      <c r="AB333">
        <v>0</v>
      </c>
      <c r="AC333">
        <v>16</v>
      </c>
      <c r="AD333">
        <v>1</v>
      </c>
      <c r="AE333">
        <v>0</v>
      </c>
      <c r="AF333">
        <v>0</v>
      </c>
      <c r="AG333">
        <v>0</v>
      </c>
      <c r="AH333" t="s">
        <v>112</v>
      </c>
      <c r="AI333" s="1">
        <v>44538.390185185184</v>
      </c>
      <c r="AJ333">
        <v>493</v>
      </c>
      <c r="AK333">
        <v>1</v>
      </c>
      <c r="AL333">
        <v>0</v>
      </c>
      <c r="AM333">
        <v>1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>
      <c r="A334" t="s">
        <v>918</v>
      </c>
      <c r="B334" t="s">
        <v>79</v>
      </c>
      <c r="C334" t="s">
        <v>919</v>
      </c>
      <c r="D334" t="s">
        <v>81</v>
      </c>
      <c r="E334" s="2" t="str">
        <f>HYPERLINK("capsilon://?command=openfolder&amp;siteaddress=FAM.docvelocity-na8.net&amp;folderid=FX95A8B946-170F-43A9-2DC7-AF970DB07169","FX21117214")</f>
        <v>FX21117214</v>
      </c>
      <c r="F334" t="s">
        <v>19</v>
      </c>
      <c r="G334" t="s">
        <v>19</v>
      </c>
      <c r="H334" t="s">
        <v>82</v>
      </c>
      <c r="I334" t="s">
        <v>920</v>
      </c>
      <c r="J334">
        <v>66</v>
      </c>
      <c r="K334" t="s">
        <v>84</v>
      </c>
      <c r="L334" t="s">
        <v>85</v>
      </c>
      <c r="M334" t="s">
        <v>86</v>
      </c>
      <c r="N334">
        <v>2</v>
      </c>
      <c r="O334" s="1">
        <v>44538.35052083333</v>
      </c>
      <c r="P334" s="1">
        <v>44538.389780092592</v>
      </c>
      <c r="Q334">
        <v>3215</v>
      </c>
      <c r="R334">
        <v>177</v>
      </c>
      <c r="S334" t="b">
        <v>0</v>
      </c>
      <c r="T334" t="s">
        <v>87</v>
      </c>
      <c r="U334" t="b">
        <v>0</v>
      </c>
      <c r="V334" t="s">
        <v>88</v>
      </c>
      <c r="W334" s="1">
        <v>44538.351527777777</v>
      </c>
      <c r="X334">
        <v>79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66</v>
      </c>
      <c r="AE334">
        <v>0</v>
      </c>
      <c r="AF334">
        <v>0</v>
      </c>
      <c r="AG334">
        <v>0</v>
      </c>
      <c r="AH334" t="s">
        <v>182</v>
      </c>
      <c r="AI334" s="1">
        <v>44538.389780092592</v>
      </c>
      <c r="AJ334">
        <v>98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66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>
      <c r="A335" t="s">
        <v>921</v>
      </c>
      <c r="B335" t="s">
        <v>79</v>
      </c>
      <c r="C335" t="s">
        <v>610</v>
      </c>
      <c r="D335" t="s">
        <v>81</v>
      </c>
      <c r="E335" s="2" t="str">
        <f>HYPERLINK("capsilon://?command=openfolder&amp;siteaddress=FAM.docvelocity-na8.net&amp;folderid=FX2CF9A49E-E9F4-538C-86DF-FA8AB2E585EE","FX21121021")</f>
        <v>FX21121021</v>
      </c>
      <c r="F335" t="s">
        <v>19</v>
      </c>
      <c r="G335" t="s">
        <v>19</v>
      </c>
      <c r="H335" t="s">
        <v>82</v>
      </c>
      <c r="I335" t="s">
        <v>922</v>
      </c>
      <c r="J335">
        <v>66</v>
      </c>
      <c r="K335" t="s">
        <v>84</v>
      </c>
      <c r="L335" t="s">
        <v>85</v>
      </c>
      <c r="M335" t="s">
        <v>86</v>
      </c>
      <c r="N335">
        <v>1</v>
      </c>
      <c r="O335" s="1">
        <v>44538.359085648146</v>
      </c>
      <c r="P335" s="1">
        <v>44538.372083333335</v>
      </c>
      <c r="Q335">
        <v>488</v>
      </c>
      <c r="R335">
        <v>635</v>
      </c>
      <c r="S335" t="b">
        <v>0</v>
      </c>
      <c r="T335" t="s">
        <v>87</v>
      </c>
      <c r="U335" t="b">
        <v>0</v>
      </c>
      <c r="V335" t="s">
        <v>97</v>
      </c>
      <c r="W335" s="1">
        <v>44538.372083333335</v>
      </c>
      <c r="X335">
        <v>280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66</v>
      </c>
      <c r="AE335">
        <v>52</v>
      </c>
      <c r="AF335">
        <v>0</v>
      </c>
      <c r="AG335">
        <v>1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>
      <c r="A336" t="s">
        <v>923</v>
      </c>
      <c r="B336" t="s">
        <v>79</v>
      </c>
      <c r="C336" t="s">
        <v>283</v>
      </c>
      <c r="D336" t="s">
        <v>81</v>
      </c>
      <c r="E336" s="2" t="str">
        <f>HYPERLINK("capsilon://?command=openfolder&amp;siteaddress=FAM.docvelocity-na8.net&amp;folderid=FX3AB1CD5F-0B40-4328-1C09-C226096A673C","FX211224")</f>
        <v>FX211224</v>
      </c>
      <c r="F336" t="s">
        <v>19</v>
      </c>
      <c r="G336" t="s">
        <v>19</v>
      </c>
      <c r="H336" t="s">
        <v>82</v>
      </c>
      <c r="I336" t="s">
        <v>924</v>
      </c>
      <c r="J336">
        <v>66</v>
      </c>
      <c r="K336" t="s">
        <v>84</v>
      </c>
      <c r="L336" t="s">
        <v>85</v>
      </c>
      <c r="M336" t="s">
        <v>86</v>
      </c>
      <c r="N336">
        <v>2</v>
      </c>
      <c r="O336" s="1">
        <v>44538.370358796295</v>
      </c>
      <c r="P336" s="1">
        <v>44538.393819444442</v>
      </c>
      <c r="Q336">
        <v>1323</v>
      </c>
      <c r="R336">
        <v>704</v>
      </c>
      <c r="S336" t="b">
        <v>0</v>
      </c>
      <c r="T336" t="s">
        <v>87</v>
      </c>
      <c r="U336" t="b">
        <v>0</v>
      </c>
      <c r="V336" t="s">
        <v>925</v>
      </c>
      <c r="W336" s="1">
        <v>44538.374722222223</v>
      </c>
      <c r="X336">
        <v>356</v>
      </c>
      <c r="Y336">
        <v>52</v>
      </c>
      <c r="Z336">
        <v>0</v>
      </c>
      <c r="AA336">
        <v>52</v>
      </c>
      <c r="AB336">
        <v>0</v>
      </c>
      <c r="AC336">
        <v>26</v>
      </c>
      <c r="AD336">
        <v>14</v>
      </c>
      <c r="AE336">
        <v>0</v>
      </c>
      <c r="AF336">
        <v>0</v>
      </c>
      <c r="AG336">
        <v>0</v>
      </c>
      <c r="AH336" t="s">
        <v>182</v>
      </c>
      <c r="AI336" s="1">
        <v>44538.393819444442</v>
      </c>
      <c r="AJ336">
        <v>348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14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>
      <c r="A337" t="s">
        <v>926</v>
      </c>
      <c r="B337" t="s">
        <v>79</v>
      </c>
      <c r="C337" t="s">
        <v>927</v>
      </c>
      <c r="D337" t="s">
        <v>81</v>
      </c>
      <c r="E337" s="2" t="str">
        <f>HYPERLINK("capsilon://?command=openfolder&amp;siteaddress=FAM.docvelocity-na8.net&amp;folderid=FX017DE373-4F36-B7F5-2EF4-FDC8093D42A0","FX21113251")</f>
        <v>FX21113251</v>
      </c>
      <c r="F337" t="s">
        <v>19</v>
      </c>
      <c r="G337" t="s">
        <v>19</v>
      </c>
      <c r="H337" t="s">
        <v>82</v>
      </c>
      <c r="I337" t="s">
        <v>928</v>
      </c>
      <c r="J337">
        <v>38</v>
      </c>
      <c r="K337" t="s">
        <v>84</v>
      </c>
      <c r="L337" t="s">
        <v>85</v>
      </c>
      <c r="M337" t="s">
        <v>86</v>
      </c>
      <c r="N337">
        <v>2</v>
      </c>
      <c r="O337" s="1">
        <v>44538.370706018519</v>
      </c>
      <c r="P337" s="1">
        <v>44538.39335648148</v>
      </c>
      <c r="Q337">
        <v>1616</v>
      </c>
      <c r="R337">
        <v>341</v>
      </c>
      <c r="S337" t="b">
        <v>0</v>
      </c>
      <c r="T337" t="s">
        <v>87</v>
      </c>
      <c r="U337" t="b">
        <v>0</v>
      </c>
      <c r="V337" t="s">
        <v>307</v>
      </c>
      <c r="W337" s="1">
        <v>44538.371990740743</v>
      </c>
      <c r="X337">
        <v>68</v>
      </c>
      <c r="Y337">
        <v>0</v>
      </c>
      <c r="Z337">
        <v>0</v>
      </c>
      <c r="AA337">
        <v>0</v>
      </c>
      <c r="AB337">
        <v>37</v>
      </c>
      <c r="AC337">
        <v>0</v>
      </c>
      <c r="AD337">
        <v>38</v>
      </c>
      <c r="AE337">
        <v>0</v>
      </c>
      <c r="AF337">
        <v>0</v>
      </c>
      <c r="AG337">
        <v>0</v>
      </c>
      <c r="AH337" t="s">
        <v>112</v>
      </c>
      <c r="AI337" s="1">
        <v>44538.39335648148</v>
      </c>
      <c r="AJ337">
        <v>273</v>
      </c>
      <c r="AK337">
        <v>0</v>
      </c>
      <c r="AL337">
        <v>0</v>
      </c>
      <c r="AM337">
        <v>0</v>
      </c>
      <c r="AN337">
        <v>37</v>
      </c>
      <c r="AO337">
        <v>0</v>
      </c>
      <c r="AP337">
        <v>38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>
      <c r="A338" t="s">
        <v>929</v>
      </c>
      <c r="B338" t="s">
        <v>79</v>
      </c>
      <c r="C338" t="s">
        <v>610</v>
      </c>
      <c r="D338" t="s">
        <v>81</v>
      </c>
      <c r="E338" s="2" t="str">
        <f>HYPERLINK("capsilon://?command=openfolder&amp;siteaddress=FAM.docvelocity-na8.net&amp;folderid=FX2CF9A49E-E9F4-538C-86DF-FA8AB2E585EE","FX21121021")</f>
        <v>FX21121021</v>
      </c>
      <c r="F338" t="s">
        <v>19</v>
      </c>
      <c r="G338" t="s">
        <v>19</v>
      </c>
      <c r="H338" t="s">
        <v>82</v>
      </c>
      <c r="I338" t="s">
        <v>922</v>
      </c>
      <c r="J338">
        <v>66</v>
      </c>
      <c r="K338" t="s">
        <v>84</v>
      </c>
      <c r="L338" t="s">
        <v>85</v>
      </c>
      <c r="M338" t="s">
        <v>86</v>
      </c>
      <c r="N338">
        <v>2</v>
      </c>
      <c r="O338" s="1">
        <v>44538.372581018521</v>
      </c>
      <c r="P338" s="1">
        <v>44538.39738425926</v>
      </c>
      <c r="Q338">
        <v>207</v>
      </c>
      <c r="R338">
        <v>1936</v>
      </c>
      <c r="S338" t="b">
        <v>0</v>
      </c>
      <c r="T338" t="s">
        <v>87</v>
      </c>
      <c r="U338" t="b">
        <v>1</v>
      </c>
      <c r="V338" t="s">
        <v>930</v>
      </c>
      <c r="W338" s="1">
        <v>44538.38685185185</v>
      </c>
      <c r="X338">
        <v>1018</v>
      </c>
      <c r="Y338">
        <v>52</v>
      </c>
      <c r="Z338">
        <v>0</v>
      </c>
      <c r="AA338">
        <v>52</v>
      </c>
      <c r="AB338">
        <v>0</v>
      </c>
      <c r="AC338">
        <v>42</v>
      </c>
      <c r="AD338">
        <v>14</v>
      </c>
      <c r="AE338">
        <v>0</v>
      </c>
      <c r="AF338">
        <v>0</v>
      </c>
      <c r="AG338">
        <v>0</v>
      </c>
      <c r="AH338" t="s">
        <v>250</v>
      </c>
      <c r="AI338" s="1">
        <v>44538.39738425926</v>
      </c>
      <c r="AJ338">
        <v>813</v>
      </c>
      <c r="AK338">
        <v>1</v>
      </c>
      <c r="AL338">
        <v>0</v>
      </c>
      <c r="AM338">
        <v>1</v>
      </c>
      <c r="AN338">
        <v>0</v>
      </c>
      <c r="AO338">
        <v>1</v>
      </c>
      <c r="AP338">
        <v>13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>
      <c r="A339" t="s">
        <v>931</v>
      </c>
      <c r="B339" t="s">
        <v>79</v>
      </c>
      <c r="C339" t="s">
        <v>932</v>
      </c>
      <c r="D339" t="s">
        <v>81</v>
      </c>
      <c r="E339" s="2" t="str">
        <f>HYPERLINK("capsilon://?command=openfolder&amp;siteaddress=FAM.docvelocity-na8.net&amp;folderid=FX795EB3EE-8734-EA32-E2A5-B8D9F1AC0403","FX211112045")</f>
        <v>FX211112045</v>
      </c>
      <c r="F339" t="s">
        <v>19</v>
      </c>
      <c r="G339" t="s">
        <v>19</v>
      </c>
      <c r="H339" t="s">
        <v>82</v>
      </c>
      <c r="I339" t="s">
        <v>933</v>
      </c>
      <c r="J339">
        <v>38</v>
      </c>
      <c r="K339" t="s">
        <v>84</v>
      </c>
      <c r="L339" t="s">
        <v>85</v>
      </c>
      <c r="M339" t="s">
        <v>86</v>
      </c>
      <c r="N339">
        <v>2</v>
      </c>
      <c r="O339" s="1">
        <v>44538.383993055555</v>
      </c>
      <c r="P339" s="1">
        <v>44538.394988425927</v>
      </c>
      <c r="Q339">
        <v>194</v>
      </c>
      <c r="R339">
        <v>756</v>
      </c>
      <c r="S339" t="b">
        <v>0</v>
      </c>
      <c r="T339" t="s">
        <v>87</v>
      </c>
      <c r="U339" t="b">
        <v>0</v>
      </c>
      <c r="V339" t="s">
        <v>88</v>
      </c>
      <c r="W339" s="1">
        <v>44538.391215277778</v>
      </c>
      <c r="X339">
        <v>616</v>
      </c>
      <c r="Y339">
        <v>0</v>
      </c>
      <c r="Z339">
        <v>0</v>
      </c>
      <c r="AA339">
        <v>0</v>
      </c>
      <c r="AB339">
        <v>37</v>
      </c>
      <c r="AC339">
        <v>0</v>
      </c>
      <c r="AD339">
        <v>38</v>
      </c>
      <c r="AE339">
        <v>0</v>
      </c>
      <c r="AF339">
        <v>0</v>
      </c>
      <c r="AG339">
        <v>0</v>
      </c>
      <c r="AH339" t="s">
        <v>112</v>
      </c>
      <c r="AI339" s="1">
        <v>44538.394988425927</v>
      </c>
      <c r="AJ339">
        <v>140</v>
      </c>
      <c r="AK339">
        <v>0</v>
      </c>
      <c r="AL339">
        <v>0</v>
      </c>
      <c r="AM339">
        <v>0</v>
      </c>
      <c r="AN339">
        <v>37</v>
      </c>
      <c r="AO339">
        <v>0</v>
      </c>
      <c r="AP339">
        <v>38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>
      <c r="A340" t="s">
        <v>934</v>
      </c>
      <c r="B340" t="s">
        <v>79</v>
      </c>
      <c r="C340" t="s">
        <v>870</v>
      </c>
      <c r="D340" t="s">
        <v>81</v>
      </c>
      <c r="E340" s="2" t="str">
        <f>HYPERLINK("capsilon://?command=openfolder&amp;siteaddress=FAM.docvelocity-na8.net&amp;folderid=FXE61C3A4E-3FE9-81B9-ACE2-A761EE2BF63C","FX21124935")</f>
        <v>FX21124935</v>
      </c>
      <c r="F340" t="s">
        <v>19</v>
      </c>
      <c r="G340" t="s">
        <v>19</v>
      </c>
      <c r="H340" t="s">
        <v>82</v>
      </c>
      <c r="I340" t="s">
        <v>935</v>
      </c>
      <c r="J340">
        <v>38</v>
      </c>
      <c r="K340" t="s">
        <v>84</v>
      </c>
      <c r="L340" t="s">
        <v>85</v>
      </c>
      <c r="M340" t="s">
        <v>86</v>
      </c>
      <c r="N340">
        <v>2</v>
      </c>
      <c r="O340" s="1">
        <v>44538.384826388887</v>
      </c>
      <c r="P340" s="1">
        <v>44538.397719907407</v>
      </c>
      <c r="Q340">
        <v>476</v>
      </c>
      <c r="R340">
        <v>638</v>
      </c>
      <c r="S340" t="b">
        <v>0</v>
      </c>
      <c r="T340" t="s">
        <v>87</v>
      </c>
      <c r="U340" t="b">
        <v>0</v>
      </c>
      <c r="V340" t="s">
        <v>925</v>
      </c>
      <c r="W340" s="1">
        <v>44538.389988425923</v>
      </c>
      <c r="X340">
        <v>302</v>
      </c>
      <c r="Y340">
        <v>37</v>
      </c>
      <c r="Z340">
        <v>0</v>
      </c>
      <c r="AA340">
        <v>37</v>
      </c>
      <c r="AB340">
        <v>0</v>
      </c>
      <c r="AC340">
        <v>20</v>
      </c>
      <c r="AD340">
        <v>1</v>
      </c>
      <c r="AE340">
        <v>0</v>
      </c>
      <c r="AF340">
        <v>0</v>
      </c>
      <c r="AG340">
        <v>0</v>
      </c>
      <c r="AH340" t="s">
        <v>182</v>
      </c>
      <c r="AI340" s="1">
        <v>44538.397719907407</v>
      </c>
      <c r="AJ340">
        <v>336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>
      <c r="A341" t="s">
        <v>936</v>
      </c>
      <c r="B341" t="s">
        <v>79</v>
      </c>
      <c r="C341" t="s">
        <v>937</v>
      </c>
      <c r="D341" t="s">
        <v>81</v>
      </c>
      <c r="E341" s="2" t="str">
        <f>HYPERLINK("capsilon://?command=openfolder&amp;siteaddress=FAM.docvelocity-na8.net&amp;folderid=FX52650FCB-CE63-0E4F-53F6-77113E34AC11","FX21125112")</f>
        <v>FX21125112</v>
      </c>
      <c r="F341" t="s">
        <v>19</v>
      </c>
      <c r="G341" t="s">
        <v>19</v>
      </c>
      <c r="H341" t="s">
        <v>82</v>
      </c>
      <c r="I341" t="s">
        <v>938</v>
      </c>
      <c r="J341">
        <v>76</v>
      </c>
      <c r="K341" t="s">
        <v>84</v>
      </c>
      <c r="L341" t="s">
        <v>85</v>
      </c>
      <c r="M341" t="s">
        <v>86</v>
      </c>
      <c r="N341">
        <v>2</v>
      </c>
      <c r="O341" s="1">
        <v>44538.39340277778</v>
      </c>
      <c r="P341" s="1">
        <v>44538.413657407407</v>
      </c>
      <c r="Q341">
        <v>559</v>
      </c>
      <c r="R341">
        <v>1191</v>
      </c>
      <c r="S341" t="b">
        <v>0</v>
      </c>
      <c r="T341" t="s">
        <v>87</v>
      </c>
      <c r="U341" t="b">
        <v>0</v>
      </c>
      <c r="V341" t="s">
        <v>925</v>
      </c>
      <c r="W341" s="1">
        <v>44538.397997685184</v>
      </c>
      <c r="X341">
        <v>383</v>
      </c>
      <c r="Y341">
        <v>74</v>
      </c>
      <c r="Z341">
        <v>0</v>
      </c>
      <c r="AA341">
        <v>74</v>
      </c>
      <c r="AB341">
        <v>0</v>
      </c>
      <c r="AC341">
        <v>29</v>
      </c>
      <c r="AD341">
        <v>2</v>
      </c>
      <c r="AE341">
        <v>0</v>
      </c>
      <c r="AF341">
        <v>0</v>
      </c>
      <c r="AG341">
        <v>0</v>
      </c>
      <c r="AH341" t="s">
        <v>250</v>
      </c>
      <c r="AI341" s="1">
        <v>44538.413657407407</v>
      </c>
      <c r="AJ341">
        <v>808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2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>
      <c r="A342" t="s">
        <v>939</v>
      </c>
      <c r="B342" t="s">
        <v>79</v>
      </c>
      <c r="C342" t="s">
        <v>940</v>
      </c>
      <c r="D342" t="s">
        <v>81</v>
      </c>
      <c r="E342" s="2" t="str">
        <f>HYPERLINK("capsilon://?command=openfolder&amp;siteaddress=FAM.docvelocity-na8.net&amp;folderid=FX8C98087D-9AF7-9E26-3491-02E8CE2D8B4F","FX21124675")</f>
        <v>FX21124675</v>
      </c>
      <c r="F342" t="s">
        <v>19</v>
      </c>
      <c r="G342" t="s">
        <v>19</v>
      </c>
      <c r="H342" t="s">
        <v>82</v>
      </c>
      <c r="I342" t="s">
        <v>941</v>
      </c>
      <c r="J342">
        <v>214</v>
      </c>
      <c r="K342" t="s">
        <v>84</v>
      </c>
      <c r="L342" t="s">
        <v>85</v>
      </c>
      <c r="M342" t="s">
        <v>86</v>
      </c>
      <c r="N342">
        <v>2</v>
      </c>
      <c r="O342" s="1">
        <v>44538.402928240743</v>
      </c>
      <c r="P342" s="1">
        <v>44538.431354166663</v>
      </c>
      <c r="Q342">
        <v>181</v>
      </c>
      <c r="R342">
        <v>2275</v>
      </c>
      <c r="S342" t="b">
        <v>0</v>
      </c>
      <c r="T342" t="s">
        <v>87</v>
      </c>
      <c r="U342" t="b">
        <v>0</v>
      </c>
      <c r="V342" t="s">
        <v>110</v>
      </c>
      <c r="W342" s="1">
        <v>44538.415000000001</v>
      </c>
      <c r="X342">
        <v>1042</v>
      </c>
      <c r="Y342">
        <v>170</v>
      </c>
      <c r="Z342">
        <v>0</v>
      </c>
      <c r="AA342">
        <v>170</v>
      </c>
      <c r="AB342">
        <v>0</v>
      </c>
      <c r="AC342">
        <v>77</v>
      </c>
      <c r="AD342">
        <v>44</v>
      </c>
      <c r="AE342">
        <v>0</v>
      </c>
      <c r="AF342">
        <v>0</v>
      </c>
      <c r="AG342">
        <v>0</v>
      </c>
      <c r="AH342" t="s">
        <v>112</v>
      </c>
      <c r="AI342" s="1">
        <v>44538.431354166663</v>
      </c>
      <c r="AJ342">
        <v>1233</v>
      </c>
      <c r="AK342">
        <v>2</v>
      </c>
      <c r="AL342">
        <v>0</v>
      </c>
      <c r="AM342">
        <v>2</v>
      </c>
      <c r="AN342">
        <v>0</v>
      </c>
      <c r="AO342">
        <v>2</v>
      </c>
      <c r="AP342">
        <v>42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>
      <c r="A343" t="s">
        <v>942</v>
      </c>
      <c r="B343" t="s">
        <v>79</v>
      </c>
      <c r="C343" t="s">
        <v>943</v>
      </c>
      <c r="D343" t="s">
        <v>81</v>
      </c>
      <c r="E343" s="2" t="str">
        <f>HYPERLINK("capsilon://?command=openfolder&amp;siteaddress=FAM.docvelocity-na8.net&amp;folderid=FX26A29EE5-CED7-E4D2-F837-C510E0CFF1B6","FX21111642")</f>
        <v>FX21111642</v>
      </c>
      <c r="F343" t="s">
        <v>19</v>
      </c>
      <c r="G343" t="s">
        <v>19</v>
      </c>
      <c r="H343" t="s">
        <v>82</v>
      </c>
      <c r="I343" t="s">
        <v>944</v>
      </c>
      <c r="J343">
        <v>38</v>
      </c>
      <c r="K343" t="s">
        <v>84</v>
      </c>
      <c r="L343" t="s">
        <v>85</v>
      </c>
      <c r="M343" t="s">
        <v>86</v>
      </c>
      <c r="N343">
        <v>2</v>
      </c>
      <c r="O343" s="1">
        <v>44538.404027777775</v>
      </c>
      <c r="P343" s="1">
        <v>44538.413159722222</v>
      </c>
      <c r="Q343">
        <v>32</v>
      </c>
      <c r="R343">
        <v>757</v>
      </c>
      <c r="S343" t="b">
        <v>0</v>
      </c>
      <c r="T343" t="s">
        <v>87</v>
      </c>
      <c r="U343" t="b">
        <v>0</v>
      </c>
      <c r="V343" t="s">
        <v>925</v>
      </c>
      <c r="W343" s="1">
        <v>44538.407743055555</v>
      </c>
      <c r="X343">
        <v>298</v>
      </c>
      <c r="Y343">
        <v>37</v>
      </c>
      <c r="Z343">
        <v>0</v>
      </c>
      <c r="AA343">
        <v>37</v>
      </c>
      <c r="AB343">
        <v>0</v>
      </c>
      <c r="AC343">
        <v>18</v>
      </c>
      <c r="AD343">
        <v>1</v>
      </c>
      <c r="AE343">
        <v>0</v>
      </c>
      <c r="AF343">
        <v>0</v>
      </c>
      <c r="AG343">
        <v>0</v>
      </c>
      <c r="AH343" t="s">
        <v>182</v>
      </c>
      <c r="AI343" s="1">
        <v>44538.413159722222</v>
      </c>
      <c r="AJ343">
        <v>459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>
      <c r="A344" t="s">
        <v>945</v>
      </c>
      <c r="B344" t="s">
        <v>79</v>
      </c>
      <c r="C344" t="s">
        <v>946</v>
      </c>
      <c r="D344" t="s">
        <v>81</v>
      </c>
      <c r="E344" s="2" t="str">
        <f>HYPERLINK("capsilon://?command=openfolder&amp;siteaddress=FAM.docvelocity-na8.net&amp;folderid=FXB118EA87-6570-D988-AF9C-B351BE9463D2","FX21125329")</f>
        <v>FX21125329</v>
      </c>
      <c r="F344" t="s">
        <v>19</v>
      </c>
      <c r="G344" t="s">
        <v>19</v>
      </c>
      <c r="H344" t="s">
        <v>82</v>
      </c>
      <c r="I344" t="s">
        <v>947</v>
      </c>
      <c r="J344">
        <v>269</v>
      </c>
      <c r="K344" t="s">
        <v>84</v>
      </c>
      <c r="L344" t="s">
        <v>85</v>
      </c>
      <c r="M344" t="s">
        <v>86</v>
      </c>
      <c r="N344">
        <v>1</v>
      </c>
      <c r="O344" s="1">
        <v>44538.426145833335</v>
      </c>
      <c r="P344" s="1">
        <v>44538.437106481484</v>
      </c>
      <c r="Q344">
        <v>167</v>
      </c>
      <c r="R344">
        <v>780</v>
      </c>
      <c r="S344" t="b">
        <v>0</v>
      </c>
      <c r="T344" t="s">
        <v>87</v>
      </c>
      <c r="U344" t="b">
        <v>0</v>
      </c>
      <c r="V344" t="s">
        <v>97</v>
      </c>
      <c r="W344" s="1">
        <v>44538.437106481484</v>
      </c>
      <c r="X344">
        <v>780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269</v>
      </c>
      <c r="AE344">
        <v>232</v>
      </c>
      <c r="AF344">
        <v>0</v>
      </c>
      <c r="AG344">
        <v>10</v>
      </c>
      <c r="AH344" t="s">
        <v>87</v>
      </c>
      <c r="AI344" t="s">
        <v>87</v>
      </c>
      <c r="AJ344" t="s">
        <v>87</v>
      </c>
      <c r="AK344" t="s">
        <v>87</v>
      </c>
      <c r="AL344" t="s">
        <v>87</v>
      </c>
      <c r="AM344" t="s">
        <v>87</v>
      </c>
      <c r="AN344" t="s">
        <v>87</v>
      </c>
      <c r="AO344" t="s">
        <v>87</v>
      </c>
      <c r="AP344" t="s">
        <v>87</v>
      </c>
      <c r="AQ344" t="s">
        <v>87</v>
      </c>
      <c r="AR344" t="s">
        <v>87</v>
      </c>
      <c r="AS344" t="s">
        <v>87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>
      <c r="A345" t="s">
        <v>948</v>
      </c>
      <c r="B345" t="s">
        <v>79</v>
      </c>
      <c r="C345" t="s">
        <v>108</v>
      </c>
      <c r="D345" t="s">
        <v>81</v>
      </c>
      <c r="E345" s="2" t="str">
        <f>HYPERLINK("capsilon://?command=openfolder&amp;siteaddress=FAM.docvelocity-na8.net&amp;folderid=FX9FF7E9B7-29A4-C047-8D4E-45F35558EFF4","FX21119957")</f>
        <v>FX21119957</v>
      </c>
      <c r="F345" t="s">
        <v>19</v>
      </c>
      <c r="G345" t="s">
        <v>19</v>
      </c>
      <c r="H345" t="s">
        <v>82</v>
      </c>
      <c r="I345" t="s">
        <v>949</v>
      </c>
      <c r="J345">
        <v>66</v>
      </c>
      <c r="K345" t="s">
        <v>84</v>
      </c>
      <c r="L345" t="s">
        <v>85</v>
      </c>
      <c r="M345" t="s">
        <v>86</v>
      </c>
      <c r="N345">
        <v>2</v>
      </c>
      <c r="O345" s="1">
        <v>44538.426446759258</v>
      </c>
      <c r="P345" s="1">
        <v>44538.441793981481</v>
      </c>
      <c r="Q345">
        <v>426</v>
      </c>
      <c r="R345">
        <v>900</v>
      </c>
      <c r="S345" t="b">
        <v>0</v>
      </c>
      <c r="T345" t="s">
        <v>87</v>
      </c>
      <c r="U345" t="b">
        <v>0</v>
      </c>
      <c r="V345" t="s">
        <v>950</v>
      </c>
      <c r="W345" s="1">
        <v>44538.433217592596</v>
      </c>
      <c r="X345">
        <v>249</v>
      </c>
      <c r="Y345">
        <v>52</v>
      </c>
      <c r="Z345">
        <v>0</v>
      </c>
      <c r="AA345">
        <v>52</v>
      </c>
      <c r="AB345">
        <v>0</v>
      </c>
      <c r="AC345">
        <v>22</v>
      </c>
      <c r="AD345">
        <v>14</v>
      </c>
      <c r="AE345">
        <v>0</v>
      </c>
      <c r="AF345">
        <v>0</v>
      </c>
      <c r="AG345">
        <v>0</v>
      </c>
      <c r="AH345" t="s">
        <v>112</v>
      </c>
      <c r="AI345" s="1">
        <v>44538.441793981481</v>
      </c>
      <c r="AJ345">
        <v>645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>
      <c r="A346" t="s">
        <v>951</v>
      </c>
      <c r="B346" t="s">
        <v>79</v>
      </c>
      <c r="C346" t="s">
        <v>952</v>
      </c>
      <c r="D346" t="s">
        <v>81</v>
      </c>
      <c r="E346" s="2" t="str">
        <f>HYPERLINK("capsilon://?command=openfolder&amp;siteaddress=FAM.docvelocity-na8.net&amp;folderid=FX29D070C2-F65A-F5E8-E991-743F6B609F42","FX21125511")</f>
        <v>FX21125511</v>
      </c>
      <c r="F346" t="s">
        <v>19</v>
      </c>
      <c r="G346" t="s">
        <v>19</v>
      </c>
      <c r="H346" t="s">
        <v>82</v>
      </c>
      <c r="I346" t="s">
        <v>953</v>
      </c>
      <c r="J346">
        <v>88</v>
      </c>
      <c r="K346" t="s">
        <v>84</v>
      </c>
      <c r="L346" t="s">
        <v>85</v>
      </c>
      <c r="M346" t="s">
        <v>86</v>
      </c>
      <c r="N346">
        <v>2</v>
      </c>
      <c r="O346" s="1">
        <v>44538.433819444443</v>
      </c>
      <c r="P346" s="1">
        <v>44538.452337962961</v>
      </c>
      <c r="Q346">
        <v>207</v>
      </c>
      <c r="R346">
        <v>1393</v>
      </c>
      <c r="S346" t="b">
        <v>0</v>
      </c>
      <c r="T346" t="s">
        <v>87</v>
      </c>
      <c r="U346" t="b">
        <v>0</v>
      </c>
      <c r="V346" t="s">
        <v>950</v>
      </c>
      <c r="W346" s="1">
        <v>44538.439513888887</v>
      </c>
      <c r="X346">
        <v>483</v>
      </c>
      <c r="Y346">
        <v>75</v>
      </c>
      <c r="Z346">
        <v>0</v>
      </c>
      <c r="AA346">
        <v>75</v>
      </c>
      <c r="AB346">
        <v>0</v>
      </c>
      <c r="AC346">
        <v>34</v>
      </c>
      <c r="AD346">
        <v>13</v>
      </c>
      <c r="AE346">
        <v>0</v>
      </c>
      <c r="AF346">
        <v>0</v>
      </c>
      <c r="AG346">
        <v>0</v>
      </c>
      <c r="AH346" t="s">
        <v>112</v>
      </c>
      <c r="AI346" s="1">
        <v>44538.452337962961</v>
      </c>
      <c r="AJ346">
        <v>910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13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>
      <c r="A347" t="s">
        <v>954</v>
      </c>
      <c r="B347" t="s">
        <v>79</v>
      </c>
      <c r="C347" t="s">
        <v>955</v>
      </c>
      <c r="D347" t="s">
        <v>81</v>
      </c>
      <c r="E347" s="2" t="str">
        <f>HYPERLINK("capsilon://?command=openfolder&amp;siteaddress=FAM.docvelocity-na8.net&amp;folderid=FX8C976458-0F1C-57FF-1870-CF221B1859C0","FX211113263")</f>
        <v>FX211113263</v>
      </c>
      <c r="F347" t="s">
        <v>19</v>
      </c>
      <c r="G347" t="s">
        <v>19</v>
      </c>
      <c r="H347" t="s">
        <v>82</v>
      </c>
      <c r="I347" t="s">
        <v>956</v>
      </c>
      <c r="J347">
        <v>66</v>
      </c>
      <c r="K347" t="s">
        <v>84</v>
      </c>
      <c r="L347" t="s">
        <v>85</v>
      </c>
      <c r="M347" t="s">
        <v>86</v>
      </c>
      <c r="N347">
        <v>2</v>
      </c>
      <c r="O347" s="1">
        <v>44538.434907407405</v>
      </c>
      <c r="P347" s="1">
        <v>44538.45584490741</v>
      </c>
      <c r="Q347">
        <v>620</v>
      </c>
      <c r="R347">
        <v>1189</v>
      </c>
      <c r="S347" t="b">
        <v>0</v>
      </c>
      <c r="T347" t="s">
        <v>87</v>
      </c>
      <c r="U347" t="b">
        <v>0</v>
      </c>
      <c r="V347" t="s">
        <v>110</v>
      </c>
      <c r="W347" s="1">
        <v>44538.442303240743</v>
      </c>
      <c r="X347">
        <v>627</v>
      </c>
      <c r="Y347">
        <v>52</v>
      </c>
      <c r="Z347">
        <v>0</v>
      </c>
      <c r="AA347">
        <v>52</v>
      </c>
      <c r="AB347">
        <v>0</v>
      </c>
      <c r="AC347">
        <v>32</v>
      </c>
      <c r="AD347">
        <v>14</v>
      </c>
      <c r="AE347">
        <v>0</v>
      </c>
      <c r="AF347">
        <v>0</v>
      </c>
      <c r="AG347">
        <v>0</v>
      </c>
      <c r="AH347" t="s">
        <v>178</v>
      </c>
      <c r="AI347" s="1">
        <v>44538.45584490741</v>
      </c>
      <c r="AJ347">
        <v>562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14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>
      <c r="A348" t="s">
        <v>957</v>
      </c>
      <c r="B348" t="s">
        <v>79</v>
      </c>
      <c r="C348" t="s">
        <v>946</v>
      </c>
      <c r="D348" t="s">
        <v>81</v>
      </c>
      <c r="E348" s="2" t="str">
        <f>HYPERLINK("capsilon://?command=openfolder&amp;siteaddress=FAM.docvelocity-na8.net&amp;folderid=FXB118EA87-6570-D988-AF9C-B351BE9463D2","FX21125329")</f>
        <v>FX21125329</v>
      </c>
      <c r="F348" t="s">
        <v>19</v>
      </c>
      <c r="G348" t="s">
        <v>19</v>
      </c>
      <c r="H348" t="s">
        <v>82</v>
      </c>
      <c r="I348" t="s">
        <v>947</v>
      </c>
      <c r="J348">
        <v>353</v>
      </c>
      <c r="K348" t="s">
        <v>84</v>
      </c>
      <c r="L348" t="s">
        <v>85</v>
      </c>
      <c r="M348" t="s">
        <v>86</v>
      </c>
      <c r="N348">
        <v>2</v>
      </c>
      <c r="O348" s="1">
        <v>44538.438333333332</v>
      </c>
      <c r="P348" s="1">
        <v>44538.484259259261</v>
      </c>
      <c r="Q348">
        <v>157</v>
      </c>
      <c r="R348">
        <v>3811</v>
      </c>
      <c r="S348" t="b">
        <v>0</v>
      </c>
      <c r="T348" t="s">
        <v>87</v>
      </c>
      <c r="U348" t="b">
        <v>1</v>
      </c>
      <c r="V348" t="s">
        <v>150</v>
      </c>
      <c r="W348" s="1">
        <v>44538.460902777777</v>
      </c>
      <c r="X348">
        <v>1852</v>
      </c>
      <c r="Y348">
        <v>346</v>
      </c>
      <c r="Z348">
        <v>0</v>
      </c>
      <c r="AA348">
        <v>346</v>
      </c>
      <c r="AB348">
        <v>0</v>
      </c>
      <c r="AC348">
        <v>195</v>
      </c>
      <c r="AD348">
        <v>7</v>
      </c>
      <c r="AE348">
        <v>0</v>
      </c>
      <c r="AF348">
        <v>0</v>
      </c>
      <c r="AG348">
        <v>0</v>
      </c>
      <c r="AH348" t="s">
        <v>178</v>
      </c>
      <c r="AI348" s="1">
        <v>44538.484259259261</v>
      </c>
      <c r="AJ348">
        <v>1915</v>
      </c>
      <c r="AK348">
        <v>3</v>
      </c>
      <c r="AL348">
        <v>0</v>
      </c>
      <c r="AM348">
        <v>3</v>
      </c>
      <c r="AN348">
        <v>0</v>
      </c>
      <c r="AO348">
        <v>2</v>
      </c>
      <c r="AP348">
        <v>4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>
      <c r="A349" t="s">
        <v>958</v>
      </c>
      <c r="B349" t="s">
        <v>79</v>
      </c>
      <c r="C349" t="s">
        <v>959</v>
      </c>
      <c r="D349" t="s">
        <v>81</v>
      </c>
      <c r="E349" s="2" t="str">
        <f>HYPERLINK("capsilon://?command=openfolder&amp;siteaddress=FAM.docvelocity-na8.net&amp;folderid=FX154964A5-CFBF-8A5F-7EE0-095AE14F4D04","FX21124539")</f>
        <v>FX21124539</v>
      </c>
      <c r="F349" t="s">
        <v>19</v>
      </c>
      <c r="G349" t="s">
        <v>19</v>
      </c>
      <c r="H349" t="s">
        <v>82</v>
      </c>
      <c r="I349" t="s">
        <v>960</v>
      </c>
      <c r="J349">
        <v>168</v>
      </c>
      <c r="K349" t="s">
        <v>84</v>
      </c>
      <c r="L349" t="s">
        <v>85</v>
      </c>
      <c r="M349" t="s">
        <v>86</v>
      </c>
      <c r="N349">
        <v>2</v>
      </c>
      <c r="O349" s="1">
        <v>44538.452997685185</v>
      </c>
      <c r="P349" s="1">
        <v>44538.494722222225</v>
      </c>
      <c r="Q349">
        <v>137</v>
      </c>
      <c r="R349">
        <v>3468</v>
      </c>
      <c r="S349" t="b">
        <v>0</v>
      </c>
      <c r="T349" t="s">
        <v>87</v>
      </c>
      <c r="U349" t="b">
        <v>0</v>
      </c>
      <c r="V349" t="s">
        <v>961</v>
      </c>
      <c r="W349" s="1">
        <v>44538.486770833333</v>
      </c>
      <c r="X349">
        <v>2911</v>
      </c>
      <c r="Y349">
        <v>129</v>
      </c>
      <c r="Z349">
        <v>0</v>
      </c>
      <c r="AA349">
        <v>129</v>
      </c>
      <c r="AB349">
        <v>21</v>
      </c>
      <c r="AC349">
        <v>96</v>
      </c>
      <c r="AD349">
        <v>39</v>
      </c>
      <c r="AE349">
        <v>0</v>
      </c>
      <c r="AF349">
        <v>0</v>
      </c>
      <c r="AG349">
        <v>0</v>
      </c>
      <c r="AH349" t="s">
        <v>137</v>
      </c>
      <c r="AI349" s="1">
        <v>44538.494722222225</v>
      </c>
      <c r="AJ349">
        <v>557</v>
      </c>
      <c r="AK349">
        <v>9</v>
      </c>
      <c r="AL349">
        <v>0</v>
      </c>
      <c r="AM349">
        <v>9</v>
      </c>
      <c r="AN349">
        <v>21</v>
      </c>
      <c r="AO349">
        <v>10</v>
      </c>
      <c r="AP349">
        <v>30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>
      <c r="A350" t="s">
        <v>962</v>
      </c>
      <c r="B350" t="s">
        <v>79</v>
      </c>
      <c r="C350" t="s">
        <v>963</v>
      </c>
      <c r="D350" t="s">
        <v>81</v>
      </c>
      <c r="E350" s="2" t="str">
        <f>HYPERLINK("capsilon://?command=openfolder&amp;siteaddress=FAM.docvelocity-na8.net&amp;folderid=FX988A6C41-6297-F75D-EA6E-AC82BC899783","FX21124914")</f>
        <v>FX21124914</v>
      </c>
      <c r="F350" t="s">
        <v>19</v>
      </c>
      <c r="G350" t="s">
        <v>19</v>
      </c>
      <c r="H350" t="s">
        <v>82</v>
      </c>
      <c r="I350" t="s">
        <v>964</v>
      </c>
      <c r="J350">
        <v>38</v>
      </c>
      <c r="K350" t="s">
        <v>84</v>
      </c>
      <c r="L350" t="s">
        <v>85</v>
      </c>
      <c r="M350" t="s">
        <v>86</v>
      </c>
      <c r="N350">
        <v>2</v>
      </c>
      <c r="O350" s="1">
        <v>44538.458645833336</v>
      </c>
      <c r="P350" s="1">
        <v>44538.467581018522</v>
      </c>
      <c r="Q350">
        <v>295</v>
      </c>
      <c r="R350">
        <v>477</v>
      </c>
      <c r="S350" t="b">
        <v>0</v>
      </c>
      <c r="T350" t="s">
        <v>87</v>
      </c>
      <c r="U350" t="b">
        <v>0</v>
      </c>
      <c r="V350" t="s">
        <v>223</v>
      </c>
      <c r="W350" s="1">
        <v>44538.46</v>
      </c>
      <c r="X350">
        <v>104</v>
      </c>
      <c r="Y350">
        <v>37</v>
      </c>
      <c r="Z350">
        <v>0</v>
      </c>
      <c r="AA350">
        <v>37</v>
      </c>
      <c r="AB350">
        <v>0</v>
      </c>
      <c r="AC350">
        <v>9</v>
      </c>
      <c r="AD350">
        <v>1</v>
      </c>
      <c r="AE350">
        <v>0</v>
      </c>
      <c r="AF350">
        <v>0</v>
      </c>
      <c r="AG350">
        <v>0</v>
      </c>
      <c r="AH350" t="s">
        <v>250</v>
      </c>
      <c r="AI350" s="1">
        <v>44538.467581018522</v>
      </c>
      <c r="AJ350">
        <v>373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>
      <c r="A351" t="s">
        <v>965</v>
      </c>
      <c r="B351" t="s">
        <v>79</v>
      </c>
      <c r="C351" t="s">
        <v>966</v>
      </c>
      <c r="D351" t="s">
        <v>81</v>
      </c>
      <c r="E351" s="2" t="str">
        <f>HYPERLINK("capsilon://?command=openfolder&amp;siteaddress=FAM.docvelocity-na8.net&amp;folderid=FX31DAD4BB-89EC-BF5D-A790-4D675A8344FC","FX21124547")</f>
        <v>FX21124547</v>
      </c>
      <c r="F351" t="s">
        <v>19</v>
      </c>
      <c r="G351" t="s">
        <v>19</v>
      </c>
      <c r="H351" t="s">
        <v>82</v>
      </c>
      <c r="I351" t="s">
        <v>967</v>
      </c>
      <c r="J351">
        <v>252</v>
      </c>
      <c r="K351" t="s">
        <v>84</v>
      </c>
      <c r="L351" t="s">
        <v>85</v>
      </c>
      <c r="M351" t="s">
        <v>86</v>
      </c>
      <c r="N351">
        <v>2</v>
      </c>
      <c r="O351" s="1">
        <v>44538.46130787037</v>
      </c>
      <c r="P351" s="1">
        <v>44538.486319444448</v>
      </c>
      <c r="Q351">
        <v>28</v>
      </c>
      <c r="R351">
        <v>2133</v>
      </c>
      <c r="S351" t="b">
        <v>0</v>
      </c>
      <c r="T351" t="s">
        <v>87</v>
      </c>
      <c r="U351" t="b">
        <v>0</v>
      </c>
      <c r="V351" t="s">
        <v>150</v>
      </c>
      <c r="W351" s="1">
        <v>44538.46733796296</v>
      </c>
      <c r="X351">
        <v>515</v>
      </c>
      <c r="Y351">
        <v>195</v>
      </c>
      <c r="Z351">
        <v>0</v>
      </c>
      <c r="AA351">
        <v>195</v>
      </c>
      <c r="AB351">
        <v>0</v>
      </c>
      <c r="AC351">
        <v>80</v>
      </c>
      <c r="AD351">
        <v>57</v>
      </c>
      <c r="AE351">
        <v>0</v>
      </c>
      <c r="AF351">
        <v>0</v>
      </c>
      <c r="AG351">
        <v>0</v>
      </c>
      <c r="AH351" t="s">
        <v>250</v>
      </c>
      <c r="AI351" s="1">
        <v>44538.486319444448</v>
      </c>
      <c r="AJ351">
        <v>1618</v>
      </c>
      <c r="AK351">
        <v>2</v>
      </c>
      <c r="AL351">
        <v>0</v>
      </c>
      <c r="AM351">
        <v>2</v>
      </c>
      <c r="AN351">
        <v>0</v>
      </c>
      <c r="AO351">
        <v>2</v>
      </c>
      <c r="AP351">
        <v>55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>
      <c r="A352" t="s">
        <v>968</v>
      </c>
      <c r="B352" t="s">
        <v>79</v>
      </c>
      <c r="C352" t="s">
        <v>867</v>
      </c>
      <c r="D352" t="s">
        <v>81</v>
      </c>
      <c r="E352" s="2" t="str">
        <f>HYPERLINK("capsilon://?command=openfolder&amp;siteaddress=FAM.docvelocity-na8.net&amp;folderid=FXFC4F8655-D718-9A80-CADD-1D8320A9A2B7","FX211114757")</f>
        <v>FX211114757</v>
      </c>
      <c r="F352" t="s">
        <v>19</v>
      </c>
      <c r="G352" t="s">
        <v>19</v>
      </c>
      <c r="H352" t="s">
        <v>82</v>
      </c>
      <c r="I352" t="s">
        <v>969</v>
      </c>
      <c r="J352">
        <v>38</v>
      </c>
      <c r="K352" t="s">
        <v>84</v>
      </c>
      <c r="L352" t="s">
        <v>85</v>
      </c>
      <c r="M352" t="s">
        <v>86</v>
      </c>
      <c r="N352">
        <v>2</v>
      </c>
      <c r="O352" s="1">
        <v>44538.464236111111</v>
      </c>
      <c r="P352" s="1">
        <v>44538.471180555556</v>
      </c>
      <c r="Q352">
        <v>51</v>
      </c>
      <c r="R352">
        <v>549</v>
      </c>
      <c r="S352" t="b">
        <v>0</v>
      </c>
      <c r="T352" t="s">
        <v>87</v>
      </c>
      <c r="U352" t="b">
        <v>0</v>
      </c>
      <c r="V352" t="s">
        <v>223</v>
      </c>
      <c r="W352" s="1">
        <v>44538.46665509259</v>
      </c>
      <c r="X352">
        <v>34</v>
      </c>
      <c r="Y352">
        <v>0</v>
      </c>
      <c r="Z352">
        <v>0</v>
      </c>
      <c r="AA352">
        <v>0</v>
      </c>
      <c r="AB352">
        <v>37</v>
      </c>
      <c r="AC352">
        <v>0</v>
      </c>
      <c r="AD352">
        <v>38</v>
      </c>
      <c r="AE352">
        <v>0</v>
      </c>
      <c r="AF352">
        <v>0</v>
      </c>
      <c r="AG352">
        <v>0</v>
      </c>
      <c r="AH352" t="s">
        <v>112</v>
      </c>
      <c r="AI352" s="1">
        <v>44538.471180555556</v>
      </c>
      <c r="AJ352">
        <v>372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38</v>
      </c>
      <c r="AQ352">
        <v>37</v>
      </c>
      <c r="AR352">
        <v>0</v>
      </c>
      <c r="AS352">
        <v>1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>
      <c r="A353" t="s">
        <v>970</v>
      </c>
      <c r="B353" t="s">
        <v>79</v>
      </c>
      <c r="C353" t="s">
        <v>867</v>
      </c>
      <c r="D353" t="s">
        <v>81</v>
      </c>
      <c r="E353" s="2" t="str">
        <f>HYPERLINK("capsilon://?command=openfolder&amp;siteaddress=FAM.docvelocity-na8.net&amp;folderid=FXFC4F8655-D718-9A80-CADD-1D8320A9A2B7","FX211114757")</f>
        <v>FX211114757</v>
      </c>
      <c r="F353" t="s">
        <v>19</v>
      </c>
      <c r="G353" t="s">
        <v>19</v>
      </c>
      <c r="H353" t="s">
        <v>82</v>
      </c>
      <c r="I353" t="s">
        <v>969</v>
      </c>
      <c r="J353">
        <v>66</v>
      </c>
      <c r="K353" t="s">
        <v>84</v>
      </c>
      <c r="L353" t="s">
        <v>85</v>
      </c>
      <c r="M353" t="s">
        <v>86</v>
      </c>
      <c r="N353">
        <v>2</v>
      </c>
      <c r="O353" s="1">
        <v>44538.471712962964</v>
      </c>
      <c r="P353" s="1">
        <v>44538.481990740744</v>
      </c>
      <c r="Q353">
        <v>52</v>
      </c>
      <c r="R353">
        <v>836</v>
      </c>
      <c r="S353" t="b">
        <v>0</v>
      </c>
      <c r="T353" t="s">
        <v>87</v>
      </c>
      <c r="U353" t="b">
        <v>1</v>
      </c>
      <c r="V353" t="s">
        <v>223</v>
      </c>
      <c r="W353" s="1">
        <v>44538.475983796299</v>
      </c>
      <c r="X353">
        <v>357</v>
      </c>
      <c r="Y353">
        <v>52</v>
      </c>
      <c r="Z353">
        <v>0</v>
      </c>
      <c r="AA353">
        <v>52</v>
      </c>
      <c r="AB353">
        <v>0</v>
      </c>
      <c r="AC353">
        <v>21</v>
      </c>
      <c r="AD353">
        <v>14</v>
      </c>
      <c r="AE353">
        <v>0</v>
      </c>
      <c r="AF353">
        <v>0</v>
      </c>
      <c r="AG353">
        <v>0</v>
      </c>
      <c r="AH353" t="s">
        <v>112</v>
      </c>
      <c r="AI353" s="1">
        <v>44538.481990740744</v>
      </c>
      <c r="AJ353">
        <v>479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14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>
      <c r="A354" t="s">
        <v>971</v>
      </c>
      <c r="B354" t="s">
        <v>79</v>
      </c>
      <c r="C354" t="s">
        <v>972</v>
      </c>
      <c r="D354" t="s">
        <v>81</v>
      </c>
      <c r="E354" s="2" t="str">
        <f>HYPERLINK("capsilon://?command=openfolder&amp;siteaddress=FAM.docvelocity-na8.net&amp;folderid=FX2217E24A-4299-619D-ECC4-75ADF76E378C","FX21125658")</f>
        <v>FX21125658</v>
      </c>
      <c r="F354" t="s">
        <v>19</v>
      </c>
      <c r="G354" t="s">
        <v>19</v>
      </c>
      <c r="H354" t="s">
        <v>82</v>
      </c>
      <c r="I354" t="s">
        <v>973</v>
      </c>
      <c r="J354">
        <v>222</v>
      </c>
      <c r="K354" t="s">
        <v>84</v>
      </c>
      <c r="L354" t="s">
        <v>85</v>
      </c>
      <c r="M354" t="s">
        <v>86</v>
      </c>
      <c r="N354">
        <v>2</v>
      </c>
      <c r="O354" s="1">
        <v>44538.481238425928</v>
      </c>
      <c r="P354" s="1">
        <v>44538.489907407406</v>
      </c>
      <c r="Q354">
        <v>70</v>
      </c>
      <c r="R354">
        <v>679</v>
      </c>
      <c r="S354" t="b">
        <v>0</v>
      </c>
      <c r="T354" t="s">
        <v>87</v>
      </c>
      <c r="U354" t="b">
        <v>0</v>
      </c>
      <c r="V354" t="s">
        <v>223</v>
      </c>
      <c r="W354" s="1">
        <v>44538.484583333331</v>
      </c>
      <c r="X354">
        <v>273</v>
      </c>
      <c r="Y354">
        <v>139</v>
      </c>
      <c r="Z354">
        <v>0</v>
      </c>
      <c r="AA354">
        <v>139</v>
      </c>
      <c r="AB354">
        <v>0</v>
      </c>
      <c r="AC354">
        <v>5</v>
      </c>
      <c r="AD354">
        <v>83</v>
      </c>
      <c r="AE354">
        <v>0</v>
      </c>
      <c r="AF354">
        <v>0</v>
      </c>
      <c r="AG354">
        <v>0</v>
      </c>
      <c r="AH354" t="s">
        <v>178</v>
      </c>
      <c r="AI354" s="1">
        <v>44538.489907407406</v>
      </c>
      <c r="AJ354">
        <v>406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83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>
      <c r="A355" t="s">
        <v>974</v>
      </c>
      <c r="B355" t="s">
        <v>79</v>
      </c>
      <c r="C355" t="s">
        <v>246</v>
      </c>
      <c r="D355" t="s">
        <v>81</v>
      </c>
      <c r="E355" s="2" t="str">
        <f>HYPERLINK("capsilon://?command=openfolder&amp;siteaddress=FAM.docvelocity-na8.net&amp;folderid=FXCF49C4E3-85D8-4D68-209C-BAEEF73BC94F","FX2112208")</f>
        <v>FX2112208</v>
      </c>
      <c r="F355" t="s">
        <v>19</v>
      </c>
      <c r="G355" t="s">
        <v>19</v>
      </c>
      <c r="H355" t="s">
        <v>82</v>
      </c>
      <c r="I355" t="s">
        <v>975</v>
      </c>
      <c r="J355">
        <v>110</v>
      </c>
      <c r="K355" t="s">
        <v>84</v>
      </c>
      <c r="L355" t="s">
        <v>85</v>
      </c>
      <c r="M355" t="s">
        <v>86</v>
      </c>
      <c r="N355">
        <v>1</v>
      </c>
      <c r="O355" s="1">
        <v>44538.483831018515</v>
      </c>
      <c r="P355" s="1">
        <v>44538.498113425929</v>
      </c>
      <c r="Q355">
        <v>542</v>
      </c>
      <c r="R355">
        <v>692</v>
      </c>
      <c r="S355" t="b">
        <v>0</v>
      </c>
      <c r="T355" t="s">
        <v>87</v>
      </c>
      <c r="U355" t="b">
        <v>0</v>
      </c>
      <c r="V355" t="s">
        <v>168</v>
      </c>
      <c r="W355" s="1">
        <v>44538.498113425929</v>
      </c>
      <c r="X355">
        <v>245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110</v>
      </c>
      <c r="AE355">
        <v>93</v>
      </c>
      <c r="AF355">
        <v>0</v>
      </c>
      <c r="AG355">
        <v>3</v>
      </c>
      <c r="AH355" t="s">
        <v>87</v>
      </c>
      <c r="AI355" t="s">
        <v>87</v>
      </c>
      <c r="AJ355" t="s">
        <v>87</v>
      </c>
      <c r="AK355" t="s">
        <v>87</v>
      </c>
      <c r="AL355" t="s">
        <v>87</v>
      </c>
      <c r="AM355" t="s">
        <v>87</v>
      </c>
      <c r="AN355" t="s">
        <v>87</v>
      </c>
      <c r="AO355" t="s">
        <v>87</v>
      </c>
      <c r="AP355" t="s">
        <v>87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>
      <c r="A356" t="s">
        <v>976</v>
      </c>
      <c r="B356" t="s">
        <v>79</v>
      </c>
      <c r="C356" t="s">
        <v>246</v>
      </c>
      <c r="D356" t="s">
        <v>81</v>
      </c>
      <c r="E356" s="2" t="str">
        <f>HYPERLINK("capsilon://?command=openfolder&amp;siteaddress=FAM.docvelocity-na8.net&amp;folderid=FXCF49C4E3-85D8-4D68-209C-BAEEF73BC94F","FX2112208")</f>
        <v>FX2112208</v>
      </c>
      <c r="F356" t="s">
        <v>19</v>
      </c>
      <c r="G356" t="s">
        <v>19</v>
      </c>
      <c r="H356" t="s">
        <v>82</v>
      </c>
      <c r="I356" t="s">
        <v>975</v>
      </c>
      <c r="J356">
        <v>110</v>
      </c>
      <c r="K356" t="s">
        <v>84</v>
      </c>
      <c r="L356" t="s">
        <v>85</v>
      </c>
      <c r="M356" t="s">
        <v>86</v>
      </c>
      <c r="N356">
        <v>2</v>
      </c>
      <c r="O356" s="1">
        <v>44538.499421296299</v>
      </c>
      <c r="P356" s="1">
        <v>44538.508969907409</v>
      </c>
      <c r="Q356">
        <v>74</v>
      </c>
      <c r="R356">
        <v>751</v>
      </c>
      <c r="S356" t="b">
        <v>0</v>
      </c>
      <c r="T356" t="s">
        <v>87</v>
      </c>
      <c r="U356" t="b">
        <v>1</v>
      </c>
      <c r="V356" t="s">
        <v>150</v>
      </c>
      <c r="W356" s="1">
        <v>44538.504259259258</v>
      </c>
      <c r="X356">
        <v>391</v>
      </c>
      <c r="Y356">
        <v>93</v>
      </c>
      <c r="Z356">
        <v>0</v>
      </c>
      <c r="AA356">
        <v>93</v>
      </c>
      <c r="AB356">
        <v>0</v>
      </c>
      <c r="AC356">
        <v>37</v>
      </c>
      <c r="AD356">
        <v>17</v>
      </c>
      <c r="AE356">
        <v>0</v>
      </c>
      <c r="AF356">
        <v>0</v>
      </c>
      <c r="AG356">
        <v>0</v>
      </c>
      <c r="AH356" t="s">
        <v>178</v>
      </c>
      <c r="AI356" s="1">
        <v>44538.508969907409</v>
      </c>
      <c r="AJ356">
        <v>360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17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>
      <c r="A357" t="s">
        <v>977</v>
      </c>
      <c r="B357" t="s">
        <v>79</v>
      </c>
      <c r="C357" t="s">
        <v>978</v>
      </c>
      <c r="D357" t="s">
        <v>81</v>
      </c>
      <c r="E357" s="2" t="str">
        <f>HYPERLINK("capsilon://?command=openfolder&amp;siteaddress=FAM.docvelocity-na8.net&amp;folderid=FXB22439C6-D2FB-E4A1-C30C-6243A52ED7DA","FX21099814")</f>
        <v>FX21099814</v>
      </c>
      <c r="F357" t="s">
        <v>19</v>
      </c>
      <c r="G357" t="s">
        <v>19</v>
      </c>
      <c r="H357" t="s">
        <v>82</v>
      </c>
      <c r="I357" t="s">
        <v>979</v>
      </c>
      <c r="J357">
        <v>66</v>
      </c>
      <c r="K357" t="s">
        <v>84</v>
      </c>
      <c r="L357" t="s">
        <v>85</v>
      </c>
      <c r="M357" t="s">
        <v>86</v>
      </c>
      <c r="N357">
        <v>1</v>
      </c>
      <c r="O357" s="1">
        <v>44538.499675925923</v>
      </c>
      <c r="P357" s="1">
        <v>44538.518518518518</v>
      </c>
      <c r="Q357">
        <v>1224</v>
      </c>
      <c r="R357">
        <v>404</v>
      </c>
      <c r="S357" t="b">
        <v>0</v>
      </c>
      <c r="T357" t="s">
        <v>87</v>
      </c>
      <c r="U357" t="b">
        <v>0</v>
      </c>
      <c r="V357" t="s">
        <v>168</v>
      </c>
      <c r="W357" s="1">
        <v>44538.518518518518</v>
      </c>
      <c r="X357">
        <v>207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66</v>
      </c>
      <c r="AE357">
        <v>52</v>
      </c>
      <c r="AF357">
        <v>0</v>
      </c>
      <c r="AG357">
        <v>2</v>
      </c>
      <c r="AH357" t="s">
        <v>87</v>
      </c>
      <c r="AI357" t="s">
        <v>87</v>
      </c>
      <c r="AJ357" t="s">
        <v>87</v>
      </c>
      <c r="AK357" t="s">
        <v>87</v>
      </c>
      <c r="AL357" t="s">
        <v>87</v>
      </c>
      <c r="AM357" t="s">
        <v>87</v>
      </c>
      <c r="AN357" t="s">
        <v>87</v>
      </c>
      <c r="AO357" t="s">
        <v>87</v>
      </c>
      <c r="AP357" t="s">
        <v>87</v>
      </c>
      <c r="AQ357" t="s">
        <v>87</v>
      </c>
      <c r="AR357" t="s">
        <v>87</v>
      </c>
      <c r="AS357" t="s">
        <v>87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>
      <c r="A358" t="s">
        <v>980</v>
      </c>
      <c r="B358" t="s">
        <v>79</v>
      </c>
      <c r="C358" t="s">
        <v>400</v>
      </c>
      <c r="D358" t="s">
        <v>81</v>
      </c>
      <c r="E358" s="2" t="str">
        <f>HYPERLINK("capsilon://?command=openfolder&amp;siteaddress=FAM.docvelocity-na8.net&amp;folderid=FXC0E9B790-91FC-CEF7-30DD-AFD836803247","FX21119608")</f>
        <v>FX21119608</v>
      </c>
      <c r="F358" t="s">
        <v>19</v>
      </c>
      <c r="G358" t="s">
        <v>19</v>
      </c>
      <c r="H358" t="s">
        <v>82</v>
      </c>
      <c r="I358" t="s">
        <v>981</v>
      </c>
      <c r="J358">
        <v>66</v>
      </c>
      <c r="K358" t="s">
        <v>84</v>
      </c>
      <c r="L358" t="s">
        <v>85</v>
      </c>
      <c r="M358" t="s">
        <v>86</v>
      </c>
      <c r="N358">
        <v>1</v>
      </c>
      <c r="O358" s="1">
        <v>44538.508425925924</v>
      </c>
      <c r="P358" s="1">
        <v>44538.519849537035</v>
      </c>
      <c r="Q358">
        <v>672</v>
      </c>
      <c r="R358">
        <v>315</v>
      </c>
      <c r="S358" t="b">
        <v>0</v>
      </c>
      <c r="T358" t="s">
        <v>87</v>
      </c>
      <c r="U358" t="b">
        <v>0</v>
      </c>
      <c r="V358" t="s">
        <v>168</v>
      </c>
      <c r="W358" s="1">
        <v>44538.519849537035</v>
      </c>
      <c r="X358">
        <v>105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66</v>
      </c>
      <c r="AE358">
        <v>52</v>
      </c>
      <c r="AF358">
        <v>0</v>
      </c>
      <c r="AG358">
        <v>2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>
      <c r="A359" t="s">
        <v>982</v>
      </c>
      <c r="B359" t="s">
        <v>79</v>
      </c>
      <c r="C359" t="s">
        <v>983</v>
      </c>
      <c r="D359" t="s">
        <v>81</v>
      </c>
      <c r="E359" s="2" t="str">
        <f>HYPERLINK("capsilon://?command=openfolder&amp;siteaddress=FAM.docvelocity-na8.net&amp;folderid=FX967019EB-1C52-B706-B1E9-77F8837B7C4D","FX21105985")</f>
        <v>FX21105985</v>
      </c>
      <c r="F359" t="s">
        <v>19</v>
      </c>
      <c r="G359" t="s">
        <v>19</v>
      </c>
      <c r="H359" t="s">
        <v>82</v>
      </c>
      <c r="I359" t="s">
        <v>984</v>
      </c>
      <c r="J359">
        <v>38</v>
      </c>
      <c r="K359" t="s">
        <v>84</v>
      </c>
      <c r="L359" t="s">
        <v>85</v>
      </c>
      <c r="M359" t="s">
        <v>86</v>
      </c>
      <c r="N359">
        <v>1</v>
      </c>
      <c r="O359" s="1">
        <v>44538.508912037039</v>
      </c>
      <c r="P359" s="1">
        <v>44538.524375000001</v>
      </c>
      <c r="Q359">
        <v>1150</v>
      </c>
      <c r="R359">
        <v>186</v>
      </c>
      <c r="S359" t="b">
        <v>0</v>
      </c>
      <c r="T359" t="s">
        <v>87</v>
      </c>
      <c r="U359" t="b">
        <v>0</v>
      </c>
      <c r="V359" t="s">
        <v>168</v>
      </c>
      <c r="W359" s="1">
        <v>44538.524375000001</v>
      </c>
      <c r="X359">
        <v>84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38</v>
      </c>
      <c r="AE359">
        <v>37</v>
      </c>
      <c r="AF359">
        <v>0</v>
      </c>
      <c r="AG359">
        <v>1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>
      <c r="A360" t="s">
        <v>985</v>
      </c>
      <c r="B360" t="s">
        <v>79</v>
      </c>
      <c r="C360" t="s">
        <v>986</v>
      </c>
      <c r="D360" t="s">
        <v>81</v>
      </c>
      <c r="E360" s="2" t="str">
        <f>HYPERLINK("capsilon://?command=openfolder&amp;siteaddress=FAM.docvelocity-na8.net&amp;folderid=FX7E91FF09-897F-4ED5-15F0-D7C3553DC21D","FX21125256")</f>
        <v>FX21125256</v>
      </c>
      <c r="F360" t="s">
        <v>19</v>
      </c>
      <c r="G360" t="s">
        <v>19</v>
      </c>
      <c r="H360" t="s">
        <v>82</v>
      </c>
      <c r="I360" t="s">
        <v>987</v>
      </c>
      <c r="J360">
        <v>432</v>
      </c>
      <c r="K360" t="s">
        <v>84</v>
      </c>
      <c r="L360" t="s">
        <v>85</v>
      </c>
      <c r="M360" t="s">
        <v>86</v>
      </c>
      <c r="N360">
        <v>2</v>
      </c>
      <c r="O360" s="1">
        <v>44538.510717592595</v>
      </c>
      <c r="P360" s="1">
        <v>44538.580729166664</v>
      </c>
      <c r="Q360">
        <v>865</v>
      </c>
      <c r="R360">
        <v>5184</v>
      </c>
      <c r="S360" t="b">
        <v>0</v>
      </c>
      <c r="T360" t="s">
        <v>87</v>
      </c>
      <c r="U360" t="b">
        <v>0</v>
      </c>
      <c r="V360" t="s">
        <v>150</v>
      </c>
      <c r="W360" s="1">
        <v>44538.554525462961</v>
      </c>
      <c r="X360">
        <v>3387</v>
      </c>
      <c r="Y360">
        <v>398</v>
      </c>
      <c r="Z360">
        <v>0</v>
      </c>
      <c r="AA360">
        <v>398</v>
      </c>
      <c r="AB360">
        <v>0</v>
      </c>
      <c r="AC360">
        <v>332</v>
      </c>
      <c r="AD360">
        <v>34</v>
      </c>
      <c r="AE360">
        <v>0</v>
      </c>
      <c r="AF360">
        <v>0</v>
      </c>
      <c r="AG360">
        <v>0</v>
      </c>
      <c r="AH360" t="s">
        <v>182</v>
      </c>
      <c r="AI360" s="1">
        <v>44538.580729166664</v>
      </c>
      <c r="AJ360">
        <v>1777</v>
      </c>
      <c r="AK360">
        <v>8</v>
      </c>
      <c r="AL360">
        <v>0</v>
      </c>
      <c r="AM360">
        <v>8</v>
      </c>
      <c r="AN360">
        <v>0</v>
      </c>
      <c r="AO360">
        <v>8</v>
      </c>
      <c r="AP360">
        <v>26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>
      <c r="A361" t="s">
        <v>988</v>
      </c>
      <c r="B361" t="s">
        <v>79</v>
      </c>
      <c r="C361" t="s">
        <v>978</v>
      </c>
      <c r="D361" t="s">
        <v>81</v>
      </c>
      <c r="E361" s="2" t="str">
        <f>HYPERLINK("capsilon://?command=openfolder&amp;siteaddress=FAM.docvelocity-na8.net&amp;folderid=FXB22439C6-D2FB-E4A1-C30C-6243A52ED7DA","FX21099814")</f>
        <v>FX21099814</v>
      </c>
      <c r="F361" t="s">
        <v>19</v>
      </c>
      <c r="G361" t="s">
        <v>19</v>
      </c>
      <c r="H361" t="s">
        <v>82</v>
      </c>
      <c r="I361" t="s">
        <v>979</v>
      </c>
      <c r="J361">
        <v>76</v>
      </c>
      <c r="K361" t="s">
        <v>84</v>
      </c>
      <c r="L361" t="s">
        <v>85</v>
      </c>
      <c r="M361" t="s">
        <v>86</v>
      </c>
      <c r="N361">
        <v>2</v>
      </c>
      <c r="O361" s="1">
        <v>44538.519062500003</v>
      </c>
      <c r="P361" s="1">
        <v>44538.532916666663</v>
      </c>
      <c r="Q361">
        <v>522</v>
      </c>
      <c r="R361">
        <v>675</v>
      </c>
      <c r="S361" t="b">
        <v>0</v>
      </c>
      <c r="T361" t="s">
        <v>87</v>
      </c>
      <c r="U361" t="b">
        <v>1</v>
      </c>
      <c r="V361" t="s">
        <v>168</v>
      </c>
      <c r="W361" s="1">
        <v>44538.5233912037</v>
      </c>
      <c r="X361">
        <v>305</v>
      </c>
      <c r="Y361">
        <v>74</v>
      </c>
      <c r="Z361">
        <v>0</v>
      </c>
      <c r="AA361">
        <v>74</v>
      </c>
      <c r="AB361">
        <v>0</v>
      </c>
      <c r="AC361">
        <v>52</v>
      </c>
      <c r="AD361">
        <v>2</v>
      </c>
      <c r="AE361">
        <v>0</v>
      </c>
      <c r="AF361">
        <v>0</v>
      </c>
      <c r="AG361">
        <v>0</v>
      </c>
      <c r="AH361" t="s">
        <v>137</v>
      </c>
      <c r="AI361" s="1">
        <v>44538.532916666663</v>
      </c>
      <c r="AJ361">
        <v>348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0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>
      <c r="A362" t="s">
        <v>989</v>
      </c>
      <c r="B362" t="s">
        <v>79</v>
      </c>
      <c r="C362" t="s">
        <v>400</v>
      </c>
      <c r="D362" t="s">
        <v>81</v>
      </c>
      <c r="E362" s="2" t="str">
        <f>HYPERLINK("capsilon://?command=openfolder&amp;siteaddress=FAM.docvelocity-na8.net&amp;folderid=FXC0E9B790-91FC-CEF7-30DD-AFD836803247","FX21119608")</f>
        <v>FX21119608</v>
      </c>
      <c r="F362" t="s">
        <v>19</v>
      </c>
      <c r="G362" t="s">
        <v>19</v>
      </c>
      <c r="H362" t="s">
        <v>82</v>
      </c>
      <c r="I362" t="s">
        <v>981</v>
      </c>
      <c r="J362">
        <v>132</v>
      </c>
      <c r="K362" t="s">
        <v>84</v>
      </c>
      <c r="L362" t="s">
        <v>85</v>
      </c>
      <c r="M362" t="s">
        <v>86</v>
      </c>
      <c r="N362">
        <v>2</v>
      </c>
      <c r="O362" s="1">
        <v>44538.520555555559</v>
      </c>
      <c r="P362" s="1">
        <v>44538.541273148148</v>
      </c>
      <c r="Q362">
        <v>225</v>
      </c>
      <c r="R362">
        <v>1565</v>
      </c>
      <c r="S362" t="b">
        <v>0</v>
      </c>
      <c r="T362" t="s">
        <v>87</v>
      </c>
      <c r="U362" t="b">
        <v>1</v>
      </c>
      <c r="V362" t="s">
        <v>328</v>
      </c>
      <c r="W362" s="1">
        <v>44538.535358796296</v>
      </c>
      <c r="X362">
        <v>1225</v>
      </c>
      <c r="Y362">
        <v>104</v>
      </c>
      <c r="Z362">
        <v>0</v>
      </c>
      <c r="AA362">
        <v>104</v>
      </c>
      <c r="AB362">
        <v>0</v>
      </c>
      <c r="AC362">
        <v>83</v>
      </c>
      <c r="AD362">
        <v>28</v>
      </c>
      <c r="AE362">
        <v>0</v>
      </c>
      <c r="AF362">
        <v>0</v>
      </c>
      <c r="AG362">
        <v>0</v>
      </c>
      <c r="AH362" t="s">
        <v>137</v>
      </c>
      <c r="AI362" s="1">
        <v>44538.541273148148</v>
      </c>
      <c r="AJ362">
        <v>340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27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>
      <c r="A363" t="s">
        <v>990</v>
      </c>
      <c r="B363" t="s">
        <v>79</v>
      </c>
      <c r="C363" t="s">
        <v>983</v>
      </c>
      <c r="D363" t="s">
        <v>81</v>
      </c>
      <c r="E363" s="2" t="str">
        <f>HYPERLINK("capsilon://?command=openfolder&amp;siteaddress=FAM.docvelocity-na8.net&amp;folderid=FX967019EB-1C52-B706-B1E9-77F8837B7C4D","FX21105985")</f>
        <v>FX21105985</v>
      </c>
      <c r="F363" t="s">
        <v>19</v>
      </c>
      <c r="G363" t="s">
        <v>19</v>
      </c>
      <c r="H363" t="s">
        <v>82</v>
      </c>
      <c r="I363" t="s">
        <v>984</v>
      </c>
      <c r="J363">
        <v>66</v>
      </c>
      <c r="K363" t="s">
        <v>84</v>
      </c>
      <c r="L363" t="s">
        <v>85</v>
      </c>
      <c r="M363" t="s">
        <v>86</v>
      </c>
      <c r="N363">
        <v>2</v>
      </c>
      <c r="O363" s="1">
        <v>44538.530555555553</v>
      </c>
      <c r="P363" s="1">
        <v>44538.543055555558</v>
      </c>
      <c r="Q363">
        <v>566</v>
      </c>
      <c r="R363">
        <v>514</v>
      </c>
      <c r="S363" t="b">
        <v>0</v>
      </c>
      <c r="T363" t="s">
        <v>87</v>
      </c>
      <c r="U363" t="b">
        <v>1</v>
      </c>
      <c r="V363" t="s">
        <v>328</v>
      </c>
      <c r="W363" s="1">
        <v>44538.539537037039</v>
      </c>
      <c r="X363">
        <v>361</v>
      </c>
      <c r="Y363">
        <v>52</v>
      </c>
      <c r="Z363">
        <v>0</v>
      </c>
      <c r="AA363">
        <v>52</v>
      </c>
      <c r="AB363">
        <v>0</v>
      </c>
      <c r="AC363">
        <v>33</v>
      </c>
      <c r="AD363">
        <v>14</v>
      </c>
      <c r="AE363">
        <v>0</v>
      </c>
      <c r="AF363">
        <v>0</v>
      </c>
      <c r="AG363">
        <v>0</v>
      </c>
      <c r="AH363" t="s">
        <v>137</v>
      </c>
      <c r="AI363" s="1">
        <v>44538.543055555558</v>
      </c>
      <c r="AJ363">
        <v>153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13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>
      <c r="A364" t="s">
        <v>991</v>
      </c>
      <c r="B364" t="s">
        <v>79</v>
      </c>
      <c r="C364" t="s">
        <v>966</v>
      </c>
      <c r="D364" t="s">
        <v>81</v>
      </c>
      <c r="E364" s="2" t="str">
        <f>HYPERLINK("capsilon://?command=openfolder&amp;siteaddress=FAM.docvelocity-na8.net&amp;folderid=FX31DAD4BB-89EC-BF5D-A790-4D675A8344FC","FX21124547")</f>
        <v>FX21124547</v>
      </c>
      <c r="F364" t="s">
        <v>19</v>
      </c>
      <c r="G364" t="s">
        <v>19</v>
      </c>
      <c r="H364" t="s">
        <v>82</v>
      </c>
      <c r="I364" t="s">
        <v>992</v>
      </c>
      <c r="J364">
        <v>38</v>
      </c>
      <c r="K364" t="s">
        <v>84</v>
      </c>
      <c r="L364" t="s">
        <v>85</v>
      </c>
      <c r="M364" t="s">
        <v>86</v>
      </c>
      <c r="N364">
        <v>2</v>
      </c>
      <c r="O364" s="1">
        <v>44538.530856481484</v>
      </c>
      <c r="P364" s="1">
        <v>44538.566354166665</v>
      </c>
      <c r="Q364">
        <v>1848</v>
      </c>
      <c r="R364">
        <v>1219</v>
      </c>
      <c r="S364" t="b">
        <v>0</v>
      </c>
      <c r="T364" t="s">
        <v>87</v>
      </c>
      <c r="U364" t="b">
        <v>0</v>
      </c>
      <c r="V364" t="s">
        <v>93</v>
      </c>
      <c r="W364" s="1">
        <v>44538.551319444443</v>
      </c>
      <c r="X364">
        <v>1088</v>
      </c>
      <c r="Y364">
        <v>37</v>
      </c>
      <c r="Z364">
        <v>0</v>
      </c>
      <c r="AA364">
        <v>37</v>
      </c>
      <c r="AB364">
        <v>0</v>
      </c>
      <c r="AC364">
        <v>21</v>
      </c>
      <c r="AD364">
        <v>1</v>
      </c>
      <c r="AE364">
        <v>0</v>
      </c>
      <c r="AF364">
        <v>0</v>
      </c>
      <c r="AG364">
        <v>0</v>
      </c>
      <c r="AH364" t="s">
        <v>137</v>
      </c>
      <c r="AI364" s="1">
        <v>44538.566354166665</v>
      </c>
      <c r="AJ364">
        <v>109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>
      <c r="A365" t="s">
        <v>993</v>
      </c>
      <c r="B365" t="s">
        <v>79</v>
      </c>
      <c r="C365" t="s">
        <v>994</v>
      </c>
      <c r="D365" t="s">
        <v>81</v>
      </c>
      <c r="E365" s="2" t="str">
        <f>HYPERLINK("capsilon://?command=openfolder&amp;siteaddress=FAM.docvelocity-na8.net&amp;folderid=FXA3A89794-5170-1209-360C-E54F52C6CC2F","FX21107453")</f>
        <v>FX21107453</v>
      </c>
      <c r="F365" t="s">
        <v>19</v>
      </c>
      <c r="G365" t="s">
        <v>19</v>
      </c>
      <c r="H365" t="s">
        <v>82</v>
      </c>
      <c r="I365" t="s">
        <v>995</v>
      </c>
      <c r="J365">
        <v>66</v>
      </c>
      <c r="K365" t="s">
        <v>84</v>
      </c>
      <c r="L365" t="s">
        <v>85</v>
      </c>
      <c r="M365" t="s">
        <v>86</v>
      </c>
      <c r="N365">
        <v>2</v>
      </c>
      <c r="O365" s="1">
        <v>44538.535393518519</v>
      </c>
      <c r="P365" s="1">
        <v>44538.566550925927</v>
      </c>
      <c r="Q365">
        <v>2250</v>
      </c>
      <c r="R365">
        <v>442</v>
      </c>
      <c r="S365" t="b">
        <v>0</v>
      </c>
      <c r="T365" t="s">
        <v>87</v>
      </c>
      <c r="U365" t="b">
        <v>0</v>
      </c>
      <c r="V365" t="s">
        <v>93</v>
      </c>
      <c r="W365" s="1">
        <v>44538.556030092594</v>
      </c>
      <c r="X365">
        <v>407</v>
      </c>
      <c r="Y365">
        <v>0</v>
      </c>
      <c r="Z365">
        <v>0</v>
      </c>
      <c r="AA365">
        <v>0</v>
      </c>
      <c r="AB365">
        <v>52</v>
      </c>
      <c r="AC365">
        <v>0</v>
      </c>
      <c r="AD365">
        <v>66</v>
      </c>
      <c r="AE365">
        <v>0</v>
      </c>
      <c r="AF365">
        <v>0</v>
      </c>
      <c r="AG365">
        <v>0</v>
      </c>
      <c r="AH365" t="s">
        <v>137</v>
      </c>
      <c r="AI365" s="1">
        <v>44538.566550925927</v>
      </c>
      <c r="AJ365">
        <v>16</v>
      </c>
      <c r="AK365">
        <v>0</v>
      </c>
      <c r="AL365">
        <v>0</v>
      </c>
      <c r="AM365">
        <v>0</v>
      </c>
      <c r="AN365">
        <v>52</v>
      </c>
      <c r="AO365">
        <v>0</v>
      </c>
      <c r="AP365">
        <v>66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>
      <c r="A366" t="s">
        <v>996</v>
      </c>
      <c r="B366" t="s">
        <v>79</v>
      </c>
      <c r="C366" t="s">
        <v>997</v>
      </c>
      <c r="D366" t="s">
        <v>81</v>
      </c>
      <c r="E366" s="2" t="str">
        <f>HYPERLINK("capsilon://?command=openfolder&amp;siteaddress=FAM.docvelocity-na8.net&amp;folderid=FX31594AD5-CC39-3503-4D6C-36782C2CA7AB","FX21107199")</f>
        <v>FX21107199</v>
      </c>
      <c r="F366" t="s">
        <v>19</v>
      </c>
      <c r="G366" t="s">
        <v>19</v>
      </c>
      <c r="H366" t="s">
        <v>82</v>
      </c>
      <c r="I366" t="s">
        <v>998</v>
      </c>
      <c r="J366">
        <v>66</v>
      </c>
      <c r="K366" t="s">
        <v>84</v>
      </c>
      <c r="L366" t="s">
        <v>85</v>
      </c>
      <c r="M366" t="s">
        <v>86</v>
      </c>
      <c r="N366">
        <v>2</v>
      </c>
      <c r="O366" s="1">
        <v>44538.53564814815</v>
      </c>
      <c r="P366" s="1">
        <v>44538.566736111112</v>
      </c>
      <c r="Q366">
        <v>2616</v>
      </c>
      <c r="R366">
        <v>70</v>
      </c>
      <c r="S366" t="b">
        <v>0</v>
      </c>
      <c r="T366" t="s">
        <v>87</v>
      </c>
      <c r="U366" t="b">
        <v>0</v>
      </c>
      <c r="V366" t="s">
        <v>150</v>
      </c>
      <c r="W366" s="1">
        <v>44538.555092592593</v>
      </c>
      <c r="X366">
        <v>48</v>
      </c>
      <c r="Y366">
        <v>0</v>
      </c>
      <c r="Z366">
        <v>0</v>
      </c>
      <c r="AA366">
        <v>0</v>
      </c>
      <c r="AB366">
        <v>52</v>
      </c>
      <c r="AC366">
        <v>0</v>
      </c>
      <c r="AD366">
        <v>66</v>
      </c>
      <c r="AE366">
        <v>0</v>
      </c>
      <c r="AF366">
        <v>0</v>
      </c>
      <c r="AG366">
        <v>0</v>
      </c>
      <c r="AH366" t="s">
        <v>137</v>
      </c>
      <c r="AI366" s="1">
        <v>44538.566736111112</v>
      </c>
      <c r="AJ366">
        <v>15</v>
      </c>
      <c r="AK366">
        <v>0</v>
      </c>
      <c r="AL366">
        <v>0</v>
      </c>
      <c r="AM366">
        <v>0</v>
      </c>
      <c r="AN366">
        <v>52</v>
      </c>
      <c r="AO366">
        <v>0</v>
      </c>
      <c r="AP366">
        <v>66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>
      <c r="A367" t="s">
        <v>999</v>
      </c>
      <c r="B367" t="s">
        <v>79</v>
      </c>
      <c r="C367" t="s">
        <v>867</v>
      </c>
      <c r="D367" t="s">
        <v>81</v>
      </c>
      <c r="E367" s="2" t="str">
        <f>HYPERLINK("capsilon://?command=openfolder&amp;siteaddress=FAM.docvelocity-na8.net&amp;folderid=FXFC4F8655-D718-9A80-CADD-1D8320A9A2B7","FX211114757")</f>
        <v>FX211114757</v>
      </c>
      <c r="F367" t="s">
        <v>19</v>
      </c>
      <c r="G367" t="s">
        <v>19</v>
      </c>
      <c r="H367" t="s">
        <v>82</v>
      </c>
      <c r="I367" t="s">
        <v>1000</v>
      </c>
      <c r="J367">
        <v>66</v>
      </c>
      <c r="K367" t="s">
        <v>84</v>
      </c>
      <c r="L367" t="s">
        <v>85</v>
      </c>
      <c r="M367" t="s">
        <v>86</v>
      </c>
      <c r="N367">
        <v>2</v>
      </c>
      <c r="O367" s="1">
        <v>44538.540497685186</v>
      </c>
      <c r="P367" s="1">
        <v>44538.567326388889</v>
      </c>
      <c r="Q367">
        <v>2195</v>
      </c>
      <c r="R367">
        <v>123</v>
      </c>
      <c r="S367" t="b">
        <v>0</v>
      </c>
      <c r="T367" t="s">
        <v>87</v>
      </c>
      <c r="U367" t="b">
        <v>0</v>
      </c>
      <c r="V367" t="s">
        <v>150</v>
      </c>
      <c r="W367" s="1">
        <v>44538.555474537039</v>
      </c>
      <c r="X367">
        <v>33</v>
      </c>
      <c r="Y367">
        <v>0</v>
      </c>
      <c r="Z367">
        <v>0</v>
      </c>
      <c r="AA367">
        <v>0</v>
      </c>
      <c r="AB367">
        <v>52</v>
      </c>
      <c r="AC367">
        <v>0</v>
      </c>
      <c r="AD367">
        <v>66</v>
      </c>
      <c r="AE367">
        <v>0</v>
      </c>
      <c r="AF367">
        <v>0</v>
      </c>
      <c r="AG367">
        <v>0</v>
      </c>
      <c r="AH367" t="s">
        <v>137</v>
      </c>
      <c r="AI367" s="1">
        <v>44538.567326388889</v>
      </c>
      <c r="AJ367">
        <v>50</v>
      </c>
      <c r="AK367">
        <v>0</v>
      </c>
      <c r="AL367">
        <v>0</v>
      </c>
      <c r="AM367">
        <v>0</v>
      </c>
      <c r="AN367">
        <v>52</v>
      </c>
      <c r="AO367">
        <v>0</v>
      </c>
      <c r="AP367">
        <v>66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>
      <c r="A368" t="s">
        <v>1001</v>
      </c>
      <c r="B368" t="s">
        <v>79</v>
      </c>
      <c r="C368" t="s">
        <v>997</v>
      </c>
      <c r="D368" t="s">
        <v>81</v>
      </c>
      <c r="E368" s="2" t="str">
        <f>HYPERLINK("capsilon://?command=openfolder&amp;siteaddress=FAM.docvelocity-na8.net&amp;folderid=FX31594AD5-CC39-3503-4D6C-36782C2CA7AB","FX21107199")</f>
        <v>FX21107199</v>
      </c>
      <c r="F368" t="s">
        <v>19</v>
      </c>
      <c r="G368" t="s">
        <v>19</v>
      </c>
      <c r="H368" t="s">
        <v>82</v>
      </c>
      <c r="I368" t="s">
        <v>1002</v>
      </c>
      <c r="J368">
        <v>66</v>
      </c>
      <c r="K368" t="s">
        <v>84</v>
      </c>
      <c r="L368" t="s">
        <v>85</v>
      </c>
      <c r="M368" t="s">
        <v>86</v>
      </c>
      <c r="N368">
        <v>2</v>
      </c>
      <c r="O368" s="1">
        <v>44538.545659722222</v>
      </c>
      <c r="P368" s="1">
        <v>44538.567662037036</v>
      </c>
      <c r="Q368">
        <v>1861</v>
      </c>
      <c r="R368">
        <v>40</v>
      </c>
      <c r="S368" t="b">
        <v>0</v>
      </c>
      <c r="T368" t="s">
        <v>87</v>
      </c>
      <c r="U368" t="b">
        <v>0</v>
      </c>
      <c r="V368" t="s">
        <v>150</v>
      </c>
      <c r="W368" s="1">
        <v>44538.555625000001</v>
      </c>
      <c r="X368">
        <v>12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66</v>
      </c>
      <c r="AE368">
        <v>0</v>
      </c>
      <c r="AF368">
        <v>0</v>
      </c>
      <c r="AG368">
        <v>0</v>
      </c>
      <c r="AH368" t="s">
        <v>137</v>
      </c>
      <c r="AI368" s="1">
        <v>44538.567662037036</v>
      </c>
      <c r="AJ368">
        <v>28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66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>
      <c r="A369" t="s">
        <v>1003</v>
      </c>
      <c r="B369" t="s">
        <v>79</v>
      </c>
      <c r="C369" t="s">
        <v>994</v>
      </c>
      <c r="D369" t="s">
        <v>81</v>
      </c>
      <c r="E369" s="2" t="str">
        <f>HYPERLINK("capsilon://?command=openfolder&amp;siteaddress=FAM.docvelocity-na8.net&amp;folderid=FXA3A89794-5170-1209-360C-E54F52C6CC2F","FX21107453")</f>
        <v>FX21107453</v>
      </c>
      <c r="F369" t="s">
        <v>19</v>
      </c>
      <c r="G369" t="s">
        <v>19</v>
      </c>
      <c r="H369" t="s">
        <v>82</v>
      </c>
      <c r="I369" t="s">
        <v>1004</v>
      </c>
      <c r="J369">
        <v>66</v>
      </c>
      <c r="K369" t="s">
        <v>84</v>
      </c>
      <c r="L369" t="s">
        <v>85</v>
      </c>
      <c r="M369" t="s">
        <v>86</v>
      </c>
      <c r="N369">
        <v>2</v>
      </c>
      <c r="O369" s="1">
        <v>44538.545868055553</v>
      </c>
      <c r="P369" s="1">
        <v>44538.567858796298</v>
      </c>
      <c r="Q369">
        <v>1871</v>
      </c>
      <c r="R369">
        <v>29</v>
      </c>
      <c r="S369" t="b">
        <v>0</v>
      </c>
      <c r="T369" t="s">
        <v>87</v>
      </c>
      <c r="U369" t="b">
        <v>0</v>
      </c>
      <c r="V369" t="s">
        <v>150</v>
      </c>
      <c r="W369" s="1">
        <v>44538.555775462963</v>
      </c>
      <c r="X369">
        <v>12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66</v>
      </c>
      <c r="AE369">
        <v>0</v>
      </c>
      <c r="AF369">
        <v>0</v>
      </c>
      <c r="AG369">
        <v>0</v>
      </c>
      <c r="AH369" t="s">
        <v>137</v>
      </c>
      <c r="AI369" s="1">
        <v>44538.567858796298</v>
      </c>
      <c r="AJ369">
        <v>17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66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>
      <c r="A370" t="s">
        <v>1005</v>
      </c>
      <c r="B370" t="s">
        <v>79</v>
      </c>
      <c r="C370" t="s">
        <v>148</v>
      </c>
      <c r="D370" t="s">
        <v>81</v>
      </c>
      <c r="E370" s="2" t="str">
        <f>HYPERLINK("capsilon://?command=openfolder&amp;siteaddress=FAM.docvelocity-na8.net&amp;folderid=FXD275DCC0-0C63-456E-1A67-143D9006E472","FX211110225")</f>
        <v>FX211110225</v>
      </c>
      <c r="F370" t="s">
        <v>19</v>
      </c>
      <c r="G370" t="s">
        <v>19</v>
      </c>
      <c r="H370" t="s">
        <v>82</v>
      </c>
      <c r="I370" t="s">
        <v>1006</v>
      </c>
      <c r="J370">
        <v>66</v>
      </c>
      <c r="K370" t="s">
        <v>84</v>
      </c>
      <c r="L370" t="s">
        <v>85</v>
      </c>
      <c r="M370" t="s">
        <v>86</v>
      </c>
      <c r="N370">
        <v>1</v>
      </c>
      <c r="O370" s="1">
        <v>44538.546724537038</v>
      </c>
      <c r="P370" s="1">
        <v>44538.786863425928</v>
      </c>
      <c r="Q370">
        <v>17486</v>
      </c>
      <c r="R370">
        <v>3262</v>
      </c>
      <c r="S370" t="b">
        <v>0</v>
      </c>
      <c r="T370" t="s">
        <v>87</v>
      </c>
      <c r="U370" t="b">
        <v>0</v>
      </c>
      <c r="V370" t="s">
        <v>168</v>
      </c>
      <c r="W370" s="1">
        <v>44538.786863425928</v>
      </c>
      <c r="X370">
        <v>1227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66</v>
      </c>
      <c r="AE370">
        <v>52</v>
      </c>
      <c r="AF370">
        <v>0</v>
      </c>
      <c r="AG370">
        <v>4</v>
      </c>
      <c r="AH370" t="s">
        <v>87</v>
      </c>
      <c r="AI370" t="s">
        <v>87</v>
      </c>
      <c r="AJ370" t="s">
        <v>87</v>
      </c>
      <c r="AK370" t="s">
        <v>87</v>
      </c>
      <c r="AL370" t="s">
        <v>87</v>
      </c>
      <c r="AM370" t="s">
        <v>87</v>
      </c>
      <c r="AN370" t="s">
        <v>87</v>
      </c>
      <c r="AO370" t="s">
        <v>87</v>
      </c>
      <c r="AP370" t="s">
        <v>87</v>
      </c>
      <c r="AQ370" t="s">
        <v>87</v>
      </c>
      <c r="AR370" t="s">
        <v>87</v>
      </c>
      <c r="AS370" t="s">
        <v>87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>
      <c r="A371" t="s">
        <v>1007</v>
      </c>
      <c r="B371" t="s">
        <v>79</v>
      </c>
      <c r="C371" t="s">
        <v>1008</v>
      </c>
      <c r="D371" t="s">
        <v>81</v>
      </c>
      <c r="E371" s="2" t="str">
        <f>HYPERLINK("capsilon://?command=openfolder&amp;siteaddress=FAM.docvelocity-na8.net&amp;folderid=FX6EBDEDC7-51E9-9540-8056-CCDC5B6835ED","FX21125183")</f>
        <v>FX21125183</v>
      </c>
      <c r="F371" t="s">
        <v>19</v>
      </c>
      <c r="G371" t="s">
        <v>19</v>
      </c>
      <c r="H371" t="s">
        <v>82</v>
      </c>
      <c r="I371" t="s">
        <v>1009</v>
      </c>
      <c r="J371">
        <v>38</v>
      </c>
      <c r="K371" t="s">
        <v>84</v>
      </c>
      <c r="L371" t="s">
        <v>85</v>
      </c>
      <c r="M371" t="s">
        <v>86</v>
      </c>
      <c r="N371">
        <v>2</v>
      </c>
      <c r="O371" s="1">
        <v>44538.547048611108</v>
      </c>
      <c r="P371" s="1">
        <v>44538.569560185184</v>
      </c>
      <c r="Q371">
        <v>1043</v>
      </c>
      <c r="R371">
        <v>902</v>
      </c>
      <c r="S371" t="b">
        <v>0</v>
      </c>
      <c r="T371" t="s">
        <v>87</v>
      </c>
      <c r="U371" t="b">
        <v>0</v>
      </c>
      <c r="V371" t="s">
        <v>93</v>
      </c>
      <c r="W371" s="1">
        <v>44538.564780092594</v>
      </c>
      <c r="X371">
        <v>756</v>
      </c>
      <c r="Y371">
        <v>37</v>
      </c>
      <c r="Z371">
        <v>0</v>
      </c>
      <c r="AA371">
        <v>37</v>
      </c>
      <c r="AB371">
        <v>0</v>
      </c>
      <c r="AC371">
        <v>22</v>
      </c>
      <c r="AD371">
        <v>1</v>
      </c>
      <c r="AE371">
        <v>0</v>
      </c>
      <c r="AF371">
        <v>0</v>
      </c>
      <c r="AG371">
        <v>0</v>
      </c>
      <c r="AH371" t="s">
        <v>137</v>
      </c>
      <c r="AI371" s="1">
        <v>44538.569560185184</v>
      </c>
      <c r="AJ371">
        <v>146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>
      <c r="A372" t="s">
        <v>1010</v>
      </c>
      <c r="B372" t="s">
        <v>79</v>
      </c>
      <c r="C372" t="s">
        <v>293</v>
      </c>
      <c r="D372" t="s">
        <v>81</v>
      </c>
      <c r="E372" s="2" t="str">
        <f>HYPERLINK("capsilon://?command=openfolder&amp;siteaddress=FAM.docvelocity-na8.net&amp;folderid=FX9844EDDC-74D4-9535-1FED-694A3EFF86A9","FX211114503")</f>
        <v>FX211114503</v>
      </c>
      <c r="F372" t="s">
        <v>19</v>
      </c>
      <c r="G372" t="s">
        <v>19</v>
      </c>
      <c r="H372" t="s">
        <v>82</v>
      </c>
      <c r="I372" t="s">
        <v>1011</v>
      </c>
      <c r="J372">
        <v>28</v>
      </c>
      <c r="K372" t="s">
        <v>84</v>
      </c>
      <c r="L372" t="s">
        <v>85</v>
      </c>
      <c r="M372" t="s">
        <v>86</v>
      </c>
      <c r="N372">
        <v>2</v>
      </c>
      <c r="O372" s="1">
        <v>44538.54755787037</v>
      </c>
      <c r="P372" s="1">
        <v>44538.570949074077</v>
      </c>
      <c r="Q372">
        <v>1768</v>
      </c>
      <c r="R372">
        <v>253</v>
      </c>
      <c r="S372" t="b">
        <v>0</v>
      </c>
      <c r="T372" t="s">
        <v>87</v>
      </c>
      <c r="U372" t="b">
        <v>0</v>
      </c>
      <c r="V372" t="s">
        <v>150</v>
      </c>
      <c r="W372" s="1">
        <v>44538.557592592595</v>
      </c>
      <c r="X372">
        <v>134</v>
      </c>
      <c r="Y372">
        <v>21</v>
      </c>
      <c r="Z372">
        <v>0</v>
      </c>
      <c r="AA372">
        <v>21</v>
      </c>
      <c r="AB372">
        <v>0</v>
      </c>
      <c r="AC372">
        <v>8</v>
      </c>
      <c r="AD372">
        <v>7</v>
      </c>
      <c r="AE372">
        <v>0</v>
      </c>
      <c r="AF372">
        <v>0</v>
      </c>
      <c r="AG372">
        <v>0</v>
      </c>
      <c r="AH372" t="s">
        <v>137</v>
      </c>
      <c r="AI372" s="1">
        <v>44538.570949074077</v>
      </c>
      <c r="AJ372">
        <v>119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7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>
      <c r="A373" t="s">
        <v>1012</v>
      </c>
      <c r="B373" t="s">
        <v>79</v>
      </c>
      <c r="C373" t="s">
        <v>610</v>
      </c>
      <c r="D373" t="s">
        <v>81</v>
      </c>
      <c r="E373" s="2" t="str">
        <f>HYPERLINK("capsilon://?command=openfolder&amp;siteaddress=FAM.docvelocity-na8.net&amp;folderid=FX2CF9A49E-E9F4-538C-86DF-FA8AB2E585EE","FX21121021")</f>
        <v>FX21121021</v>
      </c>
      <c r="F373" t="s">
        <v>19</v>
      </c>
      <c r="G373" t="s">
        <v>19</v>
      </c>
      <c r="H373" t="s">
        <v>82</v>
      </c>
      <c r="I373" t="s">
        <v>1013</v>
      </c>
      <c r="J373">
        <v>38</v>
      </c>
      <c r="K373" t="s">
        <v>213</v>
      </c>
      <c r="L373" t="s">
        <v>19</v>
      </c>
      <c r="M373" t="s">
        <v>81</v>
      </c>
      <c r="N373">
        <v>1</v>
      </c>
      <c r="O373" s="1">
        <v>44538.559837962966</v>
      </c>
      <c r="P373" s="1">
        <v>44538.567349537036</v>
      </c>
      <c r="Q373">
        <v>482</v>
      </c>
      <c r="R373">
        <v>167</v>
      </c>
      <c r="S373" t="b">
        <v>0</v>
      </c>
      <c r="T373" t="s">
        <v>87</v>
      </c>
      <c r="U373" t="b">
        <v>0</v>
      </c>
      <c r="V373" t="s">
        <v>307</v>
      </c>
      <c r="W373" s="1">
        <v>44538.563969907409</v>
      </c>
      <c r="X373">
        <v>167</v>
      </c>
      <c r="Y373">
        <v>37</v>
      </c>
      <c r="Z373">
        <v>0</v>
      </c>
      <c r="AA373">
        <v>37</v>
      </c>
      <c r="AB373">
        <v>0</v>
      </c>
      <c r="AC373">
        <v>20</v>
      </c>
      <c r="AD373">
        <v>1</v>
      </c>
      <c r="AE373">
        <v>0</v>
      </c>
      <c r="AF373">
        <v>0</v>
      </c>
      <c r="AG373">
        <v>0</v>
      </c>
      <c r="AH373" t="s">
        <v>87</v>
      </c>
      <c r="AI373" t="s">
        <v>87</v>
      </c>
      <c r="AJ373" t="s">
        <v>87</v>
      </c>
      <c r="AK373" t="s">
        <v>87</v>
      </c>
      <c r="AL373" t="s">
        <v>87</v>
      </c>
      <c r="AM373" t="s">
        <v>87</v>
      </c>
      <c r="AN373" t="s">
        <v>87</v>
      </c>
      <c r="AO373" t="s">
        <v>87</v>
      </c>
      <c r="AP373" t="s">
        <v>87</v>
      </c>
      <c r="AQ373" t="s">
        <v>87</v>
      </c>
      <c r="AR373" t="s">
        <v>87</v>
      </c>
      <c r="AS373" t="s">
        <v>87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>
      <c r="A374" t="s">
        <v>1014</v>
      </c>
      <c r="B374" t="s">
        <v>79</v>
      </c>
      <c r="C374" t="s">
        <v>986</v>
      </c>
      <c r="D374" t="s">
        <v>81</v>
      </c>
      <c r="E374" s="2" t="str">
        <f>HYPERLINK("capsilon://?command=openfolder&amp;siteaddress=FAM.docvelocity-na8.net&amp;folderid=FX7E91FF09-897F-4ED5-15F0-D7C3553DC21D","FX21125256")</f>
        <v>FX21125256</v>
      </c>
      <c r="F374" t="s">
        <v>19</v>
      </c>
      <c r="G374" t="s">
        <v>19</v>
      </c>
      <c r="H374" t="s">
        <v>82</v>
      </c>
      <c r="I374" t="s">
        <v>1015</v>
      </c>
      <c r="J374">
        <v>43</v>
      </c>
      <c r="K374" t="s">
        <v>84</v>
      </c>
      <c r="L374" t="s">
        <v>85</v>
      </c>
      <c r="M374" t="s">
        <v>86</v>
      </c>
      <c r="N374">
        <v>2</v>
      </c>
      <c r="O374" s="1">
        <v>44538.569537037038</v>
      </c>
      <c r="P374" s="1">
        <v>44538.5858912037</v>
      </c>
      <c r="Q374">
        <v>122</v>
      </c>
      <c r="R374">
        <v>1291</v>
      </c>
      <c r="S374" t="b">
        <v>0</v>
      </c>
      <c r="T374" t="s">
        <v>87</v>
      </c>
      <c r="U374" t="b">
        <v>0</v>
      </c>
      <c r="V374" t="s">
        <v>150</v>
      </c>
      <c r="W374" s="1">
        <v>44538.579548611109</v>
      </c>
      <c r="X374">
        <v>834</v>
      </c>
      <c r="Y374">
        <v>73</v>
      </c>
      <c r="Z374">
        <v>0</v>
      </c>
      <c r="AA374">
        <v>73</v>
      </c>
      <c r="AB374">
        <v>0</v>
      </c>
      <c r="AC374">
        <v>66</v>
      </c>
      <c r="AD374">
        <v>-30</v>
      </c>
      <c r="AE374">
        <v>0</v>
      </c>
      <c r="AF374">
        <v>0</v>
      </c>
      <c r="AG374">
        <v>0</v>
      </c>
      <c r="AH374" t="s">
        <v>182</v>
      </c>
      <c r="AI374" s="1">
        <v>44538.5858912037</v>
      </c>
      <c r="AJ374">
        <v>445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-30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>
      <c r="A375" t="s">
        <v>1016</v>
      </c>
      <c r="B375" t="s">
        <v>79</v>
      </c>
      <c r="C375" t="s">
        <v>986</v>
      </c>
      <c r="D375" t="s">
        <v>81</v>
      </c>
      <c r="E375" s="2" t="str">
        <f>HYPERLINK("capsilon://?command=openfolder&amp;siteaddress=FAM.docvelocity-na8.net&amp;folderid=FX7E91FF09-897F-4ED5-15F0-D7C3553DC21D","FX21125256")</f>
        <v>FX21125256</v>
      </c>
      <c r="F375" t="s">
        <v>19</v>
      </c>
      <c r="G375" t="s">
        <v>19</v>
      </c>
      <c r="H375" t="s">
        <v>82</v>
      </c>
      <c r="I375" t="s">
        <v>1017</v>
      </c>
      <c r="J375">
        <v>28</v>
      </c>
      <c r="K375" t="s">
        <v>84</v>
      </c>
      <c r="L375" t="s">
        <v>85</v>
      </c>
      <c r="M375" t="s">
        <v>86</v>
      </c>
      <c r="N375">
        <v>2</v>
      </c>
      <c r="O375" s="1">
        <v>44538.569976851853</v>
      </c>
      <c r="P375" s="1">
        <v>44538.588935185187</v>
      </c>
      <c r="Q375">
        <v>394</v>
      </c>
      <c r="R375">
        <v>1244</v>
      </c>
      <c r="S375" t="b">
        <v>0</v>
      </c>
      <c r="T375" t="s">
        <v>87</v>
      </c>
      <c r="U375" t="b">
        <v>0</v>
      </c>
      <c r="V375" t="s">
        <v>93</v>
      </c>
      <c r="W375" s="1">
        <v>44538.580925925926</v>
      </c>
      <c r="X375">
        <v>800</v>
      </c>
      <c r="Y375">
        <v>21</v>
      </c>
      <c r="Z375">
        <v>0</v>
      </c>
      <c r="AA375">
        <v>21</v>
      </c>
      <c r="AB375">
        <v>0</v>
      </c>
      <c r="AC375">
        <v>18</v>
      </c>
      <c r="AD375">
        <v>7</v>
      </c>
      <c r="AE375">
        <v>0</v>
      </c>
      <c r="AF375">
        <v>0</v>
      </c>
      <c r="AG375">
        <v>0</v>
      </c>
      <c r="AH375" t="s">
        <v>182</v>
      </c>
      <c r="AI375" s="1">
        <v>44538.588935185187</v>
      </c>
      <c r="AJ375">
        <v>262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>
      <c r="A376" t="s">
        <v>1018</v>
      </c>
      <c r="B376" t="s">
        <v>79</v>
      </c>
      <c r="C376" t="s">
        <v>986</v>
      </c>
      <c r="D376" t="s">
        <v>81</v>
      </c>
      <c r="E376" s="2" t="str">
        <f>HYPERLINK("capsilon://?command=openfolder&amp;siteaddress=FAM.docvelocity-na8.net&amp;folderid=FX7E91FF09-897F-4ED5-15F0-D7C3553DC21D","FX21125256")</f>
        <v>FX21125256</v>
      </c>
      <c r="F376" t="s">
        <v>19</v>
      </c>
      <c r="G376" t="s">
        <v>19</v>
      </c>
      <c r="H376" t="s">
        <v>82</v>
      </c>
      <c r="I376" t="s">
        <v>1019</v>
      </c>
      <c r="J376">
        <v>87</v>
      </c>
      <c r="K376" t="s">
        <v>84</v>
      </c>
      <c r="L376" t="s">
        <v>85</v>
      </c>
      <c r="M376" t="s">
        <v>86</v>
      </c>
      <c r="N376">
        <v>2</v>
      </c>
      <c r="O376" s="1">
        <v>44538.571666666663</v>
      </c>
      <c r="P376" s="1">
        <v>44538.616736111115</v>
      </c>
      <c r="Q376">
        <v>2563</v>
      </c>
      <c r="R376">
        <v>1331</v>
      </c>
      <c r="S376" t="b">
        <v>0</v>
      </c>
      <c r="T376" t="s">
        <v>87</v>
      </c>
      <c r="U376" t="b">
        <v>0</v>
      </c>
      <c r="V376" t="s">
        <v>150</v>
      </c>
      <c r="W376" s="1">
        <v>44538.589513888888</v>
      </c>
      <c r="X376">
        <v>860</v>
      </c>
      <c r="Y376">
        <v>73</v>
      </c>
      <c r="Z376">
        <v>0</v>
      </c>
      <c r="AA376">
        <v>73</v>
      </c>
      <c r="AB376">
        <v>0</v>
      </c>
      <c r="AC376">
        <v>59</v>
      </c>
      <c r="AD376">
        <v>14</v>
      </c>
      <c r="AE376">
        <v>0</v>
      </c>
      <c r="AF376">
        <v>0</v>
      </c>
      <c r="AG376">
        <v>0</v>
      </c>
      <c r="AH376" t="s">
        <v>182</v>
      </c>
      <c r="AI376" s="1">
        <v>44538.616736111115</v>
      </c>
      <c r="AJ376">
        <v>461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14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>
      <c r="A377" t="s">
        <v>1020</v>
      </c>
      <c r="B377" t="s">
        <v>79</v>
      </c>
      <c r="C377" t="s">
        <v>986</v>
      </c>
      <c r="D377" t="s">
        <v>81</v>
      </c>
      <c r="E377" s="2" t="str">
        <f>HYPERLINK("capsilon://?command=openfolder&amp;siteaddress=FAM.docvelocity-na8.net&amp;folderid=FX7E91FF09-897F-4ED5-15F0-D7C3553DC21D","FX21125256")</f>
        <v>FX21125256</v>
      </c>
      <c r="F377" t="s">
        <v>19</v>
      </c>
      <c r="G377" t="s">
        <v>19</v>
      </c>
      <c r="H377" t="s">
        <v>82</v>
      </c>
      <c r="I377" t="s">
        <v>1021</v>
      </c>
      <c r="J377">
        <v>28</v>
      </c>
      <c r="K377" t="s">
        <v>84</v>
      </c>
      <c r="L377" t="s">
        <v>85</v>
      </c>
      <c r="M377" t="s">
        <v>86</v>
      </c>
      <c r="N377">
        <v>2</v>
      </c>
      <c r="O377" s="1">
        <v>44538.572106481479</v>
      </c>
      <c r="P377" s="1">
        <v>44538.618703703702</v>
      </c>
      <c r="Q377">
        <v>3013</v>
      </c>
      <c r="R377">
        <v>1013</v>
      </c>
      <c r="S377" t="b">
        <v>0</v>
      </c>
      <c r="T377" t="s">
        <v>87</v>
      </c>
      <c r="U377" t="b">
        <v>0</v>
      </c>
      <c r="V377" t="s">
        <v>93</v>
      </c>
      <c r="W377" s="1">
        <v>44538.59070601852</v>
      </c>
      <c r="X377">
        <v>844</v>
      </c>
      <c r="Y377">
        <v>21</v>
      </c>
      <c r="Z377">
        <v>0</v>
      </c>
      <c r="AA377">
        <v>21</v>
      </c>
      <c r="AB377">
        <v>0</v>
      </c>
      <c r="AC377">
        <v>20</v>
      </c>
      <c r="AD377">
        <v>7</v>
      </c>
      <c r="AE377">
        <v>0</v>
      </c>
      <c r="AF377">
        <v>0</v>
      </c>
      <c r="AG377">
        <v>0</v>
      </c>
      <c r="AH377" t="s">
        <v>182</v>
      </c>
      <c r="AI377" s="1">
        <v>44538.618703703702</v>
      </c>
      <c r="AJ377">
        <v>169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7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>
      <c r="A378" t="s">
        <v>1022</v>
      </c>
      <c r="B378" t="s">
        <v>79</v>
      </c>
      <c r="C378" t="s">
        <v>986</v>
      </c>
      <c r="D378" t="s">
        <v>81</v>
      </c>
      <c r="E378" s="2" t="str">
        <f>HYPERLINK("capsilon://?command=openfolder&amp;siteaddress=FAM.docvelocity-na8.net&amp;folderid=FX7E91FF09-897F-4ED5-15F0-D7C3553DC21D","FX21125256")</f>
        <v>FX21125256</v>
      </c>
      <c r="F378" t="s">
        <v>19</v>
      </c>
      <c r="G378" t="s">
        <v>19</v>
      </c>
      <c r="H378" t="s">
        <v>82</v>
      </c>
      <c r="I378" t="s">
        <v>1023</v>
      </c>
      <c r="J378">
        <v>28</v>
      </c>
      <c r="K378" t="s">
        <v>84</v>
      </c>
      <c r="L378" t="s">
        <v>85</v>
      </c>
      <c r="M378" t="s">
        <v>86</v>
      </c>
      <c r="N378">
        <v>2</v>
      </c>
      <c r="O378" s="1">
        <v>44538.573229166665</v>
      </c>
      <c r="P378" s="1">
        <v>44538.620451388888</v>
      </c>
      <c r="Q378">
        <v>3595</v>
      </c>
      <c r="R378">
        <v>485</v>
      </c>
      <c r="S378" t="b">
        <v>0</v>
      </c>
      <c r="T378" t="s">
        <v>87</v>
      </c>
      <c r="U378" t="b">
        <v>0</v>
      </c>
      <c r="V378" t="s">
        <v>150</v>
      </c>
      <c r="W378" s="1">
        <v>44538.593402777777</v>
      </c>
      <c r="X378">
        <v>335</v>
      </c>
      <c r="Y378">
        <v>21</v>
      </c>
      <c r="Z378">
        <v>0</v>
      </c>
      <c r="AA378">
        <v>21</v>
      </c>
      <c r="AB378">
        <v>0</v>
      </c>
      <c r="AC378">
        <v>18</v>
      </c>
      <c r="AD378">
        <v>7</v>
      </c>
      <c r="AE378">
        <v>0</v>
      </c>
      <c r="AF378">
        <v>0</v>
      </c>
      <c r="AG378">
        <v>0</v>
      </c>
      <c r="AH378" t="s">
        <v>182</v>
      </c>
      <c r="AI378" s="1">
        <v>44538.620451388888</v>
      </c>
      <c r="AJ378">
        <v>150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7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>
      <c r="A379" t="s">
        <v>1024</v>
      </c>
      <c r="B379" t="s">
        <v>79</v>
      </c>
      <c r="C379" t="s">
        <v>986</v>
      </c>
      <c r="D379" t="s">
        <v>81</v>
      </c>
      <c r="E379" s="2" t="str">
        <f>HYPERLINK("capsilon://?command=openfolder&amp;siteaddress=FAM.docvelocity-na8.net&amp;folderid=FX7E91FF09-897F-4ED5-15F0-D7C3553DC21D","FX21125256")</f>
        <v>FX21125256</v>
      </c>
      <c r="F379" t="s">
        <v>19</v>
      </c>
      <c r="G379" t="s">
        <v>19</v>
      </c>
      <c r="H379" t="s">
        <v>82</v>
      </c>
      <c r="I379" t="s">
        <v>1025</v>
      </c>
      <c r="J379">
        <v>28</v>
      </c>
      <c r="K379" t="s">
        <v>84</v>
      </c>
      <c r="L379" t="s">
        <v>85</v>
      </c>
      <c r="M379" t="s">
        <v>86</v>
      </c>
      <c r="N379">
        <v>2</v>
      </c>
      <c r="O379" s="1">
        <v>44538.573692129627</v>
      </c>
      <c r="P379" s="1">
        <v>44538.622291666667</v>
      </c>
      <c r="Q379">
        <v>3405</v>
      </c>
      <c r="R379">
        <v>794</v>
      </c>
      <c r="S379" t="b">
        <v>0</v>
      </c>
      <c r="T379" t="s">
        <v>87</v>
      </c>
      <c r="U379" t="b">
        <v>0</v>
      </c>
      <c r="V379" t="s">
        <v>93</v>
      </c>
      <c r="W379" s="1">
        <v>44538.598067129627</v>
      </c>
      <c r="X379">
        <v>635</v>
      </c>
      <c r="Y379">
        <v>21</v>
      </c>
      <c r="Z379">
        <v>0</v>
      </c>
      <c r="AA379">
        <v>21</v>
      </c>
      <c r="AB379">
        <v>0</v>
      </c>
      <c r="AC379">
        <v>17</v>
      </c>
      <c r="AD379">
        <v>7</v>
      </c>
      <c r="AE379">
        <v>0</v>
      </c>
      <c r="AF379">
        <v>0</v>
      </c>
      <c r="AG379">
        <v>0</v>
      </c>
      <c r="AH379" t="s">
        <v>182</v>
      </c>
      <c r="AI379" s="1">
        <v>44538.622291666667</v>
      </c>
      <c r="AJ379">
        <v>159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>
      <c r="A380" t="s">
        <v>1026</v>
      </c>
      <c r="B380" t="s">
        <v>79</v>
      </c>
      <c r="C380" t="s">
        <v>1027</v>
      </c>
      <c r="D380" t="s">
        <v>81</v>
      </c>
      <c r="E380" s="2" t="str">
        <f>HYPERLINK("capsilon://?command=openfolder&amp;siteaddress=FAM.docvelocity-na8.net&amp;folderid=FXE5D0AFBB-9F23-4B62-438C-D461A7874D63","FX211112762")</f>
        <v>FX211112762</v>
      </c>
      <c r="F380" t="s">
        <v>19</v>
      </c>
      <c r="G380" t="s">
        <v>19</v>
      </c>
      <c r="H380" t="s">
        <v>82</v>
      </c>
      <c r="I380" t="s">
        <v>1028</v>
      </c>
      <c r="J380">
        <v>66</v>
      </c>
      <c r="K380" t="s">
        <v>84</v>
      </c>
      <c r="L380" t="s">
        <v>85</v>
      </c>
      <c r="M380" t="s">
        <v>86</v>
      </c>
      <c r="N380">
        <v>2</v>
      </c>
      <c r="O380" s="1">
        <v>44538.581377314818</v>
      </c>
      <c r="P380" s="1">
        <v>44538.625335648147</v>
      </c>
      <c r="Q380">
        <v>2541</v>
      </c>
      <c r="R380">
        <v>1257</v>
      </c>
      <c r="S380" t="b">
        <v>0</v>
      </c>
      <c r="T380" t="s">
        <v>87</v>
      </c>
      <c r="U380" t="b">
        <v>0</v>
      </c>
      <c r="V380" t="s">
        <v>150</v>
      </c>
      <c r="W380" s="1">
        <v>44538.605578703704</v>
      </c>
      <c r="X380">
        <v>1051</v>
      </c>
      <c r="Y380">
        <v>52</v>
      </c>
      <c r="Z380">
        <v>0</v>
      </c>
      <c r="AA380">
        <v>52</v>
      </c>
      <c r="AB380">
        <v>0</v>
      </c>
      <c r="AC380">
        <v>46</v>
      </c>
      <c r="AD380">
        <v>14</v>
      </c>
      <c r="AE380">
        <v>0</v>
      </c>
      <c r="AF380">
        <v>0</v>
      </c>
      <c r="AG380">
        <v>0</v>
      </c>
      <c r="AH380" t="s">
        <v>137</v>
      </c>
      <c r="AI380" s="1">
        <v>44538.625335648147</v>
      </c>
      <c r="AJ380">
        <v>188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13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>
      <c r="A381" t="s">
        <v>1029</v>
      </c>
      <c r="B381" t="s">
        <v>79</v>
      </c>
      <c r="C381" t="s">
        <v>280</v>
      </c>
      <c r="D381" t="s">
        <v>81</v>
      </c>
      <c r="E381" s="2" t="str">
        <f>HYPERLINK("capsilon://?command=openfolder&amp;siteaddress=FAM.docvelocity-na8.net&amp;folderid=FX76374032-C153-FCAC-6951-F07242A12D65","FX211114443")</f>
        <v>FX211114443</v>
      </c>
      <c r="F381" t="s">
        <v>19</v>
      </c>
      <c r="G381" t="s">
        <v>19</v>
      </c>
      <c r="H381" t="s">
        <v>82</v>
      </c>
      <c r="I381" t="s">
        <v>1030</v>
      </c>
      <c r="J381">
        <v>66</v>
      </c>
      <c r="K381" t="s">
        <v>84</v>
      </c>
      <c r="L381" t="s">
        <v>85</v>
      </c>
      <c r="M381" t="s">
        <v>86</v>
      </c>
      <c r="N381">
        <v>2</v>
      </c>
      <c r="O381" s="1">
        <v>44538.588865740741</v>
      </c>
      <c r="P381" s="1">
        <v>44538.626747685186</v>
      </c>
      <c r="Q381">
        <v>1613</v>
      </c>
      <c r="R381">
        <v>1660</v>
      </c>
      <c r="S381" t="b">
        <v>0</v>
      </c>
      <c r="T381" t="s">
        <v>87</v>
      </c>
      <c r="U381" t="b">
        <v>0</v>
      </c>
      <c r="V381" t="s">
        <v>93</v>
      </c>
      <c r="W381" s="1">
        <v>44538.615879629629</v>
      </c>
      <c r="X381">
        <v>1538</v>
      </c>
      <c r="Y381">
        <v>52</v>
      </c>
      <c r="Z381">
        <v>0</v>
      </c>
      <c r="AA381">
        <v>52</v>
      </c>
      <c r="AB381">
        <v>0</v>
      </c>
      <c r="AC381">
        <v>19</v>
      </c>
      <c r="AD381">
        <v>14</v>
      </c>
      <c r="AE381">
        <v>0</v>
      </c>
      <c r="AF381">
        <v>0</v>
      </c>
      <c r="AG381">
        <v>0</v>
      </c>
      <c r="AH381" t="s">
        <v>137</v>
      </c>
      <c r="AI381" s="1">
        <v>44538.626747685186</v>
      </c>
      <c r="AJ381">
        <v>122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14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>
      <c r="A382" t="s">
        <v>1031</v>
      </c>
      <c r="B382" t="s">
        <v>79</v>
      </c>
      <c r="C382" t="s">
        <v>972</v>
      </c>
      <c r="D382" t="s">
        <v>81</v>
      </c>
      <c r="E382" s="2" t="str">
        <f>HYPERLINK("capsilon://?command=openfolder&amp;siteaddress=FAM.docvelocity-na8.net&amp;folderid=FX2217E24A-4299-619D-ECC4-75ADF76E378C","FX21125658")</f>
        <v>FX21125658</v>
      </c>
      <c r="F382" t="s">
        <v>19</v>
      </c>
      <c r="G382" t="s">
        <v>19</v>
      </c>
      <c r="H382" t="s">
        <v>82</v>
      </c>
      <c r="I382" t="s">
        <v>1032</v>
      </c>
      <c r="J382">
        <v>38</v>
      </c>
      <c r="K382" t="s">
        <v>84</v>
      </c>
      <c r="L382" t="s">
        <v>85</v>
      </c>
      <c r="M382" t="s">
        <v>86</v>
      </c>
      <c r="N382">
        <v>2</v>
      </c>
      <c r="O382" s="1">
        <v>44538.606608796297</v>
      </c>
      <c r="P382" s="1">
        <v>44538.627905092595</v>
      </c>
      <c r="Q382">
        <v>812</v>
      </c>
      <c r="R382">
        <v>1028</v>
      </c>
      <c r="S382" t="b">
        <v>0</v>
      </c>
      <c r="T382" t="s">
        <v>87</v>
      </c>
      <c r="U382" t="b">
        <v>0</v>
      </c>
      <c r="V382" t="s">
        <v>93</v>
      </c>
      <c r="W382" s="1">
        <v>44538.626643518517</v>
      </c>
      <c r="X382">
        <v>929</v>
      </c>
      <c r="Y382">
        <v>37</v>
      </c>
      <c r="Z382">
        <v>0</v>
      </c>
      <c r="AA382">
        <v>37</v>
      </c>
      <c r="AB382">
        <v>0</v>
      </c>
      <c r="AC382">
        <v>19</v>
      </c>
      <c r="AD382">
        <v>1</v>
      </c>
      <c r="AE382">
        <v>0</v>
      </c>
      <c r="AF382">
        <v>0</v>
      </c>
      <c r="AG382">
        <v>0</v>
      </c>
      <c r="AH382" t="s">
        <v>137</v>
      </c>
      <c r="AI382" s="1">
        <v>44538.627905092595</v>
      </c>
      <c r="AJ382">
        <v>99</v>
      </c>
      <c r="AK382">
        <v>0</v>
      </c>
      <c r="AL382">
        <v>0</v>
      </c>
      <c r="AM382">
        <v>0</v>
      </c>
      <c r="AN382">
        <v>0</v>
      </c>
      <c r="AO382">
        <v>1</v>
      </c>
      <c r="AP382">
        <v>1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>
      <c r="A383" t="s">
        <v>1033</v>
      </c>
      <c r="B383" t="s">
        <v>79</v>
      </c>
      <c r="C383" t="s">
        <v>1034</v>
      </c>
      <c r="D383" t="s">
        <v>81</v>
      </c>
      <c r="E383" s="2" t="str">
        <f>HYPERLINK("capsilon://?command=openfolder&amp;siteaddress=FAM.docvelocity-na8.net&amp;folderid=FX7B75C88D-6528-9424-0F4C-ADC5FADE53D2","FX21124642")</f>
        <v>FX21124642</v>
      </c>
      <c r="F383" t="s">
        <v>19</v>
      </c>
      <c r="G383" t="s">
        <v>19</v>
      </c>
      <c r="H383" t="s">
        <v>82</v>
      </c>
      <c r="I383" t="s">
        <v>1035</v>
      </c>
      <c r="J383">
        <v>182</v>
      </c>
      <c r="K383" t="s">
        <v>84</v>
      </c>
      <c r="L383" t="s">
        <v>85</v>
      </c>
      <c r="M383" t="s">
        <v>86</v>
      </c>
      <c r="N383">
        <v>2</v>
      </c>
      <c r="O383" s="1">
        <v>44538.616678240738</v>
      </c>
      <c r="P383" s="1">
        <v>44538.667210648149</v>
      </c>
      <c r="Q383">
        <v>1119</v>
      </c>
      <c r="R383">
        <v>3247</v>
      </c>
      <c r="S383" t="b">
        <v>0</v>
      </c>
      <c r="T383" t="s">
        <v>87</v>
      </c>
      <c r="U383" t="b">
        <v>0</v>
      </c>
      <c r="V383" t="s">
        <v>93</v>
      </c>
      <c r="W383" s="1">
        <v>44538.650590277779</v>
      </c>
      <c r="X383">
        <v>2068</v>
      </c>
      <c r="Y383">
        <v>157</v>
      </c>
      <c r="Z383">
        <v>0</v>
      </c>
      <c r="AA383">
        <v>157</v>
      </c>
      <c r="AB383">
        <v>0</v>
      </c>
      <c r="AC383">
        <v>51</v>
      </c>
      <c r="AD383">
        <v>25</v>
      </c>
      <c r="AE383">
        <v>0</v>
      </c>
      <c r="AF383">
        <v>0</v>
      </c>
      <c r="AG383">
        <v>0</v>
      </c>
      <c r="AH383" t="s">
        <v>261</v>
      </c>
      <c r="AI383" s="1">
        <v>44538.667210648149</v>
      </c>
      <c r="AJ383">
        <v>1167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25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>
      <c r="A384" t="s">
        <v>1036</v>
      </c>
      <c r="B384" t="s">
        <v>79</v>
      </c>
      <c r="C384" t="s">
        <v>568</v>
      </c>
      <c r="D384" t="s">
        <v>81</v>
      </c>
      <c r="E384" s="2" t="str">
        <f>HYPERLINK("capsilon://?command=openfolder&amp;siteaddress=FAM.docvelocity-na8.net&amp;folderid=FX3BB4AC3A-C955-2F74-5775-210DFB6ADAB5","FX21113174")</f>
        <v>FX21113174</v>
      </c>
      <c r="F384" t="s">
        <v>19</v>
      </c>
      <c r="G384" t="s">
        <v>19</v>
      </c>
      <c r="H384" t="s">
        <v>82</v>
      </c>
      <c r="I384" t="s">
        <v>1037</v>
      </c>
      <c r="J384">
        <v>66</v>
      </c>
      <c r="K384" t="s">
        <v>84</v>
      </c>
      <c r="L384" t="s">
        <v>85</v>
      </c>
      <c r="M384" t="s">
        <v>86</v>
      </c>
      <c r="N384">
        <v>2</v>
      </c>
      <c r="O384" s="1">
        <v>44538.638298611113</v>
      </c>
      <c r="P384" s="1">
        <v>44538.639687499999</v>
      </c>
      <c r="Q384">
        <v>83</v>
      </c>
      <c r="R384">
        <v>37</v>
      </c>
      <c r="S384" t="b">
        <v>0</v>
      </c>
      <c r="T384" t="s">
        <v>87</v>
      </c>
      <c r="U384" t="b">
        <v>0</v>
      </c>
      <c r="V384" t="s">
        <v>223</v>
      </c>
      <c r="W384" s="1">
        <v>44538.638599537036</v>
      </c>
      <c r="X384">
        <v>21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66</v>
      </c>
      <c r="AE384">
        <v>0</v>
      </c>
      <c r="AF384">
        <v>0</v>
      </c>
      <c r="AG384">
        <v>0</v>
      </c>
      <c r="AH384" t="s">
        <v>137</v>
      </c>
      <c r="AI384" s="1">
        <v>44538.639687499999</v>
      </c>
      <c r="AJ384">
        <v>16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66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>
      <c r="A385" t="s">
        <v>1038</v>
      </c>
      <c r="B385" t="s">
        <v>79</v>
      </c>
      <c r="C385" t="s">
        <v>148</v>
      </c>
      <c r="D385" t="s">
        <v>81</v>
      </c>
      <c r="E385" s="2" t="str">
        <f>HYPERLINK("capsilon://?command=openfolder&amp;siteaddress=FAM.docvelocity-na8.net&amp;folderid=FXD275DCC0-0C63-456E-1A67-143D9006E472","FX211110225")</f>
        <v>FX211110225</v>
      </c>
      <c r="F385" t="s">
        <v>19</v>
      </c>
      <c r="G385" t="s">
        <v>19</v>
      </c>
      <c r="H385" t="s">
        <v>82</v>
      </c>
      <c r="I385" t="s">
        <v>1039</v>
      </c>
      <c r="J385">
        <v>66</v>
      </c>
      <c r="K385" t="s">
        <v>84</v>
      </c>
      <c r="L385" t="s">
        <v>85</v>
      </c>
      <c r="M385" t="s">
        <v>86</v>
      </c>
      <c r="N385">
        <v>2</v>
      </c>
      <c r="O385" s="1">
        <v>44538.639537037037</v>
      </c>
      <c r="P385" s="1">
        <v>44538.656053240738</v>
      </c>
      <c r="Q385">
        <v>1374</v>
      </c>
      <c r="R385">
        <v>53</v>
      </c>
      <c r="S385" t="b">
        <v>0</v>
      </c>
      <c r="T385" t="s">
        <v>87</v>
      </c>
      <c r="U385" t="b">
        <v>0</v>
      </c>
      <c r="V385" t="s">
        <v>150</v>
      </c>
      <c r="W385" s="1">
        <v>44538.644849537035</v>
      </c>
      <c r="X385">
        <v>34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66</v>
      </c>
      <c r="AE385">
        <v>0</v>
      </c>
      <c r="AF385">
        <v>0</v>
      </c>
      <c r="AG385">
        <v>0</v>
      </c>
      <c r="AH385" t="s">
        <v>137</v>
      </c>
      <c r="AI385" s="1">
        <v>44538.656053240738</v>
      </c>
      <c r="AJ385">
        <v>19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66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>
      <c r="A386" t="s">
        <v>1040</v>
      </c>
      <c r="B386" t="s">
        <v>79</v>
      </c>
      <c r="C386" t="s">
        <v>1041</v>
      </c>
      <c r="D386" t="s">
        <v>81</v>
      </c>
      <c r="E386" s="2" t="str">
        <f>HYPERLINK("capsilon://?command=openfolder&amp;siteaddress=FAM.docvelocity-na8.net&amp;folderid=FX0D833F82-9AF6-D050-2AB5-B250AAE50DA0","FX21125864")</f>
        <v>FX21125864</v>
      </c>
      <c r="F386" t="s">
        <v>19</v>
      </c>
      <c r="G386" t="s">
        <v>19</v>
      </c>
      <c r="H386" t="s">
        <v>82</v>
      </c>
      <c r="I386" t="s">
        <v>1042</v>
      </c>
      <c r="J386">
        <v>248</v>
      </c>
      <c r="K386" t="s">
        <v>84</v>
      </c>
      <c r="L386" t="s">
        <v>85</v>
      </c>
      <c r="M386" t="s">
        <v>86</v>
      </c>
      <c r="N386">
        <v>2</v>
      </c>
      <c r="O386" s="1">
        <v>44538.650543981479</v>
      </c>
      <c r="P386" s="1">
        <v>44538.699652777781</v>
      </c>
      <c r="Q386">
        <v>1018</v>
      </c>
      <c r="R386">
        <v>3225</v>
      </c>
      <c r="S386" t="b">
        <v>0</v>
      </c>
      <c r="T386" t="s">
        <v>87</v>
      </c>
      <c r="U386" t="b">
        <v>0</v>
      </c>
      <c r="V386" t="s">
        <v>93</v>
      </c>
      <c r="W386" s="1">
        <v>44538.68167824074</v>
      </c>
      <c r="X386">
        <v>2685</v>
      </c>
      <c r="Y386">
        <v>218</v>
      </c>
      <c r="Z386">
        <v>0</v>
      </c>
      <c r="AA386">
        <v>218</v>
      </c>
      <c r="AB386">
        <v>0</v>
      </c>
      <c r="AC386">
        <v>55</v>
      </c>
      <c r="AD386">
        <v>30</v>
      </c>
      <c r="AE386">
        <v>0</v>
      </c>
      <c r="AF386">
        <v>0</v>
      </c>
      <c r="AG386">
        <v>0</v>
      </c>
      <c r="AH386" t="s">
        <v>137</v>
      </c>
      <c r="AI386" s="1">
        <v>44538.699652777781</v>
      </c>
      <c r="AJ386">
        <v>534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30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>
      <c r="A387" t="s">
        <v>1043</v>
      </c>
      <c r="B387" t="s">
        <v>79</v>
      </c>
      <c r="C387" t="s">
        <v>818</v>
      </c>
      <c r="D387" t="s">
        <v>81</v>
      </c>
      <c r="E387" s="2" t="str">
        <f>HYPERLINK("capsilon://?command=openfolder&amp;siteaddress=FAM.docvelocity-na8.net&amp;folderid=FXCECB06E9-DBF3-3554-F5D3-EDCA77D108F0","FX21093534")</f>
        <v>FX21093534</v>
      </c>
      <c r="F387" t="s">
        <v>19</v>
      </c>
      <c r="G387" t="s">
        <v>19</v>
      </c>
      <c r="H387" t="s">
        <v>82</v>
      </c>
      <c r="I387" t="s">
        <v>1044</v>
      </c>
      <c r="J387">
        <v>28</v>
      </c>
      <c r="K387" t="s">
        <v>84</v>
      </c>
      <c r="L387" t="s">
        <v>85</v>
      </c>
      <c r="M387" t="s">
        <v>86</v>
      </c>
      <c r="N387">
        <v>2</v>
      </c>
      <c r="O387" s="1">
        <v>44538.652557870373</v>
      </c>
      <c r="P387" s="1">
        <v>44538.666886574072</v>
      </c>
      <c r="Q387">
        <v>1057</v>
      </c>
      <c r="R387">
        <v>181</v>
      </c>
      <c r="S387" t="b">
        <v>0</v>
      </c>
      <c r="T387" t="s">
        <v>87</v>
      </c>
      <c r="U387" t="b">
        <v>0</v>
      </c>
      <c r="V387" t="s">
        <v>150</v>
      </c>
      <c r="W387" s="1">
        <v>44538.661620370367</v>
      </c>
      <c r="X387">
        <v>87</v>
      </c>
      <c r="Y387">
        <v>21</v>
      </c>
      <c r="Z387">
        <v>0</v>
      </c>
      <c r="AA387">
        <v>21</v>
      </c>
      <c r="AB387">
        <v>0</v>
      </c>
      <c r="AC387">
        <v>2</v>
      </c>
      <c r="AD387">
        <v>7</v>
      </c>
      <c r="AE387">
        <v>0</v>
      </c>
      <c r="AF387">
        <v>0</v>
      </c>
      <c r="AG387">
        <v>0</v>
      </c>
      <c r="AH387" t="s">
        <v>137</v>
      </c>
      <c r="AI387" s="1">
        <v>44538.666886574072</v>
      </c>
      <c r="AJ387">
        <v>94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7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>
      <c r="A388" t="s">
        <v>1045</v>
      </c>
      <c r="B388" t="s">
        <v>79</v>
      </c>
      <c r="C388" t="s">
        <v>615</v>
      </c>
      <c r="D388" t="s">
        <v>81</v>
      </c>
      <c r="E388" s="2" t="str">
        <f>HYPERLINK("capsilon://?command=openfolder&amp;siteaddress=FAM.docvelocity-na8.net&amp;folderid=FX2A16D405-7255-DBCB-0A32-1A2A96CAE69B","FX210615980")</f>
        <v>FX210615980</v>
      </c>
      <c r="F388" t="s">
        <v>19</v>
      </c>
      <c r="G388" t="s">
        <v>19</v>
      </c>
      <c r="H388" t="s">
        <v>82</v>
      </c>
      <c r="I388" t="s">
        <v>1046</v>
      </c>
      <c r="J388">
        <v>38</v>
      </c>
      <c r="K388" t="s">
        <v>84</v>
      </c>
      <c r="L388" t="s">
        <v>85</v>
      </c>
      <c r="M388" t="s">
        <v>86</v>
      </c>
      <c r="N388">
        <v>2</v>
      </c>
      <c r="O388" s="1">
        <v>44538.664988425924</v>
      </c>
      <c r="P388" s="1">
        <v>44538.70521990741</v>
      </c>
      <c r="Q388">
        <v>734</v>
      </c>
      <c r="R388">
        <v>2742</v>
      </c>
      <c r="S388" t="b">
        <v>0</v>
      </c>
      <c r="T388" t="s">
        <v>87</v>
      </c>
      <c r="U388" t="b">
        <v>0</v>
      </c>
      <c r="V388" t="s">
        <v>88</v>
      </c>
      <c r="W388" s="1">
        <v>44538.690694444442</v>
      </c>
      <c r="X388">
        <v>2179</v>
      </c>
      <c r="Y388">
        <v>37</v>
      </c>
      <c r="Z388">
        <v>0</v>
      </c>
      <c r="AA388">
        <v>37</v>
      </c>
      <c r="AB388">
        <v>0</v>
      </c>
      <c r="AC388">
        <v>34</v>
      </c>
      <c r="AD388">
        <v>1</v>
      </c>
      <c r="AE388">
        <v>0</v>
      </c>
      <c r="AF388">
        <v>0</v>
      </c>
      <c r="AG388">
        <v>0</v>
      </c>
      <c r="AH388" t="s">
        <v>182</v>
      </c>
      <c r="AI388" s="1">
        <v>44538.70521990741</v>
      </c>
      <c r="AJ388">
        <v>252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>
      <c r="A389" t="s">
        <v>1047</v>
      </c>
      <c r="B389" t="s">
        <v>79</v>
      </c>
      <c r="C389" t="s">
        <v>615</v>
      </c>
      <c r="D389" t="s">
        <v>81</v>
      </c>
      <c r="E389" s="2" t="str">
        <f>HYPERLINK("capsilon://?command=openfolder&amp;siteaddress=FAM.docvelocity-na8.net&amp;folderid=FX2A16D405-7255-DBCB-0A32-1A2A96CAE69B","FX210615980")</f>
        <v>FX210615980</v>
      </c>
      <c r="F389" t="s">
        <v>19</v>
      </c>
      <c r="G389" t="s">
        <v>19</v>
      </c>
      <c r="H389" t="s">
        <v>82</v>
      </c>
      <c r="I389" t="s">
        <v>1048</v>
      </c>
      <c r="J389">
        <v>38</v>
      </c>
      <c r="K389" t="s">
        <v>84</v>
      </c>
      <c r="L389" t="s">
        <v>85</v>
      </c>
      <c r="M389" t="s">
        <v>86</v>
      </c>
      <c r="N389">
        <v>1</v>
      </c>
      <c r="O389" s="1">
        <v>44538.667511574073</v>
      </c>
      <c r="P389" s="1">
        <v>44538.696030092593</v>
      </c>
      <c r="Q389">
        <v>1621</v>
      </c>
      <c r="R389">
        <v>843</v>
      </c>
      <c r="S389" t="b">
        <v>0</v>
      </c>
      <c r="T389" t="s">
        <v>87</v>
      </c>
      <c r="U389" t="b">
        <v>0</v>
      </c>
      <c r="V389" t="s">
        <v>493</v>
      </c>
      <c r="W389" s="1">
        <v>44538.696030092593</v>
      </c>
      <c r="X389">
        <v>578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38</v>
      </c>
      <c r="AE389">
        <v>37</v>
      </c>
      <c r="AF389">
        <v>0</v>
      </c>
      <c r="AG389">
        <v>4</v>
      </c>
      <c r="AH389" t="s">
        <v>87</v>
      </c>
      <c r="AI389" t="s">
        <v>87</v>
      </c>
      <c r="AJ389" t="s">
        <v>87</v>
      </c>
      <c r="AK389" t="s">
        <v>87</v>
      </c>
      <c r="AL389" t="s">
        <v>87</v>
      </c>
      <c r="AM389" t="s">
        <v>87</v>
      </c>
      <c r="AN389" t="s">
        <v>87</v>
      </c>
      <c r="AO389" t="s">
        <v>87</v>
      </c>
      <c r="AP389" t="s">
        <v>87</v>
      </c>
      <c r="AQ389" t="s">
        <v>87</v>
      </c>
      <c r="AR389" t="s">
        <v>87</v>
      </c>
      <c r="AS389" t="s">
        <v>87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>
      <c r="A390" t="s">
        <v>1049</v>
      </c>
      <c r="B390" t="s">
        <v>79</v>
      </c>
      <c r="C390" t="s">
        <v>1008</v>
      </c>
      <c r="D390" t="s">
        <v>81</v>
      </c>
      <c r="E390" s="2" t="str">
        <f>HYPERLINK("capsilon://?command=openfolder&amp;siteaddress=FAM.docvelocity-na8.net&amp;folderid=FX6EBDEDC7-51E9-9540-8056-CCDC5B6835ED","FX21125183")</f>
        <v>FX21125183</v>
      </c>
      <c r="F390" t="s">
        <v>19</v>
      </c>
      <c r="G390" t="s">
        <v>19</v>
      </c>
      <c r="H390" t="s">
        <v>82</v>
      </c>
      <c r="I390" t="s">
        <v>1050</v>
      </c>
      <c r="J390">
        <v>28</v>
      </c>
      <c r="K390" t="s">
        <v>84</v>
      </c>
      <c r="L390" t="s">
        <v>85</v>
      </c>
      <c r="M390" t="s">
        <v>86</v>
      </c>
      <c r="N390">
        <v>1</v>
      </c>
      <c r="O390" s="1">
        <v>44538.682337962964</v>
      </c>
      <c r="P390" s="1">
        <v>44538.699490740742</v>
      </c>
      <c r="Q390">
        <v>723</v>
      </c>
      <c r="R390">
        <v>759</v>
      </c>
      <c r="S390" t="b">
        <v>0</v>
      </c>
      <c r="T390" t="s">
        <v>87</v>
      </c>
      <c r="U390" t="b">
        <v>0</v>
      </c>
      <c r="V390" t="s">
        <v>88</v>
      </c>
      <c r="W390" s="1">
        <v>44538.699490740742</v>
      </c>
      <c r="X390">
        <v>759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28</v>
      </c>
      <c r="AE390">
        <v>21</v>
      </c>
      <c r="AF390">
        <v>0</v>
      </c>
      <c r="AG390">
        <v>1</v>
      </c>
      <c r="AH390" t="s">
        <v>87</v>
      </c>
      <c r="AI390" t="s">
        <v>87</v>
      </c>
      <c r="AJ390" t="s">
        <v>87</v>
      </c>
      <c r="AK390" t="s">
        <v>87</v>
      </c>
      <c r="AL390" t="s">
        <v>87</v>
      </c>
      <c r="AM390" t="s">
        <v>87</v>
      </c>
      <c r="AN390" t="s">
        <v>87</v>
      </c>
      <c r="AO390" t="s">
        <v>87</v>
      </c>
      <c r="AP390" t="s">
        <v>87</v>
      </c>
      <c r="AQ390" t="s">
        <v>87</v>
      </c>
      <c r="AR390" t="s">
        <v>87</v>
      </c>
      <c r="AS390" t="s">
        <v>87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>
      <c r="A391" t="s">
        <v>1051</v>
      </c>
      <c r="B391" t="s">
        <v>79</v>
      </c>
      <c r="C391" t="s">
        <v>1008</v>
      </c>
      <c r="D391" t="s">
        <v>81</v>
      </c>
      <c r="E391" s="2" t="str">
        <f>HYPERLINK("capsilon://?command=openfolder&amp;siteaddress=FAM.docvelocity-na8.net&amp;folderid=FX6EBDEDC7-51E9-9540-8056-CCDC5B6835ED","FX21125183")</f>
        <v>FX21125183</v>
      </c>
      <c r="F391" t="s">
        <v>19</v>
      </c>
      <c r="G391" t="s">
        <v>19</v>
      </c>
      <c r="H391" t="s">
        <v>82</v>
      </c>
      <c r="I391" t="s">
        <v>1052</v>
      </c>
      <c r="J391">
        <v>32</v>
      </c>
      <c r="K391" t="s">
        <v>84</v>
      </c>
      <c r="L391" t="s">
        <v>85</v>
      </c>
      <c r="M391" t="s">
        <v>86</v>
      </c>
      <c r="N391">
        <v>1</v>
      </c>
      <c r="O391" s="1">
        <v>44538.683483796296</v>
      </c>
      <c r="P391" s="1">
        <v>44538.701840277776</v>
      </c>
      <c r="Q391">
        <v>912</v>
      </c>
      <c r="R391">
        <v>674</v>
      </c>
      <c r="S391" t="b">
        <v>0</v>
      </c>
      <c r="T391" t="s">
        <v>87</v>
      </c>
      <c r="U391" t="b">
        <v>0</v>
      </c>
      <c r="V391" t="s">
        <v>93</v>
      </c>
      <c r="W391" s="1">
        <v>44538.701840277776</v>
      </c>
      <c r="X391">
        <v>674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32</v>
      </c>
      <c r="AE391">
        <v>27</v>
      </c>
      <c r="AF391">
        <v>0</v>
      </c>
      <c r="AG391">
        <v>1</v>
      </c>
      <c r="AH391" t="s">
        <v>87</v>
      </c>
      <c r="AI391" t="s">
        <v>87</v>
      </c>
      <c r="AJ391" t="s">
        <v>87</v>
      </c>
      <c r="AK391" t="s">
        <v>87</v>
      </c>
      <c r="AL391" t="s">
        <v>87</v>
      </c>
      <c r="AM391" t="s">
        <v>87</v>
      </c>
      <c r="AN391" t="s">
        <v>87</v>
      </c>
      <c r="AO391" t="s">
        <v>87</v>
      </c>
      <c r="AP391" t="s">
        <v>87</v>
      </c>
      <c r="AQ391" t="s">
        <v>87</v>
      </c>
      <c r="AR391" t="s">
        <v>87</v>
      </c>
      <c r="AS391" t="s">
        <v>87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>
      <c r="A392" t="s">
        <v>1053</v>
      </c>
      <c r="B392" t="s">
        <v>79</v>
      </c>
      <c r="C392" t="s">
        <v>1054</v>
      </c>
      <c r="D392" t="s">
        <v>81</v>
      </c>
      <c r="E392" s="2" t="str">
        <f>HYPERLINK("capsilon://?command=openfolder&amp;siteaddress=FAM.docvelocity-na8.net&amp;folderid=FXB9F63A0A-9B6D-EA46-FBF7-243BC22A959D","FX21125622")</f>
        <v>FX21125622</v>
      </c>
      <c r="F392" t="s">
        <v>19</v>
      </c>
      <c r="G392" t="s">
        <v>19</v>
      </c>
      <c r="H392" t="s">
        <v>82</v>
      </c>
      <c r="I392" t="s">
        <v>1055</v>
      </c>
      <c r="J392">
        <v>395</v>
      </c>
      <c r="K392" t="s">
        <v>84</v>
      </c>
      <c r="L392" t="s">
        <v>85</v>
      </c>
      <c r="M392" t="s">
        <v>86</v>
      </c>
      <c r="N392">
        <v>2</v>
      </c>
      <c r="O392" s="1">
        <v>44538.685347222221</v>
      </c>
      <c r="P392" s="1">
        <v>44538.819861111115</v>
      </c>
      <c r="Q392">
        <v>2567</v>
      </c>
      <c r="R392">
        <v>9055</v>
      </c>
      <c r="S392" t="b">
        <v>0</v>
      </c>
      <c r="T392" t="s">
        <v>87</v>
      </c>
      <c r="U392" t="b">
        <v>0</v>
      </c>
      <c r="V392" t="s">
        <v>493</v>
      </c>
      <c r="W392" s="1">
        <v>44538.778738425928</v>
      </c>
      <c r="X392">
        <v>7145</v>
      </c>
      <c r="Y392">
        <v>312</v>
      </c>
      <c r="Z392">
        <v>0</v>
      </c>
      <c r="AA392">
        <v>312</v>
      </c>
      <c r="AB392">
        <v>0</v>
      </c>
      <c r="AC392">
        <v>100</v>
      </c>
      <c r="AD392">
        <v>83</v>
      </c>
      <c r="AE392">
        <v>0</v>
      </c>
      <c r="AF392">
        <v>0</v>
      </c>
      <c r="AG392">
        <v>0</v>
      </c>
      <c r="AH392" t="s">
        <v>137</v>
      </c>
      <c r="AI392" s="1">
        <v>44538.819861111115</v>
      </c>
      <c r="AJ392">
        <v>232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83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>
      <c r="A393" t="s">
        <v>1056</v>
      </c>
      <c r="B393" t="s">
        <v>79</v>
      </c>
      <c r="C393" t="s">
        <v>1057</v>
      </c>
      <c r="D393" t="s">
        <v>81</v>
      </c>
      <c r="E393" s="2" t="str">
        <f>HYPERLINK("capsilon://?command=openfolder&amp;siteaddress=FAM.docvelocity-na8.net&amp;folderid=FX29431AA4-F3FD-ADB4-A95A-65EF6B3B3F3F","FX21108990")</f>
        <v>FX21108990</v>
      </c>
      <c r="F393" t="s">
        <v>19</v>
      </c>
      <c r="G393" t="s">
        <v>19</v>
      </c>
      <c r="H393" t="s">
        <v>82</v>
      </c>
      <c r="I393" t="s">
        <v>1058</v>
      </c>
      <c r="J393">
        <v>66</v>
      </c>
      <c r="K393" t="s">
        <v>84</v>
      </c>
      <c r="L393" t="s">
        <v>85</v>
      </c>
      <c r="M393" t="s">
        <v>86</v>
      </c>
      <c r="N393">
        <v>2</v>
      </c>
      <c r="O393" s="1">
        <v>44538.685613425929</v>
      </c>
      <c r="P393" s="1">
        <v>44538.812210648146</v>
      </c>
      <c r="Q393">
        <v>10899</v>
      </c>
      <c r="R393">
        <v>39</v>
      </c>
      <c r="S393" t="b">
        <v>0</v>
      </c>
      <c r="T393" t="s">
        <v>87</v>
      </c>
      <c r="U393" t="b">
        <v>0</v>
      </c>
      <c r="V393" t="s">
        <v>307</v>
      </c>
      <c r="W393" s="1">
        <v>44538.719363425924</v>
      </c>
      <c r="X393">
        <v>19</v>
      </c>
      <c r="Y393">
        <v>0</v>
      </c>
      <c r="Z393">
        <v>0</v>
      </c>
      <c r="AA393">
        <v>0</v>
      </c>
      <c r="AB393">
        <v>52</v>
      </c>
      <c r="AC393">
        <v>0</v>
      </c>
      <c r="AD393">
        <v>66</v>
      </c>
      <c r="AE393">
        <v>0</v>
      </c>
      <c r="AF393">
        <v>0</v>
      </c>
      <c r="AG393">
        <v>0</v>
      </c>
      <c r="AH393" t="s">
        <v>261</v>
      </c>
      <c r="AI393" s="1">
        <v>44538.812210648146</v>
      </c>
      <c r="AJ393">
        <v>20</v>
      </c>
      <c r="AK393">
        <v>0</v>
      </c>
      <c r="AL393">
        <v>0</v>
      </c>
      <c r="AM393">
        <v>0</v>
      </c>
      <c r="AN393">
        <v>52</v>
      </c>
      <c r="AO393">
        <v>0</v>
      </c>
      <c r="AP393">
        <v>66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>
      <c r="A394" t="s">
        <v>1059</v>
      </c>
      <c r="B394" t="s">
        <v>79</v>
      </c>
      <c r="C394" t="s">
        <v>904</v>
      </c>
      <c r="D394" t="s">
        <v>81</v>
      </c>
      <c r="E394" s="2" t="str">
        <f>HYPERLINK("capsilon://?command=openfolder&amp;siteaddress=FAM.docvelocity-na8.net&amp;folderid=FXD7DDEC18-198D-7297-0EED-DCB29D61B40C","FX21107115")</f>
        <v>FX21107115</v>
      </c>
      <c r="F394" t="s">
        <v>19</v>
      </c>
      <c r="G394" t="s">
        <v>19</v>
      </c>
      <c r="H394" t="s">
        <v>82</v>
      </c>
      <c r="I394" t="s">
        <v>1060</v>
      </c>
      <c r="J394">
        <v>66</v>
      </c>
      <c r="K394" t="s">
        <v>84</v>
      </c>
      <c r="L394" t="s">
        <v>85</v>
      </c>
      <c r="M394" t="s">
        <v>86</v>
      </c>
      <c r="N394">
        <v>2</v>
      </c>
      <c r="O394" s="1">
        <v>44538.687997685185</v>
      </c>
      <c r="P394" s="1">
        <v>44538.812581018516</v>
      </c>
      <c r="Q394">
        <v>10714</v>
      </c>
      <c r="R394">
        <v>50</v>
      </c>
      <c r="S394" t="b">
        <v>0</v>
      </c>
      <c r="T394" t="s">
        <v>87</v>
      </c>
      <c r="U394" t="b">
        <v>0</v>
      </c>
      <c r="V394" t="s">
        <v>307</v>
      </c>
      <c r="W394" s="1">
        <v>44538.719594907408</v>
      </c>
      <c r="X394">
        <v>19</v>
      </c>
      <c r="Y394">
        <v>0</v>
      </c>
      <c r="Z394">
        <v>0</v>
      </c>
      <c r="AA394">
        <v>0</v>
      </c>
      <c r="AB394">
        <v>52</v>
      </c>
      <c r="AC394">
        <v>0</v>
      </c>
      <c r="AD394">
        <v>66</v>
      </c>
      <c r="AE394">
        <v>0</v>
      </c>
      <c r="AF394">
        <v>0</v>
      </c>
      <c r="AG394">
        <v>0</v>
      </c>
      <c r="AH394" t="s">
        <v>261</v>
      </c>
      <c r="AI394" s="1">
        <v>44538.812581018516</v>
      </c>
      <c r="AJ394">
        <v>31</v>
      </c>
      <c r="AK394">
        <v>0</v>
      </c>
      <c r="AL394">
        <v>0</v>
      </c>
      <c r="AM394">
        <v>0</v>
      </c>
      <c r="AN394">
        <v>52</v>
      </c>
      <c r="AO394">
        <v>0</v>
      </c>
      <c r="AP394">
        <v>66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>
      <c r="A395" t="s">
        <v>1061</v>
      </c>
      <c r="B395" t="s">
        <v>79</v>
      </c>
      <c r="C395" t="s">
        <v>524</v>
      </c>
      <c r="D395" t="s">
        <v>81</v>
      </c>
      <c r="E395" s="2" t="str">
        <f>HYPERLINK("capsilon://?command=openfolder&amp;siteaddress=FAM.docvelocity-na8.net&amp;folderid=FX56974B67-D139-9167-1949-4919002CF76F","FX21114066")</f>
        <v>FX21114066</v>
      </c>
      <c r="F395" t="s">
        <v>19</v>
      </c>
      <c r="G395" t="s">
        <v>19</v>
      </c>
      <c r="H395" t="s">
        <v>82</v>
      </c>
      <c r="I395" t="s">
        <v>1062</v>
      </c>
      <c r="J395">
        <v>66</v>
      </c>
      <c r="K395" t="s">
        <v>84</v>
      </c>
      <c r="L395" t="s">
        <v>85</v>
      </c>
      <c r="M395" t="s">
        <v>86</v>
      </c>
      <c r="N395">
        <v>1</v>
      </c>
      <c r="O395" s="1">
        <v>44538.694456018522</v>
      </c>
      <c r="P395" s="1">
        <v>44538.74013888889</v>
      </c>
      <c r="Q395">
        <v>3020</v>
      </c>
      <c r="R395">
        <v>927</v>
      </c>
      <c r="S395" t="b">
        <v>0</v>
      </c>
      <c r="T395" t="s">
        <v>87</v>
      </c>
      <c r="U395" t="b">
        <v>0</v>
      </c>
      <c r="V395" t="s">
        <v>88</v>
      </c>
      <c r="W395" s="1">
        <v>44538.74013888889</v>
      </c>
      <c r="X395">
        <v>879</v>
      </c>
      <c r="Y395">
        <v>10</v>
      </c>
      <c r="Z395">
        <v>0</v>
      </c>
      <c r="AA395">
        <v>10</v>
      </c>
      <c r="AB395">
        <v>0</v>
      </c>
      <c r="AC395">
        <v>10</v>
      </c>
      <c r="AD395">
        <v>56</v>
      </c>
      <c r="AE395">
        <v>52</v>
      </c>
      <c r="AF395">
        <v>0</v>
      </c>
      <c r="AG395">
        <v>1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>
      <c r="A396" t="s">
        <v>1063</v>
      </c>
      <c r="B396" t="s">
        <v>79</v>
      </c>
      <c r="C396" t="s">
        <v>615</v>
      </c>
      <c r="D396" t="s">
        <v>81</v>
      </c>
      <c r="E396" s="2" t="str">
        <f>HYPERLINK("capsilon://?command=openfolder&amp;siteaddress=FAM.docvelocity-na8.net&amp;folderid=FX2A16D405-7255-DBCB-0A32-1A2A96CAE69B","FX210615980")</f>
        <v>FX210615980</v>
      </c>
      <c r="F396" t="s">
        <v>19</v>
      </c>
      <c r="G396" t="s">
        <v>19</v>
      </c>
      <c r="H396" t="s">
        <v>82</v>
      </c>
      <c r="I396" t="s">
        <v>1048</v>
      </c>
      <c r="J396">
        <v>152</v>
      </c>
      <c r="K396" t="s">
        <v>84</v>
      </c>
      <c r="L396" t="s">
        <v>85</v>
      </c>
      <c r="M396" t="s">
        <v>86</v>
      </c>
      <c r="N396">
        <v>2</v>
      </c>
      <c r="O396" s="1">
        <v>44538.696631944447</v>
      </c>
      <c r="P396" s="1">
        <v>44538.786944444444</v>
      </c>
      <c r="Q396">
        <v>4284</v>
      </c>
      <c r="R396">
        <v>3519</v>
      </c>
      <c r="S396" t="b">
        <v>0</v>
      </c>
      <c r="T396" t="s">
        <v>87</v>
      </c>
      <c r="U396" t="b">
        <v>1</v>
      </c>
      <c r="V396" t="s">
        <v>93</v>
      </c>
      <c r="W396" s="1">
        <v>44538.735902777778</v>
      </c>
      <c r="X396">
        <v>2942</v>
      </c>
      <c r="Y396">
        <v>111</v>
      </c>
      <c r="Z396">
        <v>0</v>
      </c>
      <c r="AA396">
        <v>111</v>
      </c>
      <c r="AB396">
        <v>37</v>
      </c>
      <c r="AC396">
        <v>59</v>
      </c>
      <c r="AD396">
        <v>41</v>
      </c>
      <c r="AE396">
        <v>0</v>
      </c>
      <c r="AF396">
        <v>0</v>
      </c>
      <c r="AG396">
        <v>0</v>
      </c>
      <c r="AH396" t="s">
        <v>137</v>
      </c>
      <c r="AI396" s="1">
        <v>44538.786944444444</v>
      </c>
      <c r="AJ396">
        <v>323</v>
      </c>
      <c r="AK396">
        <v>0</v>
      </c>
      <c r="AL396">
        <v>0</v>
      </c>
      <c r="AM396">
        <v>0</v>
      </c>
      <c r="AN396">
        <v>37</v>
      </c>
      <c r="AO396">
        <v>0</v>
      </c>
      <c r="AP396">
        <v>41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>
      <c r="A397" t="s">
        <v>1064</v>
      </c>
      <c r="B397" t="s">
        <v>79</v>
      </c>
      <c r="C397" t="s">
        <v>1065</v>
      </c>
      <c r="D397" t="s">
        <v>81</v>
      </c>
      <c r="E397" s="2" t="str">
        <f>HYPERLINK("capsilon://?command=openfolder&amp;siteaddress=FAM.docvelocity-na8.net&amp;folderid=FXE50C848D-1219-3D73-E820-890262C19DE9","FX21125632")</f>
        <v>FX21125632</v>
      </c>
      <c r="F397" t="s">
        <v>19</v>
      </c>
      <c r="G397" t="s">
        <v>19</v>
      </c>
      <c r="H397" t="s">
        <v>82</v>
      </c>
      <c r="I397" t="s">
        <v>1066</v>
      </c>
      <c r="J397">
        <v>500</v>
      </c>
      <c r="K397" t="s">
        <v>84</v>
      </c>
      <c r="L397" t="s">
        <v>85</v>
      </c>
      <c r="M397" t="s">
        <v>86</v>
      </c>
      <c r="N397">
        <v>2</v>
      </c>
      <c r="O397" s="1">
        <v>44538.700694444444</v>
      </c>
      <c r="P397" s="1">
        <v>44539.279236111113</v>
      </c>
      <c r="Q397">
        <v>46409</v>
      </c>
      <c r="R397">
        <v>3577</v>
      </c>
      <c r="S397" t="b">
        <v>0</v>
      </c>
      <c r="T397" t="s">
        <v>87</v>
      </c>
      <c r="U397" t="b">
        <v>0</v>
      </c>
      <c r="V397" t="s">
        <v>307</v>
      </c>
      <c r="W397" s="1">
        <v>44538.736585648148</v>
      </c>
      <c r="X397">
        <v>1444</v>
      </c>
      <c r="Y397">
        <v>345</v>
      </c>
      <c r="Z397">
        <v>0</v>
      </c>
      <c r="AA397">
        <v>345</v>
      </c>
      <c r="AB397">
        <v>65</v>
      </c>
      <c r="AC397">
        <v>91</v>
      </c>
      <c r="AD397">
        <v>155</v>
      </c>
      <c r="AE397">
        <v>0</v>
      </c>
      <c r="AF397">
        <v>0</v>
      </c>
      <c r="AG397">
        <v>0</v>
      </c>
      <c r="AH397" t="s">
        <v>250</v>
      </c>
      <c r="AI397" s="1">
        <v>44539.279236111113</v>
      </c>
      <c r="AJ397">
        <v>2018</v>
      </c>
      <c r="AK397">
        <v>0</v>
      </c>
      <c r="AL397">
        <v>0</v>
      </c>
      <c r="AM397">
        <v>0</v>
      </c>
      <c r="AN397">
        <v>65</v>
      </c>
      <c r="AO397">
        <v>0</v>
      </c>
      <c r="AP397">
        <v>155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>
      <c r="A398" t="s">
        <v>1067</v>
      </c>
      <c r="B398" t="s">
        <v>79</v>
      </c>
      <c r="C398" t="s">
        <v>1008</v>
      </c>
      <c r="D398" t="s">
        <v>81</v>
      </c>
      <c r="E398" s="2" t="str">
        <f>HYPERLINK("capsilon://?command=openfolder&amp;siteaddress=FAM.docvelocity-na8.net&amp;folderid=FX6EBDEDC7-51E9-9540-8056-CCDC5B6835ED","FX21125183")</f>
        <v>FX21125183</v>
      </c>
      <c r="F398" t="s">
        <v>19</v>
      </c>
      <c r="G398" t="s">
        <v>19</v>
      </c>
      <c r="H398" t="s">
        <v>82</v>
      </c>
      <c r="I398" t="s">
        <v>1050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44538.701099537036</v>
      </c>
      <c r="P398" s="1">
        <v>44538.7887962963</v>
      </c>
      <c r="Q398">
        <v>5433</v>
      </c>
      <c r="R398">
        <v>2144</v>
      </c>
      <c r="S398" t="b">
        <v>0</v>
      </c>
      <c r="T398" t="s">
        <v>87</v>
      </c>
      <c r="U398" t="b">
        <v>1</v>
      </c>
      <c r="V398" t="s">
        <v>88</v>
      </c>
      <c r="W398" s="1">
        <v>44538.729953703703</v>
      </c>
      <c r="X398">
        <v>1930</v>
      </c>
      <c r="Y398">
        <v>21</v>
      </c>
      <c r="Z398">
        <v>0</v>
      </c>
      <c r="AA398">
        <v>21</v>
      </c>
      <c r="AB398">
        <v>0</v>
      </c>
      <c r="AC398">
        <v>13</v>
      </c>
      <c r="AD398">
        <v>7</v>
      </c>
      <c r="AE398">
        <v>0</v>
      </c>
      <c r="AF398">
        <v>0</v>
      </c>
      <c r="AG398">
        <v>0</v>
      </c>
      <c r="AH398" t="s">
        <v>137</v>
      </c>
      <c r="AI398" s="1">
        <v>44538.7887962963</v>
      </c>
      <c r="AJ398">
        <v>159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>
      <c r="A399" t="s">
        <v>1068</v>
      </c>
      <c r="B399" t="s">
        <v>79</v>
      </c>
      <c r="C399" t="s">
        <v>812</v>
      </c>
      <c r="D399" t="s">
        <v>81</v>
      </c>
      <c r="E399" s="2" t="str">
        <f>HYPERLINK("capsilon://?command=openfolder&amp;siteaddress=FAM.docvelocity-na8.net&amp;folderid=FX0A902041-04B9-88DF-5EAC-813DB352A6CA","FX21107797")</f>
        <v>FX21107797</v>
      </c>
      <c r="F399" t="s">
        <v>19</v>
      </c>
      <c r="G399" t="s">
        <v>19</v>
      </c>
      <c r="H399" t="s">
        <v>82</v>
      </c>
      <c r="I399" t="s">
        <v>1069</v>
      </c>
      <c r="J399">
        <v>66</v>
      </c>
      <c r="K399" t="s">
        <v>84</v>
      </c>
      <c r="L399" t="s">
        <v>85</v>
      </c>
      <c r="M399" t="s">
        <v>86</v>
      </c>
      <c r="N399">
        <v>2</v>
      </c>
      <c r="O399" s="1">
        <v>44538.701331018521</v>
      </c>
      <c r="P399" s="1">
        <v>44538.828252314815</v>
      </c>
      <c r="Q399">
        <v>10922</v>
      </c>
      <c r="R399">
        <v>44</v>
      </c>
      <c r="S399" t="b">
        <v>0</v>
      </c>
      <c r="T399" t="s">
        <v>87</v>
      </c>
      <c r="U399" t="b">
        <v>0</v>
      </c>
      <c r="V399" t="s">
        <v>223</v>
      </c>
      <c r="W399" s="1">
        <v>44538.723807870374</v>
      </c>
      <c r="X399">
        <v>28</v>
      </c>
      <c r="Y399">
        <v>0</v>
      </c>
      <c r="Z399">
        <v>0</v>
      </c>
      <c r="AA399">
        <v>0</v>
      </c>
      <c r="AB399">
        <v>52</v>
      </c>
      <c r="AC399">
        <v>0</v>
      </c>
      <c r="AD399">
        <v>66</v>
      </c>
      <c r="AE399">
        <v>0</v>
      </c>
      <c r="AF399">
        <v>0</v>
      </c>
      <c r="AG399">
        <v>0</v>
      </c>
      <c r="AH399" t="s">
        <v>137</v>
      </c>
      <c r="AI399" s="1">
        <v>44538.828252314815</v>
      </c>
      <c r="AJ399">
        <v>16</v>
      </c>
      <c r="AK399">
        <v>0</v>
      </c>
      <c r="AL399">
        <v>0</v>
      </c>
      <c r="AM399">
        <v>0</v>
      </c>
      <c r="AN399">
        <v>52</v>
      </c>
      <c r="AO399">
        <v>0</v>
      </c>
      <c r="AP399">
        <v>66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>
      <c r="A400" t="s">
        <v>1070</v>
      </c>
      <c r="B400" t="s">
        <v>79</v>
      </c>
      <c r="C400" t="s">
        <v>1008</v>
      </c>
      <c r="D400" t="s">
        <v>81</v>
      </c>
      <c r="E400" s="2" t="str">
        <f>HYPERLINK("capsilon://?command=openfolder&amp;siteaddress=FAM.docvelocity-na8.net&amp;folderid=FX6EBDEDC7-51E9-9540-8056-CCDC5B6835ED","FX21125183")</f>
        <v>FX21125183</v>
      </c>
      <c r="F400" t="s">
        <v>19</v>
      </c>
      <c r="G400" t="s">
        <v>19</v>
      </c>
      <c r="H400" t="s">
        <v>82</v>
      </c>
      <c r="I400" t="s">
        <v>1052</v>
      </c>
      <c r="J400">
        <v>32</v>
      </c>
      <c r="K400" t="s">
        <v>84</v>
      </c>
      <c r="L400" t="s">
        <v>85</v>
      </c>
      <c r="M400" t="s">
        <v>86</v>
      </c>
      <c r="N400">
        <v>2</v>
      </c>
      <c r="O400" s="1">
        <v>44538.702986111108</v>
      </c>
      <c r="P400" s="1">
        <v>44538.790567129632</v>
      </c>
      <c r="Q400">
        <v>7099</v>
      </c>
      <c r="R400">
        <v>468</v>
      </c>
      <c r="S400" t="b">
        <v>0</v>
      </c>
      <c r="T400" t="s">
        <v>87</v>
      </c>
      <c r="U400" t="b">
        <v>1</v>
      </c>
      <c r="V400" t="s">
        <v>307</v>
      </c>
      <c r="W400" s="1">
        <v>44538.719131944446</v>
      </c>
      <c r="X400">
        <v>298</v>
      </c>
      <c r="Y400">
        <v>46</v>
      </c>
      <c r="Z400">
        <v>0</v>
      </c>
      <c r="AA400">
        <v>46</v>
      </c>
      <c r="AB400">
        <v>0</v>
      </c>
      <c r="AC400">
        <v>38</v>
      </c>
      <c r="AD400">
        <v>-14</v>
      </c>
      <c r="AE400">
        <v>0</v>
      </c>
      <c r="AF400">
        <v>0</v>
      </c>
      <c r="AG400">
        <v>0</v>
      </c>
      <c r="AH400" t="s">
        <v>137</v>
      </c>
      <c r="AI400" s="1">
        <v>44538.790567129632</v>
      </c>
      <c r="AJ400">
        <v>152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-14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>
      <c r="A401" t="s">
        <v>1071</v>
      </c>
      <c r="B401" t="s">
        <v>79</v>
      </c>
      <c r="C401" t="s">
        <v>919</v>
      </c>
      <c r="D401" t="s">
        <v>81</v>
      </c>
      <c r="E401" s="2" t="str">
        <f>HYPERLINK("capsilon://?command=openfolder&amp;siteaddress=FAM.docvelocity-na8.net&amp;folderid=FX95A8B946-170F-43A9-2DC7-AF970DB07169","FX21117214")</f>
        <v>FX21117214</v>
      </c>
      <c r="F401" t="s">
        <v>19</v>
      </c>
      <c r="G401" t="s">
        <v>19</v>
      </c>
      <c r="H401" t="s">
        <v>82</v>
      </c>
      <c r="I401" t="s">
        <v>1072</v>
      </c>
      <c r="J401">
        <v>38</v>
      </c>
      <c r="K401" t="s">
        <v>84</v>
      </c>
      <c r="L401" t="s">
        <v>85</v>
      </c>
      <c r="M401" t="s">
        <v>86</v>
      </c>
      <c r="N401">
        <v>2</v>
      </c>
      <c r="O401" s="1">
        <v>44538.706585648149</v>
      </c>
      <c r="P401" s="1">
        <v>44538.828518518516</v>
      </c>
      <c r="Q401">
        <v>10480</v>
      </c>
      <c r="R401">
        <v>55</v>
      </c>
      <c r="S401" t="b">
        <v>0</v>
      </c>
      <c r="T401" t="s">
        <v>87</v>
      </c>
      <c r="U401" t="b">
        <v>0</v>
      </c>
      <c r="V401" t="s">
        <v>223</v>
      </c>
      <c r="W401" s="1">
        <v>44538.72420138889</v>
      </c>
      <c r="X401">
        <v>33</v>
      </c>
      <c r="Y401">
        <v>0</v>
      </c>
      <c r="Z401">
        <v>0</v>
      </c>
      <c r="AA401">
        <v>0</v>
      </c>
      <c r="AB401">
        <v>37</v>
      </c>
      <c r="AC401">
        <v>0</v>
      </c>
      <c r="AD401">
        <v>38</v>
      </c>
      <c r="AE401">
        <v>0</v>
      </c>
      <c r="AF401">
        <v>0</v>
      </c>
      <c r="AG401">
        <v>0</v>
      </c>
      <c r="AH401" t="s">
        <v>137</v>
      </c>
      <c r="AI401" s="1">
        <v>44538.828518518516</v>
      </c>
      <c r="AJ401">
        <v>22</v>
      </c>
      <c r="AK401">
        <v>0</v>
      </c>
      <c r="AL401">
        <v>0</v>
      </c>
      <c r="AM401">
        <v>0</v>
      </c>
      <c r="AN401">
        <v>37</v>
      </c>
      <c r="AO401">
        <v>0</v>
      </c>
      <c r="AP401">
        <v>38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>
      <c r="A402" t="s">
        <v>1073</v>
      </c>
      <c r="B402" t="s">
        <v>79</v>
      </c>
      <c r="C402" t="s">
        <v>1074</v>
      </c>
      <c r="D402" t="s">
        <v>81</v>
      </c>
      <c r="E402" s="2" t="str">
        <f>HYPERLINK("capsilon://?command=openfolder&amp;siteaddress=FAM.docvelocity-na8.net&amp;folderid=FXFE43FEB3-608A-0EE4-DC48-42E240EA0AE0","FX21119895")</f>
        <v>FX21119895</v>
      </c>
      <c r="F402" t="s">
        <v>19</v>
      </c>
      <c r="G402" t="s">
        <v>19</v>
      </c>
      <c r="H402" t="s">
        <v>82</v>
      </c>
      <c r="I402" t="s">
        <v>1075</v>
      </c>
      <c r="J402">
        <v>66</v>
      </c>
      <c r="K402" t="s">
        <v>84</v>
      </c>
      <c r="L402" t="s">
        <v>85</v>
      </c>
      <c r="M402" t="s">
        <v>86</v>
      </c>
      <c r="N402">
        <v>2</v>
      </c>
      <c r="O402" s="1">
        <v>44538.711168981485</v>
      </c>
      <c r="P402" s="1">
        <v>44538.828703703701</v>
      </c>
      <c r="Q402">
        <v>10119</v>
      </c>
      <c r="R402">
        <v>36</v>
      </c>
      <c r="S402" t="b">
        <v>0</v>
      </c>
      <c r="T402" t="s">
        <v>87</v>
      </c>
      <c r="U402" t="b">
        <v>0</v>
      </c>
      <c r="V402" t="s">
        <v>223</v>
      </c>
      <c r="W402" s="1">
        <v>44538.724444444444</v>
      </c>
      <c r="X402">
        <v>21</v>
      </c>
      <c r="Y402">
        <v>0</v>
      </c>
      <c r="Z402">
        <v>0</v>
      </c>
      <c r="AA402">
        <v>0</v>
      </c>
      <c r="AB402">
        <v>52</v>
      </c>
      <c r="AC402">
        <v>0</v>
      </c>
      <c r="AD402">
        <v>66</v>
      </c>
      <c r="AE402">
        <v>0</v>
      </c>
      <c r="AF402">
        <v>0</v>
      </c>
      <c r="AG402">
        <v>0</v>
      </c>
      <c r="AH402" t="s">
        <v>137</v>
      </c>
      <c r="AI402" s="1">
        <v>44538.828703703701</v>
      </c>
      <c r="AJ402">
        <v>15</v>
      </c>
      <c r="AK402">
        <v>0</v>
      </c>
      <c r="AL402">
        <v>0</v>
      </c>
      <c r="AM402">
        <v>0</v>
      </c>
      <c r="AN402">
        <v>52</v>
      </c>
      <c r="AO402">
        <v>0</v>
      </c>
      <c r="AP402">
        <v>66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>
      <c r="A403" t="s">
        <v>1076</v>
      </c>
      <c r="B403" t="s">
        <v>79</v>
      </c>
      <c r="C403" t="s">
        <v>1077</v>
      </c>
      <c r="D403" t="s">
        <v>81</v>
      </c>
      <c r="E403" s="2" t="str">
        <f>HYPERLINK("capsilon://?command=openfolder&amp;siteaddress=FAM.docvelocity-na8.net&amp;folderid=FXDE0DD657-F15D-3D09-031D-99D22BD08070","FX211111806")</f>
        <v>FX211111806</v>
      </c>
      <c r="F403" t="s">
        <v>19</v>
      </c>
      <c r="G403" t="s">
        <v>19</v>
      </c>
      <c r="H403" t="s">
        <v>82</v>
      </c>
      <c r="I403" t="s">
        <v>1078</v>
      </c>
      <c r="J403">
        <v>66</v>
      </c>
      <c r="K403" t="s">
        <v>84</v>
      </c>
      <c r="L403" t="s">
        <v>85</v>
      </c>
      <c r="M403" t="s">
        <v>86</v>
      </c>
      <c r="N403">
        <v>2</v>
      </c>
      <c r="O403" s="1">
        <v>44538.71329861111</v>
      </c>
      <c r="P403" s="1">
        <v>44538.828900462962</v>
      </c>
      <c r="Q403">
        <v>9943</v>
      </c>
      <c r="R403">
        <v>45</v>
      </c>
      <c r="S403" t="b">
        <v>0</v>
      </c>
      <c r="T403" t="s">
        <v>87</v>
      </c>
      <c r="U403" t="b">
        <v>0</v>
      </c>
      <c r="V403" t="s">
        <v>223</v>
      </c>
      <c r="W403" s="1">
        <v>44538.724780092591</v>
      </c>
      <c r="X403">
        <v>29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66</v>
      </c>
      <c r="AE403">
        <v>0</v>
      </c>
      <c r="AF403">
        <v>0</v>
      </c>
      <c r="AG403">
        <v>0</v>
      </c>
      <c r="AH403" t="s">
        <v>137</v>
      </c>
      <c r="AI403" s="1">
        <v>44538.828900462962</v>
      </c>
      <c r="AJ403">
        <v>16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66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>
      <c r="A404" t="s">
        <v>1079</v>
      </c>
      <c r="B404" t="s">
        <v>79</v>
      </c>
      <c r="C404" t="s">
        <v>1080</v>
      </c>
      <c r="D404" t="s">
        <v>81</v>
      </c>
      <c r="E404" s="2" t="str">
        <f>HYPERLINK("capsilon://?command=openfolder&amp;siteaddress=FAM.docvelocity-na8.net&amp;folderid=FX595E494B-71D0-59A8-DB22-77A16BB15854","FX21125478")</f>
        <v>FX21125478</v>
      </c>
      <c r="F404" t="s">
        <v>19</v>
      </c>
      <c r="G404" t="s">
        <v>19</v>
      </c>
      <c r="H404" t="s">
        <v>82</v>
      </c>
      <c r="I404" t="s">
        <v>1081</v>
      </c>
      <c r="J404">
        <v>245</v>
      </c>
      <c r="K404" t="s">
        <v>84</v>
      </c>
      <c r="L404" t="s">
        <v>85</v>
      </c>
      <c r="M404" t="s">
        <v>86</v>
      </c>
      <c r="N404">
        <v>2</v>
      </c>
      <c r="O404" s="1">
        <v>44538.720254629632</v>
      </c>
      <c r="P404" s="1">
        <v>44538.833425925928</v>
      </c>
      <c r="Q404">
        <v>8713</v>
      </c>
      <c r="R404">
        <v>1065</v>
      </c>
      <c r="S404" t="b">
        <v>0</v>
      </c>
      <c r="T404" t="s">
        <v>87</v>
      </c>
      <c r="U404" t="b">
        <v>0</v>
      </c>
      <c r="V404" t="s">
        <v>223</v>
      </c>
      <c r="W404" s="1">
        <v>44538.732604166667</v>
      </c>
      <c r="X404">
        <v>675</v>
      </c>
      <c r="Y404">
        <v>174</v>
      </c>
      <c r="Z404">
        <v>0</v>
      </c>
      <c r="AA404">
        <v>174</v>
      </c>
      <c r="AB404">
        <v>0</v>
      </c>
      <c r="AC404">
        <v>45</v>
      </c>
      <c r="AD404">
        <v>71</v>
      </c>
      <c r="AE404">
        <v>0</v>
      </c>
      <c r="AF404">
        <v>0</v>
      </c>
      <c r="AG404">
        <v>0</v>
      </c>
      <c r="AH404" t="s">
        <v>137</v>
      </c>
      <c r="AI404" s="1">
        <v>44538.833425925928</v>
      </c>
      <c r="AJ404">
        <v>390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71</v>
      </c>
      <c r="AQ404">
        <v>0</v>
      </c>
      <c r="AR404">
        <v>0</v>
      </c>
      <c r="AS404">
        <v>0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>
      <c r="A405" t="s">
        <v>1082</v>
      </c>
      <c r="B405" t="s">
        <v>79</v>
      </c>
      <c r="C405" t="s">
        <v>1083</v>
      </c>
      <c r="D405" t="s">
        <v>81</v>
      </c>
      <c r="E405" s="2" t="str">
        <f>HYPERLINK("capsilon://?command=openfolder&amp;siteaddress=FAM.docvelocity-na8.net&amp;folderid=FXFC5559F1-FC00-EBE0-A316-19F37CA3FCBC","FX21117168")</f>
        <v>FX21117168</v>
      </c>
      <c r="F405" t="s">
        <v>19</v>
      </c>
      <c r="G405" t="s">
        <v>19</v>
      </c>
      <c r="H405" t="s">
        <v>82</v>
      </c>
      <c r="I405" t="s">
        <v>1084</v>
      </c>
      <c r="J405">
        <v>66</v>
      </c>
      <c r="K405" t="s">
        <v>84</v>
      </c>
      <c r="L405" t="s">
        <v>85</v>
      </c>
      <c r="M405" t="s">
        <v>86</v>
      </c>
      <c r="N405">
        <v>1</v>
      </c>
      <c r="O405" s="1">
        <v>44538.72452546296</v>
      </c>
      <c r="P405" s="1">
        <v>44538.795787037037</v>
      </c>
      <c r="Q405">
        <v>4737</v>
      </c>
      <c r="R405">
        <v>1420</v>
      </c>
      <c r="S405" t="b">
        <v>0</v>
      </c>
      <c r="T405" t="s">
        <v>87</v>
      </c>
      <c r="U405" t="b">
        <v>0</v>
      </c>
      <c r="V405" t="s">
        <v>168</v>
      </c>
      <c r="W405" s="1">
        <v>44538.795787037037</v>
      </c>
      <c r="X405">
        <v>93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66</v>
      </c>
      <c r="AE405">
        <v>52</v>
      </c>
      <c r="AF405">
        <v>0</v>
      </c>
      <c r="AG405">
        <v>1</v>
      </c>
      <c r="AH405" t="s">
        <v>87</v>
      </c>
      <c r="AI405" t="s">
        <v>87</v>
      </c>
      <c r="AJ405" t="s">
        <v>87</v>
      </c>
      <c r="AK405" t="s">
        <v>87</v>
      </c>
      <c r="AL405" t="s">
        <v>87</v>
      </c>
      <c r="AM405" t="s">
        <v>87</v>
      </c>
      <c r="AN405" t="s">
        <v>87</v>
      </c>
      <c r="AO405" t="s">
        <v>87</v>
      </c>
      <c r="AP405" t="s">
        <v>87</v>
      </c>
      <c r="AQ405" t="s">
        <v>87</v>
      </c>
      <c r="AR405" t="s">
        <v>87</v>
      </c>
      <c r="AS405" t="s">
        <v>87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>
      <c r="A406" t="s">
        <v>1085</v>
      </c>
      <c r="B406" t="s">
        <v>79</v>
      </c>
      <c r="C406" t="s">
        <v>524</v>
      </c>
      <c r="D406" t="s">
        <v>81</v>
      </c>
      <c r="E406" s="2" t="str">
        <f>HYPERLINK("capsilon://?command=openfolder&amp;siteaddress=FAM.docvelocity-na8.net&amp;folderid=FX56974B67-D139-9167-1949-4919002CF76F","FX21114066")</f>
        <v>FX21114066</v>
      </c>
      <c r="F406" t="s">
        <v>19</v>
      </c>
      <c r="G406" t="s">
        <v>19</v>
      </c>
      <c r="H406" t="s">
        <v>82</v>
      </c>
      <c r="I406" t="s">
        <v>1062</v>
      </c>
      <c r="J406">
        <v>66</v>
      </c>
      <c r="K406" t="s">
        <v>84</v>
      </c>
      <c r="L406" t="s">
        <v>85</v>
      </c>
      <c r="M406" t="s">
        <v>86</v>
      </c>
      <c r="N406">
        <v>2</v>
      </c>
      <c r="O406" s="1">
        <v>44538.743738425925</v>
      </c>
      <c r="P406" s="1">
        <v>44538.793425925927</v>
      </c>
      <c r="Q406">
        <v>1554</v>
      </c>
      <c r="R406">
        <v>2739</v>
      </c>
      <c r="S406" t="b">
        <v>0</v>
      </c>
      <c r="T406" t="s">
        <v>87</v>
      </c>
      <c r="U406" t="b">
        <v>1</v>
      </c>
      <c r="V406" t="s">
        <v>93</v>
      </c>
      <c r="W406" s="1">
        <v>44538.7809837963</v>
      </c>
      <c r="X406">
        <v>2493</v>
      </c>
      <c r="Y406">
        <v>52</v>
      </c>
      <c r="Z406">
        <v>0</v>
      </c>
      <c r="AA406">
        <v>52</v>
      </c>
      <c r="AB406">
        <v>0</v>
      </c>
      <c r="AC406">
        <v>40</v>
      </c>
      <c r="AD406">
        <v>14</v>
      </c>
      <c r="AE406">
        <v>0</v>
      </c>
      <c r="AF406">
        <v>0</v>
      </c>
      <c r="AG406">
        <v>0</v>
      </c>
      <c r="AH406" t="s">
        <v>137</v>
      </c>
      <c r="AI406" s="1">
        <v>44538.793425925927</v>
      </c>
      <c r="AJ406">
        <v>246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14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>
      <c r="A407" t="s">
        <v>1086</v>
      </c>
      <c r="B407" t="s">
        <v>79</v>
      </c>
      <c r="C407" t="s">
        <v>264</v>
      </c>
      <c r="D407" t="s">
        <v>81</v>
      </c>
      <c r="E407" s="2" t="str">
        <f>HYPERLINK("capsilon://?command=openfolder&amp;siteaddress=FAM.docvelocity-na8.net&amp;folderid=FXABB82213-65E4-8B2F-AB62-3100A559EBB0","FX21107701")</f>
        <v>FX21107701</v>
      </c>
      <c r="F407" t="s">
        <v>19</v>
      </c>
      <c r="G407" t="s">
        <v>19</v>
      </c>
      <c r="H407" t="s">
        <v>82</v>
      </c>
      <c r="I407" t="s">
        <v>1087</v>
      </c>
      <c r="J407">
        <v>66</v>
      </c>
      <c r="K407" t="s">
        <v>84</v>
      </c>
      <c r="L407" t="s">
        <v>85</v>
      </c>
      <c r="M407" t="s">
        <v>86</v>
      </c>
      <c r="N407">
        <v>2</v>
      </c>
      <c r="O407" s="1">
        <v>44538.750555555554</v>
      </c>
      <c r="P407" s="1">
        <v>44538.835439814815</v>
      </c>
      <c r="Q407">
        <v>6748</v>
      </c>
      <c r="R407">
        <v>586</v>
      </c>
      <c r="S407" t="b">
        <v>0</v>
      </c>
      <c r="T407" t="s">
        <v>87</v>
      </c>
      <c r="U407" t="b">
        <v>0</v>
      </c>
      <c r="V407" t="s">
        <v>223</v>
      </c>
      <c r="W407" s="1">
        <v>44538.767893518518</v>
      </c>
      <c r="X407">
        <v>183</v>
      </c>
      <c r="Y407">
        <v>52</v>
      </c>
      <c r="Z407">
        <v>0</v>
      </c>
      <c r="AA407">
        <v>52</v>
      </c>
      <c r="AB407">
        <v>0</v>
      </c>
      <c r="AC407">
        <v>14</v>
      </c>
      <c r="AD407">
        <v>14</v>
      </c>
      <c r="AE407">
        <v>0</v>
      </c>
      <c r="AF407">
        <v>0</v>
      </c>
      <c r="AG407">
        <v>0</v>
      </c>
      <c r="AH407" t="s">
        <v>261</v>
      </c>
      <c r="AI407" s="1">
        <v>44538.835439814815</v>
      </c>
      <c r="AJ407">
        <v>403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14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>
      <c r="A408" t="s">
        <v>1088</v>
      </c>
      <c r="B408" t="s">
        <v>79</v>
      </c>
      <c r="C408" t="s">
        <v>827</v>
      </c>
      <c r="D408" t="s">
        <v>81</v>
      </c>
      <c r="E408" s="2" t="str">
        <f>HYPERLINK("capsilon://?command=openfolder&amp;siteaddress=FAM.docvelocity-na8.net&amp;folderid=FX8FCB2B8E-1094-FA13-A5D2-3CBFBF61C410","FX21117045")</f>
        <v>FX21117045</v>
      </c>
      <c r="F408" t="s">
        <v>19</v>
      </c>
      <c r="G408" t="s">
        <v>19</v>
      </c>
      <c r="H408" t="s">
        <v>82</v>
      </c>
      <c r="I408" t="s">
        <v>1089</v>
      </c>
      <c r="J408">
        <v>38</v>
      </c>
      <c r="K408" t="s">
        <v>84</v>
      </c>
      <c r="L408" t="s">
        <v>85</v>
      </c>
      <c r="M408" t="s">
        <v>86</v>
      </c>
      <c r="N408">
        <v>1</v>
      </c>
      <c r="O408" s="1">
        <v>44538.753900462965</v>
      </c>
      <c r="P408" s="1">
        <v>44538.788680555554</v>
      </c>
      <c r="Q408">
        <v>2760</v>
      </c>
      <c r="R408">
        <v>245</v>
      </c>
      <c r="S408" t="b">
        <v>0</v>
      </c>
      <c r="T408" t="s">
        <v>87</v>
      </c>
      <c r="U408" t="b">
        <v>0</v>
      </c>
      <c r="V408" t="s">
        <v>168</v>
      </c>
      <c r="W408" s="1">
        <v>44538.788680555554</v>
      </c>
      <c r="X408">
        <v>59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38</v>
      </c>
      <c r="AE408">
        <v>37</v>
      </c>
      <c r="AF408">
        <v>0</v>
      </c>
      <c r="AG408">
        <v>1</v>
      </c>
      <c r="AH408" t="s">
        <v>87</v>
      </c>
      <c r="AI408" t="s">
        <v>87</v>
      </c>
      <c r="AJ408" t="s">
        <v>87</v>
      </c>
      <c r="AK408" t="s">
        <v>87</v>
      </c>
      <c r="AL408" t="s">
        <v>87</v>
      </c>
      <c r="AM408" t="s">
        <v>87</v>
      </c>
      <c r="AN408" t="s">
        <v>87</v>
      </c>
      <c r="AO408" t="s">
        <v>87</v>
      </c>
      <c r="AP408" t="s">
        <v>87</v>
      </c>
      <c r="AQ408" t="s">
        <v>87</v>
      </c>
      <c r="AR408" t="s">
        <v>87</v>
      </c>
      <c r="AS408" t="s">
        <v>87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>
      <c r="A409" t="s">
        <v>1090</v>
      </c>
      <c r="B409" t="s">
        <v>79</v>
      </c>
      <c r="C409" t="s">
        <v>867</v>
      </c>
      <c r="D409" t="s">
        <v>81</v>
      </c>
      <c r="E409" s="2" t="str">
        <f>HYPERLINK("capsilon://?command=openfolder&amp;siteaddress=FAM.docvelocity-na8.net&amp;folderid=FXFC4F8655-D718-9A80-CADD-1D8320A9A2B7","FX211114757")</f>
        <v>FX211114757</v>
      </c>
      <c r="F409" t="s">
        <v>19</v>
      </c>
      <c r="G409" t="s">
        <v>19</v>
      </c>
      <c r="H409" t="s">
        <v>82</v>
      </c>
      <c r="I409" t="s">
        <v>1091</v>
      </c>
      <c r="J409">
        <v>38</v>
      </c>
      <c r="K409" t="s">
        <v>84</v>
      </c>
      <c r="L409" t="s">
        <v>85</v>
      </c>
      <c r="M409" t="s">
        <v>86</v>
      </c>
      <c r="N409">
        <v>1</v>
      </c>
      <c r="O409" s="1">
        <v>44538.756145833337</v>
      </c>
      <c r="P409" s="1">
        <v>44538.787986111114</v>
      </c>
      <c r="Q409">
        <v>2543</v>
      </c>
      <c r="R409">
        <v>208</v>
      </c>
      <c r="S409" t="b">
        <v>0</v>
      </c>
      <c r="T409" t="s">
        <v>87</v>
      </c>
      <c r="U409" t="b">
        <v>0</v>
      </c>
      <c r="V409" t="s">
        <v>168</v>
      </c>
      <c r="W409" s="1">
        <v>44538.787986111114</v>
      </c>
      <c r="X409">
        <v>97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38</v>
      </c>
      <c r="AE409">
        <v>37</v>
      </c>
      <c r="AF409">
        <v>0</v>
      </c>
      <c r="AG409">
        <v>1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>
      <c r="A410" t="s">
        <v>1092</v>
      </c>
      <c r="B410" t="s">
        <v>79</v>
      </c>
      <c r="C410" t="s">
        <v>1083</v>
      </c>
      <c r="D410" t="s">
        <v>81</v>
      </c>
      <c r="E410" s="2" t="str">
        <f>HYPERLINK("capsilon://?command=openfolder&amp;siteaddress=FAM.docvelocity-na8.net&amp;folderid=FXFC5559F1-FC00-EBE0-A316-19F37CA3FCBC","FX21117168")</f>
        <v>FX21117168</v>
      </c>
      <c r="F410" t="s">
        <v>19</v>
      </c>
      <c r="G410" t="s">
        <v>19</v>
      </c>
      <c r="H410" t="s">
        <v>82</v>
      </c>
      <c r="I410" t="s">
        <v>1093</v>
      </c>
      <c r="J410">
        <v>66</v>
      </c>
      <c r="K410" t="s">
        <v>84</v>
      </c>
      <c r="L410" t="s">
        <v>85</v>
      </c>
      <c r="M410" t="s">
        <v>86</v>
      </c>
      <c r="N410">
        <v>1</v>
      </c>
      <c r="O410" s="1">
        <v>44538.768287037034</v>
      </c>
      <c r="P410" s="1">
        <v>44538.796469907407</v>
      </c>
      <c r="Q410">
        <v>2211</v>
      </c>
      <c r="R410">
        <v>224</v>
      </c>
      <c r="S410" t="b">
        <v>0</v>
      </c>
      <c r="T410" t="s">
        <v>87</v>
      </c>
      <c r="U410" t="b">
        <v>0</v>
      </c>
      <c r="V410" t="s">
        <v>168</v>
      </c>
      <c r="W410" s="1">
        <v>44538.796469907407</v>
      </c>
      <c r="X410">
        <v>58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66</v>
      </c>
      <c r="AE410">
        <v>52</v>
      </c>
      <c r="AF410">
        <v>0</v>
      </c>
      <c r="AG410">
        <v>1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>
      <c r="A411" t="s">
        <v>1094</v>
      </c>
      <c r="B411" t="s">
        <v>79</v>
      </c>
      <c r="C411" t="s">
        <v>148</v>
      </c>
      <c r="D411" t="s">
        <v>81</v>
      </c>
      <c r="E411" s="2" t="str">
        <f>HYPERLINK("capsilon://?command=openfolder&amp;siteaddress=FAM.docvelocity-na8.net&amp;folderid=FXD275DCC0-0C63-456E-1A67-143D9006E472","FX211110225")</f>
        <v>FX211110225</v>
      </c>
      <c r="F411" t="s">
        <v>19</v>
      </c>
      <c r="G411" t="s">
        <v>19</v>
      </c>
      <c r="H411" t="s">
        <v>82</v>
      </c>
      <c r="I411" t="s">
        <v>1006</v>
      </c>
      <c r="J411">
        <v>152</v>
      </c>
      <c r="K411" t="s">
        <v>84</v>
      </c>
      <c r="L411" t="s">
        <v>85</v>
      </c>
      <c r="M411" t="s">
        <v>86</v>
      </c>
      <c r="N411">
        <v>2</v>
      </c>
      <c r="O411" s="1">
        <v>44538.788240740738</v>
      </c>
      <c r="P411" s="1">
        <v>44539.205092592594</v>
      </c>
      <c r="Q411">
        <v>33061</v>
      </c>
      <c r="R411">
        <v>2955</v>
      </c>
      <c r="S411" t="b">
        <v>0</v>
      </c>
      <c r="T411" t="s">
        <v>87</v>
      </c>
      <c r="U411" t="b">
        <v>1</v>
      </c>
      <c r="V411" t="s">
        <v>307</v>
      </c>
      <c r="W411" s="1">
        <v>44539.179386574076</v>
      </c>
      <c r="X411">
        <v>1753</v>
      </c>
      <c r="Y411">
        <v>114</v>
      </c>
      <c r="Z411">
        <v>0</v>
      </c>
      <c r="AA411">
        <v>114</v>
      </c>
      <c r="AB411">
        <v>111</v>
      </c>
      <c r="AC411">
        <v>77</v>
      </c>
      <c r="AD411">
        <v>38</v>
      </c>
      <c r="AE411">
        <v>0</v>
      </c>
      <c r="AF411">
        <v>0</v>
      </c>
      <c r="AG411">
        <v>0</v>
      </c>
      <c r="AH411" t="s">
        <v>182</v>
      </c>
      <c r="AI411" s="1">
        <v>44539.205092592594</v>
      </c>
      <c r="AJ411">
        <v>1161</v>
      </c>
      <c r="AK411">
        <v>2</v>
      </c>
      <c r="AL411">
        <v>0</v>
      </c>
      <c r="AM411">
        <v>2</v>
      </c>
      <c r="AN411">
        <v>37</v>
      </c>
      <c r="AO411">
        <v>8</v>
      </c>
      <c r="AP411">
        <v>36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>
      <c r="A412" t="s">
        <v>1095</v>
      </c>
      <c r="B412" t="s">
        <v>79</v>
      </c>
      <c r="C412" t="s">
        <v>867</v>
      </c>
      <c r="D412" t="s">
        <v>81</v>
      </c>
      <c r="E412" s="2" t="str">
        <f>HYPERLINK("capsilon://?command=openfolder&amp;siteaddress=FAM.docvelocity-na8.net&amp;folderid=FXFC4F8655-D718-9A80-CADD-1D8320A9A2B7","FX211114757")</f>
        <v>FX211114757</v>
      </c>
      <c r="F412" t="s">
        <v>19</v>
      </c>
      <c r="G412" t="s">
        <v>19</v>
      </c>
      <c r="H412" t="s">
        <v>82</v>
      </c>
      <c r="I412" t="s">
        <v>1091</v>
      </c>
      <c r="J412">
        <v>66</v>
      </c>
      <c r="K412" t="s">
        <v>84</v>
      </c>
      <c r="L412" t="s">
        <v>85</v>
      </c>
      <c r="M412" t="s">
        <v>86</v>
      </c>
      <c r="N412">
        <v>2</v>
      </c>
      <c r="O412" s="1">
        <v>44538.788587962961</v>
      </c>
      <c r="P412" s="1">
        <v>44538.795532407406</v>
      </c>
      <c r="Q412">
        <v>164</v>
      </c>
      <c r="R412">
        <v>436</v>
      </c>
      <c r="S412" t="b">
        <v>0</v>
      </c>
      <c r="T412" t="s">
        <v>87</v>
      </c>
      <c r="U412" t="b">
        <v>1</v>
      </c>
      <c r="V412" t="s">
        <v>168</v>
      </c>
      <c r="W412" s="1">
        <v>44538.791712962964</v>
      </c>
      <c r="X412">
        <v>254</v>
      </c>
      <c r="Y412">
        <v>52</v>
      </c>
      <c r="Z412">
        <v>0</v>
      </c>
      <c r="AA412">
        <v>52</v>
      </c>
      <c r="AB412">
        <v>0</v>
      </c>
      <c r="AC412">
        <v>39</v>
      </c>
      <c r="AD412">
        <v>14</v>
      </c>
      <c r="AE412">
        <v>0</v>
      </c>
      <c r="AF412">
        <v>0</v>
      </c>
      <c r="AG412">
        <v>0</v>
      </c>
      <c r="AH412" t="s">
        <v>137</v>
      </c>
      <c r="AI412" s="1">
        <v>44538.795532407406</v>
      </c>
      <c r="AJ412">
        <v>182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14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>
      <c r="A413" t="s">
        <v>1096</v>
      </c>
      <c r="B413" t="s">
        <v>79</v>
      </c>
      <c r="C413" t="s">
        <v>827</v>
      </c>
      <c r="D413" t="s">
        <v>81</v>
      </c>
      <c r="E413" s="2" t="str">
        <f>HYPERLINK("capsilon://?command=openfolder&amp;siteaddress=FAM.docvelocity-na8.net&amp;folderid=FX8FCB2B8E-1094-FA13-A5D2-3CBFBF61C410","FX21117045")</f>
        <v>FX21117045</v>
      </c>
      <c r="F413" t="s">
        <v>19</v>
      </c>
      <c r="G413" t="s">
        <v>19</v>
      </c>
      <c r="H413" t="s">
        <v>82</v>
      </c>
      <c r="I413" t="s">
        <v>1089</v>
      </c>
      <c r="J413">
        <v>66</v>
      </c>
      <c r="K413" t="s">
        <v>84</v>
      </c>
      <c r="L413" t="s">
        <v>85</v>
      </c>
      <c r="M413" t="s">
        <v>86</v>
      </c>
      <c r="N413">
        <v>2</v>
      </c>
      <c r="O413" s="1">
        <v>44538.789085648146</v>
      </c>
      <c r="P413" s="1">
        <v>44538.797372685185</v>
      </c>
      <c r="Q413">
        <v>301</v>
      </c>
      <c r="R413">
        <v>415</v>
      </c>
      <c r="S413" t="b">
        <v>0</v>
      </c>
      <c r="T413" t="s">
        <v>87</v>
      </c>
      <c r="U413" t="b">
        <v>1</v>
      </c>
      <c r="V413" t="s">
        <v>168</v>
      </c>
      <c r="W413" s="1">
        <v>44538.794699074075</v>
      </c>
      <c r="X413">
        <v>257</v>
      </c>
      <c r="Y413">
        <v>52</v>
      </c>
      <c r="Z413">
        <v>0</v>
      </c>
      <c r="AA413">
        <v>52</v>
      </c>
      <c r="AB413">
        <v>0</v>
      </c>
      <c r="AC413">
        <v>33</v>
      </c>
      <c r="AD413">
        <v>14</v>
      </c>
      <c r="AE413">
        <v>0</v>
      </c>
      <c r="AF413">
        <v>0</v>
      </c>
      <c r="AG413">
        <v>0</v>
      </c>
      <c r="AH413" t="s">
        <v>137</v>
      </c>
      <c r="AI413" s="1">
        <v>44538.797372685185</v>
      </c>
      <c r="AJ413">
        <v>158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14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>
      <c r="A414" t="s">
        <v>1097</v>
      </c>
      <c r="B414" t="s">
        <v>79</v>
      </c>
      <c r="C414" t="s">
        <v>1083</v>
      </c>
      <c r="D414" t="s">
        <v>81</v>
      </c>
      <c r="E414" s="2" t="str">
        <f>HYPERLINK("capsilon://?command=openfolder&amp;siteaddress=FAM.docvelocity-na8.net&amp;folderid=FXFC5559F1-FC00-EBE0-A316-19F37CA3FCBC","FX21117168")</f>
        <v>FX21117168</v>
      </c>
      <c r="F414" t="s">
        <v>19</v>
      </c>
      <c r="G414" t="s">
        <v>19</v>
      </c>
      <c r="H414" t="s">
        <v>82</v>
      </c>
      <c r="I414" t="s">
        <v>1084</v>
      </c>
      <c r="J414">
        <v>38</v>
      </c>
      <c r="K414" t="s">
        <v>84</v>
      </c>
      <c r="L414" t="s">
        <v>85</v>
      </c>
      <c r="M414" t="s">
        <v>86</v>
      </c>
      <c r="N414">
        <v>2</v>
      </c>
      <c r="O414" s="1">
        <v>44538.796238425923</v>
      </c>
      <c r="P414" s="1">
        <v>44539.209872685184</v>
      </c>
      <c r="Q414">
        <v>34427</v>
      </c>
      <c r="R414">
        <v>1311</v>
      </c>
      <c r="S414" t="b">
        <v>0</v>
      </c>
      <c r="T414" t="s">
        <v>87</v>
      </c>
      <c r="U414" t="b">
        <v>1</v>
      </c>
      <c r="V414" t="s">
        <v>307</v>
      </c>
      <c r="W414" s="1">
        <v>44539.189432870371</v>
      </c>
      <c r="X414">
        <v>861</v>
      </c>
      <c r="Y414">
        <v>39</v>
      </c>
      <c r="Z414">
        <v>0</v>
      </c>
      <c r="AA414">
        <v>39</v>
      </c>
      <c r="AB414">
        <v>0</v>
      </c>
      <c r="AC414">
        <v>52</v>
      </c>
      <c r="AD414">
        <v>-1</v>
      </c>
      <c r="AE414">
        <v>0</v>
      </c>
      <c r="AF414">
        <v>0</v>
      </c>
      <c r="AG414">
        <v>0</v>
      </c>
      <c r="AH414" t="s">
        <v>182</v>
      </c>
      <c r="AI414" s="1">
        <v>44539.209872685184</v>
      </c>
      <c r="AJ414">
        <v>412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-1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>
      <c r="A415" t="s">
        <v>1098</v>
      </c>
      <c r="B415" t="s">
        <v>79</v>
      </c>
      <c r="C415" t="s">
        <v>1083</v>
      </c>
      <c r="D415" t="s">
        <v>81</v>
      </c>
      <c r="E415" s="2" t="str">
        <f>HYPERLINK("capsilon://?command=openfolder&amp;siteaddress=FAM.docvelocity-na8.net&amp;folderid=FXFC5559F1-FC00-EBE0-A316-19F37CA3FCBC","FX21117168")</f>
        <v>FX21117168</v>
      </c>
      <c r="F415" t="s">
        <v>19</v>
      </c>
      <c r="G415" t="s">
        <v>19</v>
      </c>
      <c r="H415" t="s">
        <v>82</v>
      </c>
      <c r="I415" t="s">
        <v>1093</v>
      </c>
      <c r="J415">
        <v>38</v>
      </c>
      <c r="K415" t="s">
        <v>84</v>
      </c>
      <c r="L415" t="s">
        <v>85</v>
      </c>
      <c r="M415" t="s">
        <v>86</v>
      </c>
      <c r="N415">
        <v>2</v>
      </c>
      <c r="O415" s="1">
        <v>44538.796944444446</v>
      </c>
      <c r="P415" s="1">
        <v>44539.260081018518</v>
      </c>
      <c r="Q415">
        <v>38496</v>
      </c>
      <c r="R415">
        <v>1519</v>
      </c>
      <c r="S415" t="b">
        <v>0</v>
      </c>
      <c r="T415" t="s">
        <v>87</v>
      </c>
      <c r="U415" t="b">
        <v>1</v>
      </c>
      <c r="V415" t="s">
        <v>88</v>
      </c>
      <c r="W415" s="1">
        <v>44539.1952662037</v>
      </c>
      <c r="X415">
        <v>1029</v>
      </c>
      <c r="Y415">
        <v>37</v>
      </c>
      <c r="Z415">
        <v>0</v>
      </c>
      <c r="AA415">
        <v>37</v>
      </c>
      <c r="AB415">
        <v>0</v>
      </c>
      <c r="AC415">
        <v>33</v>
      </c>
      <c r="AD415">
        <v>1</v>
      </c>
      <c r="AE415">
        <v>0</v>
      </c>
      <c r="AF415">
        <v>0</v>
      </c>
      <c r="AG415">
        <v>0</v>
      </c>
      <c r="AH415" t="s">
        <v>112</v>
      </c>
      <c r="AI415" s="1">
        <v>44539.260081018518</v>
      </c>
      <c r="AJ415">
        <v>474</v>
      </c>
      <c r="AK415">
        <v>2</v>
      </c>
      <c r="AL415">
        <v>0</v>
      </c>
      <c r="AM415">
        <v>2</v>
      </c>
      <c r="AN415">
        <v>0</v>
      </c>
      <c r="AO415">
        <v>2</v>
      </c>
      <c r="AP415">
        <v>-1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>
      <c r="A416" t="s">
        <v>1099</v>
      </c>
      <c r="B416" t="s">
        <v>79</v>
      </c>
      <c r="C416" t="s">
        <v>115</v>
      </c>
      <c r="D416" t="s">
        <v>81</v>
      </c>
      <c r="E416" s="2" t="str">
        <f>HYPERLINK("capsilon://?command=openfolder&amp;siteaddress=FAM.docvelocity-na8.net&amp;folderid=FXFD95DF25-DA99-503D-9158-46E1736CE6F3","FX21111701")</f>
        <v>FX21111701</v>
      </c>
      <c r="F416" t="s">
        <v>19</v>
      </c>
      <c r="G416" t="s">
        <v>19</v>
      </c>
      <c r="H416" t="s">
        <v>82</v>
      </c>
      <c r="I416" t="s">
        <v>1100</v>
      </c>
      <c r="J416">
        <v>38</v>
      </c>
      <c r="K416" t="s">
        <v>84</v>
      </c>
      <c r="L416" t="s">
        <v>85</v>
      </c>
      <c r="M416" t="s">
        <v>86</v>
      </c>
      <c r="N416">
        <v>2</v>
      </c>
      <c r="O416" s="1">
        <v>44538.807557870372</v>
      </c>
      <c r="P416" s="1">
        <v>44539.267118055555</v>
      </c>
      <c r="Q416">
        <v>38411</v>
      </c>
      <c r="R416">
        <v>1295</v>
      </c>
      <c r="S416" t="b">
        <v>0</v>
      </c>
      <c r="T416" t="s">
        <v>87</v>
      </c>
      <c r="U416" t="b">
        <v>0</v>
      </c>
      <c r="V416" t="s">
        <v>307</v>
      </c>
      <c r="W416" s="1">
        <v>44539.197291666664</v>
      </c>
      <c r="X416">
        <v>678</v>
      </c>
      <c r="Y416">
        <v>37</v>
      </c>
      <c r="Z416">
        <v>0</v>
      </c>
      <c r="AA416">
        <v>37</v>
      </c>
      <c r="AB416">
        <v>0</v>
      </c>
      <c r="AC416">
        <v>20</v>
      </c>
      <c r="AD416">
        <v>1</v>
      </c>
      <c r="AE416">
        <v>0</v>
      </c>
      <c r="AF416">
        <v>0</v>
      </c>
      <c r="AG416">
        <v>0</v>
      </c>
      <c r="AH416" t="s">
        <v>112</v>
      </c>
      <c r="AI416" s="1">
        <v>44539.267118055555</v>
      </c>
      <c r="AJ416">
        <v>607</v>
      </c>
      <c r="AK416">
        <v>5</v>
      </c>
      <c r="AL416">
        <v>0</v>
      </c>
      <c r="AM416">
        <v>5</v>
      </c>
      <c r="AN416">
        <v>0</v>
      </c>
      <c r="AO416">
        <v>5</v>
      </c>
      <c r="AP416">
        <v>-4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>
      <c r="A417" t="s">
        <v>1101</v>
      </c>
      <c r="B417" t="s">
        <v>79</v>
      </c>
      <c r="C417" t="s">
        <v>1027</v>
      </c>
      <c r="D417" t="s">
        <v>81</v>
      </c>
      <c r="E417" s="2" t="str">
        <f>HYPERLINK("capsilon://?command=openfolder&amp;siteaddress=FAM.docvelocity-na8.net&amp;folderid=FXE5D0AFBB-9F23-4B62-438C-D461A7874D63","FX211112762")</f>
        <v>FX211112762</v>
      </c>
      <c r="F417" t="s">
        <v>19</v>
      </c>
      <c r="G417" t="s">
        <v>19</v>
      </c>
      <c r="H417" t="s">
        <v>82</v>
      </c>
      <c r="I417" t="s">
        <v>1102</v>
      </c>
      <c r="J417">
        <v>66</v>
      </c>
      <c r="K417" t="s">
        <v>213</v>
      </c>
      <c r="L417" t="s">
        <v>19</v>
      </c>
      <c r="M417" t="s">
        <v>81</v>
      </c>
      <c r="N417">
        <v>0</v>
      </c>
      <c r="O417" s="1">
        <v>44538.821446759262</v>
      </c>
      <c r="P417" s="1">
        <v>44538.822106481479</v>
      </c>
      <c r="Q417">
        <v>57</v>
      </c>
      <c r="R417">
        <v>0</v>
      </c>
      <c r="S417" t="b">
        <v>0</v>
      </c>
      <c r="T417" t="s">
        <v>87</v>
      </c>
      <c r="U417" t="b">
        <v>0</v>
      </c>
      <c r="V417" t="s">
        <v>87</v>
      </c>
      <c r="W417" t="s">
        <v>87</v>
      </c>
      <c r="X417" t="s">
        <v>87</v>
      </c>
      <c r="Y417" t="s">
        <v>87</v>
      </c>
      <c r="Z417" t="s">
        <v>87</v>
      </c>
      <c r="AA417" t="s">
        <v>87</v>
      </c>
      <c r="AB417" t="s">
        <v>87</v>
      </c>
      <c r="AC417" t="s">
        <v>87</v>
      </c>
      <c r="AD417" t="s">
        <v>87</v>
      </c>
      <c r="AE417" t="s">
        <v>87</v>
      </c>
      <c r="AF417" t="s">
        <v>87</v>
      </c>
      <c r="AG417" t="s">
        <v>87</v>
      </c>
      <c r="AH417" t="s">
        <v>87</v>
      </c>
      <c r="AI417" t="s">
        <v>87</v>
      </c>
      <c r="AJ417" t="s">
        <v>87</v>
      </c>
      <c r="AK417" t="s">
        <v>87</v>
      </c>
      <c r="AL417" t="s">
        <v>87</v>
      </c>
      <c r="AM417" t="s">
        <v>87</v>
      </c>
      <c r="AN417" t="s">
        <v>87</v>
      </c>
      <c r="AO417" t="s">
        <v>87</v>
      </c>
      <c r="AP417" t="s">
        <v>87</v>
      </c>
      <c r="AQ417" t="s">
        <v>87</v>
      </c>
      <c r="AR417" t="s">
        <v>87</v>
      </c>
      <c r="AS417" t="s">
        <v>87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>
      <c r="A418" t="s">
        <v>1103</v>
      </c>
      <c r="B418" t="s">
        <v>79</v>
      </c>
      <c r="C418" t="s">
        <v>449</v>
      </c>
      <c r="D418" t="s">
        <v>81</v>
      </c>
      <c r="E418" s="2" t="str">
        <f>HYPERLINK("capsilon://?command=openfolder&amp;siteaddress=FAM.docvelocity-na8.net&amp;folderid=FX9DD9CBCA-D2C6-CF08-43E3-B7513B8A8393","FX2112133")</f>
        <v>FX2112133</v>
      </c>
      <c r="F418" t="s">
        <v>19</v>
      </c>
      <c r="G418" t="s">
        <v>19</v>
      </c>
      <c r="H418" t="s">
        <v>82</v>
      </c>
      <c r="I418" t="s">
        <v>1104</v>
      </c>
      <c r="J418">
        <v>66</v>
      </c>
      <c r="K418" t="s">
        <v>84</v>
      </c>
      <c r="L418" t="s">
        <v>85</v>
      </c>
      <c r="M418" t="s">
        <v>86</v>
      </c>
      <c r="N418">
        <v>1</v>
      </c>
      <c r="O418" s="1">
        <v>44539.342546296299</v>
      </c>
      <c r="P418" s="1">
        <v>44539.350266203706</v>
      </c>
      <c r="Q418">
        <v>33</v>
      </c>
      <c r="R418">
        <v>634</v>
      </c>
      <c r="S418" t="b">
        <v>0</v>
      </c>
      <c r="T418" t="s">
        <v>87</v>
      </c>
      <c r="U418" t="b">
        <v>0</v>
      </c>
      <c r="V418" t="s">
        <v>930</v>
      </c>
      <c r="W418" s="1">
        <v>44539.350266203706</v>
      </c>
      <c r="X418">
        <v>506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66</v>
      </c>
      <c r="AE418">
        <v>52</v>
      </c>
      <c r="AF418">
        <v>0</v>
      </c>
      <c r="AG418">
        <v>1</v>
      </c>
      <c r="AH418" t="s">
        <v>87</v>
      </c>
      <c r="AI418" t="s">
        <v>87</v>
      </c>
      <c r="AJ418" t="s">
        <v>87</v>
      </c>
      <c r="AK418" t="s">
        <v>87</v>
      </c>
      <c r="AL418" t="s">
        <v>87</v>
      </c>
      <c r="AM418" t="s">
        <v>87</v>
      </c>
      <c r="AN418" t="s">
        <v>87</v>
      </c>
      <c r="AO418" t="s">
        <v>87</v>
      </c>
      <c r="AP418" t="s">
        <v>87</v>
      </c>
      <c r="AQ418" t="s">
        <v>87</v>
      </c>
      <c r="AR418" t="s">
        <v>87</v>
      </c>
      <c r="AS418" t="s">
        <v>87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>
      <c r="A419" t="s">
        <v>1105</v>
      </c>
      <c r="B419" t="s">
        <v>79</v>
      </c>
      <c r="C419" t="s">
        <v>1106</v>
      </c>
      <c r="D419" t="s">
        <v>81</v>
      </c>
      <c r="E419" s="2" t="str">
        <f>HYPERLINK("capsilon://?command=openfolder&amp;siteaddress=FAM.docvelocity-na8.net&amp;folderid=FXAC436A88-F58A-62F9-484F-67FE216F2863","FX211112669")</f>
        <v>FX211112669</v>
      </c>
      <c r="F419" t="s">
        <v>19</v>
      </c>
      <c r="G419" t="s">
        <v>19</v>
      </c>
      <c r="H419" t="s">
        <v>82</v>
      </c>
      <c r="I419" t="s">
        <v>1107</v>
      </c>
      <c r="J419">
        <v>38</v>
      </c>
      <c r="K419" t="s">
        <v>84</v>
      </c>
      <c r="L419" t="s">
        <v>85</v>
      </c>
      <c r="M419" t="s">
        <v>86</v>
      </c>
      <c r="N419">
        <v>2</v>
      </c>
      <c r="O419" s="1">
        <v>44539.347881944443</v>
      </c>
      <c r="P419" s="1">
        <v>44539.362696759257</v>
      </c>
      <c r="Q419">
        <v>19</v>
      </c>
      <c r="R419">
        <v>1261</v>
      </c>
      <c r="S419" t="b">
        <v>0</v>
      </c>
      <c r="T419" t="s">
        <v>87</v>
      </c>
      <c r="U419" t="b">
        <v>0</v>
      </c>
      <c r="V419" t="s">
        <v>88</v>
      </c>
      <c r="W419" s="1">
        <v>44539.358124999999</v>
      </c>
      <c r="X419">
        <v>874</v>
      </c>
      <c r="Y419">
        <v>37</v>
      </c>
      <c r="Z419">
        <v>0</v>
      </c>
      <c r="AA419">
        <v>37</v>
      </c>
      <c r="AB419">
        <v>0</v>
      </c>
      <c r="AC419">
        <v>25</v>
      </c>
      <c r="AD419">
        <v>1</v>
      </c>
      <c r="AE419">
        <v>0</v>
      </c>
      <c r="AF419">
        <v>0</v>
      </c>
      <c r="AG419">
        <v>0</v>
      </c>
      <c r="AH419" t="s">
        <v>250</v>
      </c>
      <c r="AI419" s="1">
        <v>44539.362696759257</v>
      </c>
      <c r="AJ419">
        <v>387</v>
      </c>
      <c r="AK419">
        <v>1</v>
      </c>
      <c r="AL419">
        <v>0</v>
      </c>
      <c r="AM419">
        <v>1</v>
      </c>
      <c r="AN419">
        <v>0</v>
      </c>
      <c r="AO419">
        <v>2</v>
      </c>
      <c r="AP419">
        <v>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>
      <c r="A420" t="s">
        <v>1108</v>
      </c>
      <c r="B420" t="s">
        <v>79</v>
      </c>
      <c r="C420" t="s">
        <v>449</v>
      </c>
      <c r="D420" t="s">
        <v>81</v>
      </c>
      <c r="E420" s="2" t="str">
        <f>HYPERLINK("capsilon://?command=openfolder&amp;siteaddress=FAM.docvelocity-na8.net&amp;folderid=FX9DD9CBCA-D2C6-CF08-43E3-B7513B8A8393","FX2112133")</f>
        <v>FX2112133</v>
      </c>
      <c r="F420" t="s">
        <v>19</v>
      </c>
      <c r="G420" t="s">
        <v>19</v>
      </c>
      <c r="H420" t="s">
        <v>82</v>
      </c>
      <c r="I420" t="s">
        <v>1104</v>
      </c>
      <c r="J420">
        <v>38</v>
      </c>
      <c r="K420" t="s">
        <v>84</v>
      </c>
      <c r="L420" t="s">
        <v>85</v>
      </c>
      <c r="M420" t="s">
        <v>86</v>
      </c>
      <c r="N420">
        <v>2</v>
      </c>
      <c r="O420" s="1">
        <v>44539.350763888891</v>
      </c>
      <c r="P420" s="1">
        <v>44539.364259259259</v>
      </c>
      <c r="Q420">
        <v>4</v>
      </c>
      <c r="R420">
        <v>1162</v>
      </c>
      <c r="S420" t="b">
        <v>0</v>
      </c>
      <c r="T420" t="s">
        <v>87</v>
      </c>
      <c r="U420" t="b">
        <v>1</v>
      </c>
      <c r="V420" t="s">
        <v>930</v>
      </c>
      <c r="W420" s="1">
        <v>44539.360763888886</v>
      </c>
      <c r="X420">
        <v>863</v>
      </c>
      <c r="Y420">
        <v>37</v>
      </c>
      <c r="Z420">
        <v>0</v>
      </c>
      <c r="AA420">
        <v>37</v>
      </c>
      <c r="AB420">
        <v>0</v>
      </c>
      <c r="AC420">
        <v>35</v>
      </c>
      <c r="AD420">
        <v>1</v>
      </c>
      <c r="AE420">
        <v>0</v>
      </c>
      <c r="AF420">
        <v>0</v>
      </c>
      <c r="AG420">
        <v>0</v>
      </c>
      <c r="AH420" t="s">
        <v>112</v>
      </c>
      <c r="AI420" s="1">
        <v>44539.364259259259</v>
      </c>
      <c r="AJ420">
        <v>299</v>
      </c>
      <c r="AK420">
        <v>1</v>
      </c>
      <c r="AL420">
        <v>0</v>
      </c>
      <c r="AM420">
        <v>1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>
      <c r="A421" t="s">
        <v>1109</v>
      </c>
      <c r="B421" t="s">
        <v>79</v>
      </c>
      <c r="C421" t="s">
        <v>1080</v>
      </c>
      <c r="D421" t="s">
        <v>81</v>
      </c>
      <c r="E421" s="2" t="str">
        <f>HYPERLINK("capsilon://?command=openfolder&amp;siteaddress=FAM.docvelocity-na8.net&amp;folderid=FX595E494B-71D0-59A8-DB22-77A16BB15854","FX21125478")</f>
        <v>FX21125478</v>
      </c>
      <c r="F421" t="s">
        <v>19</v>
      </c>
      <c r="G421" t="s">
        <v>19</v>
      </c>
      <c r="H421" t="s">
        <v>82</v>
      </c>
      <c r="I421" t="s">
        <v>1110</v>
      </c>
      <c r="J421">
        <v>38</v>
      </c>
      <c r="K421" t="s">
        <v>84</v>
      </c>
      <c r="L421" t="s">
        <v>85</v>
      </c>
      <c r="M421" t="s">
        <v>86</v>
      </c>
      <c r="N421">
        <v>2</v>
      </c>
      <c r="O421" s="1">
        <v>44539.367106481484</v>
      </c>
      <c r="P421" s="1">
        <v>44539.374097222222</v>
      </c>
      <c r="Q421">
        <v>20</v>
      </c>
      <c r="R421">
        <v>584</v>
      </c>
      <c r="S421" t="b">
        <v>0</v>
      </c>
      <c r="T421" t="s">
        <v>87</v>
      </c>
      <c r="U421" t="b">
        <v>0</v>
      </c>
      <c r="V421" t="s">
        <v>930</v>
      </c>
      <c r="W421" s="1">
        <v>44539.37228009259</v>
      </c>
      <c r="X421">
        <v>431</v>
      </c>
      <c r="Y421">
        <v>37</v>
      </c>
      <c r="Z421">
        <v>0</v>
      </c>
      <c r="AA421">
        <v>37</v>
      </c>
      <c r="AB421">
        <v>0</v>
      </c>
      <c r="AC421">
        <v>24</v>
      </c>
      <c r="AD421">
        <v>1</v>
      </c>
      <c r="AE421">
        <v>0</v>
      </c>
      <c r="AF421">
        <v>0</v>
      </c>
      <c r="AG421">
        <v>0</v>
      </c>
      <c r="AH421" t="s">
        <v>250</v>
      </c>
      <c r="AI421" s="1">
        <v>44539.374097222222</v>
      </c>
      <c r="AJ421">
        <v>153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>
      <c r="A422" t="s">
        <v>1111</v>
      </c>
      <c r="B422" t="s">
        <v>79</v>
      </c>
      <c r="C422" t="s">
        <v>102</v>
      </c>
      <c r="D422" t="s">
        <v>81</v>
      </c>
      <c r="E422" s="2" t="str">
        <f>HYPERLINK("capsilon://?command=openfolder&amp;siteaddress=FAM.docvelocity-na8.net&amp;folderid=FXCBECB104-F093-9367-493E-223557898BBB","FX211012916")</f>
        <v>FX211012916</v>
      </c>
      <c r="F422" t="s">
        <v>19</v>
      </c>
      <c r="G422" t="s">
        <v>19</v>
      </c>
      <c r="H422" t="s">
        <v>82</v>
      </c>
      <c r="I422" t="s">
        <v>1112</v>
      </c>
      <c r="J422">
        <v>66</v>
      </c>
      <c r="K422" t="s">
        <v>84</v>
      </c>
      <c r="L422" t="s">
        <v>85</v>
      </c>
      <c r="M422" t="s">
        <v>86</v>
      </c>
      <c r="N422">
        <v>2</v>
      </c>
      <c r="O422" s="1">
        <v>44539.368067129632</v>
      </c>
      <c r="P422" s="1">
        <v>44539.374571759261</v>
      </c>
      <c r="Q422">
        <v>60</v>
      </c>
      <c r="R422">
        <v>502</v>
      </c>
      <c r="S422" t="b">
        <v>0</v>
      </c>
      <c r="T422" t="s">
        <v>87</v>
      </c>
      <c r="U422" t="b">
        <v>0</v>
      </c>
      <c r="V422" t="s">
        <v>88</v>
      </c>
      <c r="W422" s="1">
        <v>44539.371678240743</v>
      </c>
      <c r="X422">
        <v>273</v>
      </c>
      <c r="Y422">
        <v>52</v>
      </c>
      <c r="Z422">
        <v>0</v>
      </c>
      <c r="AA422">
        <v>52</v>
      </c>
      <c r="AB422">
        <v>0</v>
      </c>
      <c r="AC422">
        <v>4</v>
      </c>
      <c r="AD422">
        <v>14</v>
      </c>
      <c r="AE422">
        <v>0</v>
      </c>
      <c r="AF422">
        <v>0</v>
      </c>
      <c r="AG422">
        <v>0</v>
      </c>
      <c r="AH422" t="s">
        <v>112</v>
      </c>
      <c r="AI422" s="1">
        <v>44539.374571759261</v>
      </c>
      <c r="AJ422">
        <v>229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14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>
      <c r="A423" t="s">
        <v>1113</v>
      </c>
      <c r="B423" t="s">
        <v>79</v>
      </c>
      <c r="C423" t="s">
        <v>824</v>
      </c>
      <c r="D423" t="s">
        <v>81</v>
      </c>
      <c r="E423" s="2" t="str">
        <f>HYPERLINK("capsilon://?command=openfolder&amp;siteaddress=FAM.docvelocity-na8.net&amp;folderid=FXB54EEF02-A551-1E00-7917-12DD1172F59B","FX21116166")</f>
        <v>FX21116166</v>
      </c>
      <c r="F423" t="s">
        <v>19</v>
      </c>
      <c r="G423" t="s">
        <v>19</v>
      </c>
      <c r="H423" t="s">
        <v>82</v>
      </c>
      <c r="I423" t="s">
        <v>1114</v>
      </c>
      <c r="J423">
        <v>56</v>
      </c>
      <c r="K423" t="s">
        <v>84</v>
      </c>
      <c r="L423" t="s">
        <v>85</v>
      </c>
      <c r="M423" t="s">
        <v>86</v>
      </c>
      <c r="N423">
        <v>2</v>
      </c>
      <c r="O423" s="1">
        <v>44539.376215277778</v>
      </c>
      <c r="P423" s="1">
        <v>44539.383796296293</v>
      </c>
      <c r="Q423">
        <v>120</v>
      </c>
      <c r="R423">
        <v>535</v>
      </c>
      <c r="S423" t="b">
        <v>0</v>
      </c>
      <c r="T423" t="s">
        <v>87</v>
      </c>
      <c r="U423" t="b">
        <v>0</v>
      </c>
      <c r="V423" t="s">
        <v>930</v>
      </c>
      <c r="W423" s="1">
        <v>44539.380115740743</v>
      </c>
      <c r="X423">
        <v>238</v>
      </c>
      <c r="Y423">
        <v>42</v>
      </c>
      <c r="Z423">
        <v>0</v>
      </c>
      <c r="AA423">
        <v>42</v>
      </c>
      <c r="AB423">
        <v>0</v>
      </c>
      <c r="AC423">
        <v>1</v>
      </c>
      <c r="AD423">
        <v>14</v>
      </c>
      <c r="AE423">
        <v>0</v>
      </c>
      <c r="AF423">
        <v>0</v>
      </c>
      <c r="AG423">
        <v>0</v>
      </c>
      <c r="AH423" t="s">
        <v>250</v>
      </c>
      <c r="AI423" s="1">
        <v>44539.383796296293</v>
      </c>
      <c r="AJ423">
        <v>297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14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>
      <c r="A424" t="s">
        <v>1115</v>
      </c>
      <c r="B424" t="s">
        <v>79</v>
      </c>
      <c r="C424" t="s">
        <v>1116</v>
      </c>
      <c r="D424" t="s">
        <v>81</v>
      </c>
      <c r="E424" s="2" t="str">
        <f>HYPERLINK("capsilon://?command=openfolder&amp;siteaddress=FAM.docvelocity-na8.net&amp;folderid=FX870D04EC-961F-6217-6134-0E420F2AC042","FX21118918")</f>
        <v>FX21118918</v>
      </c>
      <c r="F424" t="s">
        <v>19</v>
      </c>
      <c r="G424" t="s">
        <v>19</v>
      </c>
      <c r="H424" t="s">
        <v>82</v>
      </c>
      <c r="I424" t="s">
        <v>1117</v>
      </c>
      <c r="J424">
        <v>66</v>
      </c>
      <c r="K424" t="s">
        <v>84</v>
      </c>
      <c r="L424" t="s">
        <v>85</v>
      </c>
      <c r="M424" t="s">
        <v>86</v>
      </c>
      <c r="N424">
        <v>2</v>
      </c>
      <c r="O424" s="1">
        <v>44539.376712962963</v>
      </c>
      <c r="P424" s="1">
        <v>44539.379247685189</v>
      </c>
      <c r="Q424">
        <v>48</v>
      </c>
      <c r="R424">
        <v>171</v>
      </c>
      <c r="S424" t="b">
        <v>0</v>
      </c>
      <c r="T424" t="s">
        <v>87</v>
      </c>
      <c r="U424" t="b">
        <v>0</v>
      </c>
      <c r="V424" t="s">
        <v>97</v>
      </c>
      <c r="W424" s="1">
        <v>44539.378252314818</v>
      </c>
      <c r="X424">
        <v>96</v>
      </c>
      <c r="Y424">
        <v>0</v>
      </c>
      <c r="Z424">
        <v>0</v>
      </c>
      <c r="AA424">
        <v>0</v>
      </c>
      <c r="AB424">
        <v>52</v>
      </c>
      <c r="AC424">
        <v>0</v>
      </c>
      <c r="AD424">
        <v>66</v>
      </c>
      <c r="AE424">
        <v>0</v>
      </c>
      <c r="AF424">
        <v>0</v>
      </c>
      <c r="AG424">
        <v>0</v>
      </c>
      <c r="AH424" t="s">
        <v>250</v>
      </c>
      <c r="AI424" s="1">
        <v>44539.379247685189</v>
      </c>
      <c r="AJ424">
        <v>75</v>
      </c>
      <c r="AK424">
        <v>0</v>
      </c>
      <c r="AL424">
        <v>0</v>
      </c>
      <c r="AM424">
        <v>0</v>
      </c>
      <c r="AN424">
        <v>52</v>
      </c>
      <c r="AO424">
        <v>0</v>
      </c>
      <c r="AP424">
        <v>66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>
      <c r="A425" t="s">
        <v>1118</v>
      </c>
      <c r="B425" t="s">
        <v>79</v>
      </c>
      <c r="C425" t="s">
        <v>1119</v>
      </c>
      <c r="D425" t="s">
        <v>81</v>
      </c>
      <c r="E425" s="2" t="str">
        <f>HYPERLINK("capsilon://?command=openfolder&amp;siteaddress=FAM.docvelocity-na8.net&amp;folderid=FX61658409-1F2B-3D80-A6B2-597B15A7B9A2","FX21124666")</f>
        <v>FX21124666</v>
      </c>
      <c r="F425" t="s">
        <v>19</v>
      </c>
      <c r="G425" t="s">
        <v>19</v>
      </c>
      <c r="H425" t="s">
        <v>82</v>
      </c>
      <c r="I425" t="s">
        <v>1120</v>
      </c>
      <c r="J425">
        <v>144</v>
      </c>
      <c r="K425" t="s">
        <v>84</v>
      </c>
      <c r="L425" t="s">
        <v>85</v>
      </c>
      <c r="M425" t="s">
        <v>86</v>
      </c>
      <c r="N425">
        <v>2</v>
      </c>
      <c r="O425" s="1">
        <v>44539.383622685185</v>
      </c>
      <c r="P425" s="1">
        <v>44539.399537037039</v>
      </c>
      <c r="Q425">
        <v>49</v>
      </c>
      <c r="R425">
        <v>1326</v>
      </c>
      <c r="S425" t="b">
        <v>0</v>
      </c>
      <c r="T425" t="s">
        <v>87</v>
      </c>
      <c r="U425" t="b">
        <v>0</v>
      </c>
      <c r="V425" t="s">
        <v>110</v>
      </c>
      <c r="W425" s="1">
        <v>44539.389340277776</v>
      </c>
      <c r="X425">
        <v>479</v>
      </c>
      <c r="Y425">
        <v>130</v>
      </c>
      <c r="Z425">
        <v>0</v>
      </c>
      <c r="AA425">
        <v>130</v>
      </c>
      <c r="AB425">
        <v>0</v>
      </c>
      <c r="AC425">
        <v>47</v>
      </c>
      <c r="AD425">
        <v>14</v>
      </c>
      <c r="AE425">
        <v>0</v>
      </c>
      <c r="AF425">
        <v>0</v>
      </c>
      <c r="AG425">
        <v>0</v>
      </c>
      <c r="AH425" t="s">
        <v>182</v>
      </c>
      <c r="AI425" s="1">
        <v>44539.399537037039</v>
      </c>
      <c r="AJ425">
        <v>823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14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>
      <c r="A426" t="s">
        <v>1121</v>
      </c>
      <c r="B426" t="s">
        <v>79</v>
      </c>
      <c r="C426" t="s">
        <v>1122</v>
      </c>
      <c r="D426" t="s">
        <v>81</v>
      </c>
      <c r="E426" s="2" t="str">
        <f>HYPERLINK("capsilon://?command=openfolder&amp;siteaddress=FAM.docvelocity-na8.net&amp;folderid=FXABA35D20-9BB1-8E59-F2D9-D9A923AAB75D","FX21125498")</f>
        <v>FX21125498</v>
      </c>
      <c r="F426" t="s">
        <v>19</v>
      </c>
      <c r="G426" t="s">
        <v>19</v>
      </c>
      <c r="H426" t="s">
        <v>82</v>
      </c>
      <c r="I426" t="s">
        <v>1123</v>
      </c>
      <c r="J426">
        <v>38</v>
      </c>
      <c r="K426" t="s">
        <v>84</v>
      </c>
      <c r="L426" t="s">
        <v>85</v>
      </c>
      <c r="M426" t="s">
        <v>86</v>
      </c>
      <c r="N426">
        <v>2</v>
      </c>
      <c r="O426" s="1">
        <v>44539.388773148145</v>
      </c>
      <c r="P426" s="1">
        <v>44539.395335648151</v>
      </c>
      <c r="Q426">
        <v>14</v>
      </c>
      <c r="R426">
        <v>553</v>
      </c>
      <c r="S426" t="b">
        <v>0</v>
      </c>
      <c r="T426" t="s">
        <v>87</v>
      </c>
      <c r="U426" t="b">
        <v>0</v>
      </c>
      <c r="V426" t="s">
        <v>925</v>
      </c>
      <c r="W426" s="1">
        <v>44539.391655092593</v>
      </c>
      <c r="X426">
        <v>245</v>
      </c>
      <c r="Y426">
        <v>37</v>
      </c>
      <c r="Z426">
        <v>0</v>
      </c>
      <c r="AA426">
        <v>37</v>
      </c>
      <c r="AB426">
        <v>0</v>
      </c>
      <c r="AC426">
        <v>12</v>
      </c>
      <c r="AD426">
        <v>1</v>
      </c>
      <c r="AE426">
        <v>0</v>
      </c>
      <c r="AF426">
        <v>0</v>
      </c>
      <c r="AG426">
        <v>0</v>
      </c>
      <c r="AH426" t="s">
        <v>250</v>
      </c>
      <c r="AI426" s="1">
        <v>44539.395335648151</v>
      </c>
      <c r="AJ426">
        <v>308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>
      <c r="A427" t="s">
        <v>1124</v>
      </c>
      <c r="B427" t="s">
        <v>79</v>
      </c>
      <c r="C427" t="s">
        <v>1125</v>
      </c>
      <c r="D427" t="s">
        <v>81</v>
      </c>
      <c r="E427" s="2" t="str">
        <f>HYPERLINK("capsilon://?command=openfolder&amp;siteaddress=FAM.docvelocity-na8.net&amp;folderid=FX1E12B937-8703-EA06-70FE-36ED8E675291","FX21123283")</f>
        <v>FX21123283</v>
      </c>
      <c r="F427" t="s">
        <v>19</v>
      </c>
      <c r="G427" t="s">
        <v>19</v>
      </c>
      <c r="H427" t="s">
        <v>82</v>
      </c>
      <c r="I427" t="s">
        <v>1126</v>
      </c>
      <c r="J427">
        <v>229</v>
      </c>
      <c r="K427" t="s">
        <v>84</v>
      </c>
      <c r="L427" t="s">
        <v>85</v>
      </c>
      <c r="M427" t="s">
        <v>86</v>
      </c>
      <c r="N427">
        <v>2</v>
      </c>
      <c r="O427" s="1">
        <v>44539.398101851853</v>
      </c>
      <c r="P427" s="1">
        <v>44539.410370370373</v>
      </c>
      <c r="Q427">
        <v>41</v>
      </c>
      <c r="R427">
        <v>1019</v>
      </c>
      <c r="S427" t="b">
        <v>0</v>
      </c>
      <c r="T427" t="s">
        <v>87</v>
      </c>
      <c r="U427" t="b">
        <v>0</v>
      </c>
      <c r="V427" t="s">
        <v>950</v>
      </c>
      <c r="W427" s="1">
        <v>44539.403865740744</v>
      </c>
      <c r="X427">
        <v>463</v>
      </c>
      <c r="Y427">
        <v>140</v>
      </c>
      <c r="Z427">
        <v>0</v>
      </c>
      <c r="AA427">
        <v>140</v>
      </c>
      <c r="AB427">
        <v>0</v>
      </c>
      <c r="AC427">
        <v>46</v>
      </c>
      <c r="AD427">
        <v>89</v>
      </c>
      <c r="AE427">
        <v>0</v>
      </c>
      <c r="AF427">
        <v>0</v>
      </c>
      <c r="AG427">
        <v>0</v>
      </c>
      <c r="AH427" t="s">
        <v>112</v>
      </c>
      <c r="AI427" s="1">
        <v>44539.410370370373</v>
      </c>
      <c r="AJ427">
        <v>556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89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>
      <c r="A428" t="s">
        <v>1127</v>
      </c>
      <c r="B428" t="s">
        <v>79</v>
      </c>
      <c r="C428" t="s">
        <v>1128</v>
      </c>
      <c r="D428" t="s">
        <v>81</v>
      </c>
      <c r="E428" s="2" t="str">
        <f>HYPERLINK("capsilon://?command=openfolder&amp;siteaddress=FAM.docvelocity-na8.net&amp;folderid=FXFF18714D-32A9-D1D4-E271-21593FA79AF8","FX21125677")</f>
        <v>FX21125677</v>
      </c>
      <c r="F428" t="s">
        <v>19</v>
      </c>
      <c r="G428" t="s">
        <v>19</v>
      </c>
      <c r="H428" t="s">
        <v>82</v>
      </c>
      <c r="I428" t="s">
        <v>1129</v>
      </c>
      <c r="J428">
        <v>150</v>
      </c>
      <c r="K428" t="s">
        <v>84</v>
      </c>
      <c r="L428" t="s">
        <v>85</v>
      </c>
      <c r="M428" t="s">
        <v>86</v>
      </c>
      <c r="N428">
        <v>2</v>
      </c>
      <c r="O428" s="1">
        <v>44539.399884259263</v>
      </c>
      <c r="P428" s="1">
        <v>44539.417534722219</v>
      </c>
      <c r="Q428">
        <v>14</v>
      </c>
      <c r="R428">
        <v>1511</v>
      </c>
      <c r="S428" t="b">
        <v>0</v>
      </c>
      <c r="T428" t="s">
        <v>87</v>
      </c>
      <c r="U428" t="b">
        <v>0</v>
      </c>
      <c r="V428" t="s">
        <v>930</v>
      </c>
      <c r="W428" s="1">
        <v>44539.409143518518</v>
      </c>
      <c r="X428">
        <v>796</v>
      </c>
      <c r="Y428">
        <v>120</v>
      </c>
      <c r="Z428">
        <v>0</v>
      </c>
      <c r="AA428">
        <v>120</v>
      </c>
      <c r="AB428">
        <v>0</v>
      </c>
      <c r="AC428">
        <v>31</v>
      </c>
      <c r="AD428">
        <v>30</v>
      </c>
      <c r="AE428">
        <v>0</v>
      </c>
      <c r="AF428">
        <v>0</v>
      </c>
      <c r="AG428">
        <v>0</v>
      </c>
      <c r="AH428" t="s">
        <v>182</v>
      </c>
      <c r="AI428" s="1">
        <v>44539.417534722219</v>
      </c>
      <c r="AJ428">
        <v>715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30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>
      <c r="A429" t="s">
        <v>1130</v>
      </c>
      <c r="B429" t="s">
        <v>79</v>
      </c>
      <c r="C429" t="s">
        <v>1131</v>
      </c>
      <c r="D429" t="s">
        <v>81</v>
      </c>
      <c r="E429" s="2" t="str">
        <f>HYPERLINK("capsilon://?command=openfolder&amp;siteaddress=FAM.docvelocity-na8.net&amp;folderid=FX136D6382-99B8-8429-3200-83AE18D77C6D","FX21125782")</f>
        <v>FX21125782</v>
      </c>
      <c r="F429" t="s">
        <v>19</v>
      </c>
      <c r="G429" t="s">
        <v>19</v>
      </c>
      <c r="H429" t="s">
        <v>82</v>
      </c>
      <c r="I429" t="s">
        <v>1132</v>
      </c>
      <c r="J429">
        <v>350</v>
      </c>
      <c r="K429" t="s">
        <v>84</v>
      </c>
      <c r="L429" t="s">
        <v>85</v>
      </c>
      <c r="M429" t="s">
        <v>86</v>
      </c>
      <c r="N429">
        <v>2</v>
      </c>
      <c r="O429" s="1">
        <v>44539.409398148149</v>
      </c>
      <c r="P429" s="1">
        <v>44539.447488425925</v>
      </c>
      <c r="Q429">
        <v>65</v>
      </c>
      <c r="R429">
        <v>3226</v>
      </c>
      <c r="S429" t="b">
        <v>0</v>
      </c>
      <c r="T429" t="s">
        <v>87</v>
      </c>
      <c r="U429" t="b">
        <v>0</v>
      </c>
      <c r="V429" t="s">
        <v>930</v>
      </c>
      <c r="W429" s="1">
        <v>44539.428101851852</v>
      </c>
      <c r="X429">
        <v>1597</v>
      </c>
      <c r="Y429">
        <v>221</v>
      </c>
      <c r="Z429">
        <v>0</v>
      </c>
      <c r="AA429">
        <v>221</v>
      </c>
      <c r="AB429">
        <v>0</v>
      </c>
      <c r="AC429">
        <v>83</v>
      </c>
      <c r="AD429">
        <v>129</v>
      </c>
      <c r="AE429">
        <v>0</v>
      </c>
      <c r="AF429">
        <v>0</v>
      </c>
      <c r="AG429">
        <v>0</v>
      </c>
      <c r="AH429" t="s">
        <v>182</v>
      </c>
      <c r="AI429" s="1">
        <v>44539.447488425925</v>
      </c>
      <c r="AJ429">
        <v>1629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127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>
      <c r="A430" t="s">
        <v>1133</v>
      </c>
      <c r="B430" t="s">
        <v>79</v>
      </c>
      <c r="C430" t="s">
        <v>1134</v>
      </c>
      <c r="D430" t="s">
        <v>81</v>
      </c>
      <c r="E430" s="2" t="str">
        <f>HYPERLINK("capsilon://?command=openfolder&amp;siteaddress=FAM.docvelocity-na8.net&amp;folderid=FXE9EBC3EC-4459-CCEF-1C5B-4AE000E0B20A","FX21125648")</f>
        <v>FX21125648</v>
      </c>
      <c r="F430" t="s">
        <v>19</v>
      </c>
      <c r="G430" t="s">
        <v>19</v>
      </c>
      <c r="H430" t="s">
        <v>82</v>
      </c>
      <c r="I430" t="s">
        <v>1135</v>
      </c>
      <c r="J430">
        <v>38</v>
      </c>
      <c r="K430" t="s">
        <v>84</v>
      </c>
      <c r="L430" t="s">
        <v>85</v>
      </c>
      <c r="M430" t="s">
        <v>86</v>
      </c>
      <c r="N430">
        <v>2</v>
      </c>
      <c r="O430" s="1">
        <v>44539.409641203703</v>
      </c>
      <c r="P430" s="1">
        <v>44539.416944444441</v>
      </c>
      <c r="Q430">
        <v>39</v>
      </c>
      <c r="R430">
        <v>592</v>
      </c>
      <c r="S430" t="b">
        <v>0</v>
      </c>
      <c r="T430" t="s">
        <v>87</v>
      </c>
      <c r="U430" t="b">
        <v>0</v>
      </c>
      <c r="V430" t="s">
        <v>950</v>
      </c>
      <c r="W430" s="1">
        <v>44539.412673611114</v>
      </c>
      <c r="X430">
        <v>227</v>
      </c>
      <c r="Y430">
        <v>37</v>
      </c>
      <c r="Z430">
        <v>0</v>
      </c>
      <c r="AA430">
        <v>37</v>
      </c>
      <c r="AB430">
        <v>0</v>
      </c>
      <c r="AC430">
        <v>7</v>
      </c>
      <c r="AD430">
        <v>1</v>
      </c>
      <c r="AE430">
        <v>0</v>
      </c>
      <c r="AF430">
        <v>0</v>
      </c>
      <c r="AG430">
        <v>0</v>
      </c>
      <c r="AH430" t="s">
        <v>112</v>
      </c>
      <c r="AI430" s="1">
        <v>44539.416944444441</v>
      </c>
      <c r="AJ430">
        <v>365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>
      <c r="A431" t="s">
        <v>1136</v>
      </c>
      <c r="B431" t="s">
        <v>79</v>
      </c>
      <c r="C431" t="s">
        <v>1137</v>
      </c>
      <c r="D431" t="s">
        <v>81</v>
      </c>
      <c r="E431" s="2" t="str">
        <f>HYPERLINK("capsilon://?command=openfolder&amp;siteaddress=FAM.docvelocity-na8.net&amp;folderid=FXD38CFD44-01B8-A904-28DA-99148DE2536B","FX21124527")</f>
        <v>FX21124527</v>
      </c>
      <c r="F431" t="s">
        <v>19</v>
      </c>
      <c r="G431" t="s">
        <v>19</v>
      </c>
      <c r="H431" t="s">
        <v>82</v>
      </c>
      <c r="I431" t="s">
        <v>1138</v>
      </c>
      <c r="J431">
        <v>65</v>
      </c>
      <c r="K431" t="s">
        <v>84</v>
      </c>
      <c r="L431" t="s">
        <v>85</v>
      </c>
      <c r="M431" t="s">
        <v>86</v>
      </c>
      <c r="N431">
        <v>2</v>
      </c>
      <c r="O431" s="1">
        <v>44539.412557870368</v>
      </c>
      <c r="P431" s="1">
        <v>44539.428784722222</v>
      </c>
      <c r="Q431">
        <v>21</v>
      </c>
      <c r="R431">
        <v>1381</v>
      </c>
      <c r="S431" t="b">
        <v>0</v>
      </c>
      <c r="T431" t="s">
        <v>87</v>
      </c>
      <c r="U431" t="b">
        <v>0</v>
      </c>
      <c r="V431" t="s">
        <v>950</v>
      </c>
      <c r="W431" s="1">
        <v>44539.418807870374</v>
      </c>
      <c r="X431">
        <v>530</v>
      </c>
      <c r="Y431">
        <v>62</v>
      </c>
      <c r="Z431">
        <v>0</v>
      </c>
      <c r="AA431">
        <v>62</v>
      </c>
      <c r="AB431">
        <v>0</v>
      </c>
      <c r="AC431">
        <v>29</v>
      </c>
      <c r="AD431">
        <v>3</v>
      </c>
      <c r="AE431">
        <v>0</v>
      </c>
      <c r="AF431">
        <v>0</v>
      </c>
      <c r="AG431">
        <v>0</v>
      </c>
      <c r="AH431" t="s">
        <v>250</v>
      </c>
      <c r="AI431" s="1">
        <v>44539.428784722222</v>
      </c>
      <c r="AJ431">
        <v>844</v>
      </c>
      <c r="AK431">
        <v>3</v>
      </c>
      <c r="AL431">
        <v>0</v>
      </c>
      <c r="AM431">
        <v>3</v>
      </c>
      <c r="AN431">
        <v>0</v>
      </c>
      <c r="AO431">
        <v>3</v>
      </c>
      <c r="AP431">
        <v>0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>
      <c r="A432" t="s">
        <v>1139</v>
      </c>
      <c r="B432" t="s">
        <v>79</v>
      </c>
      <c r="C432" t="s">
        <v>1140</v>
      </c>
      <c r="D432" t="s">
        <v>81</v>
      </c>
      <c r="E432" s="2" t="str">
        <f>HYPERLINK("capsilon://?command=openfolder&amp;siteaddress=FAM.docvelocity-na8.net&amp;folderid=FXF41043BE-116F-31CA-FEC6-CB3CE93826FC","FX21114481")</f>
        <v>FX21114481</v>
      </c>
      <c r="F432" t="s">
        <v>19</v>
      </c>
      <c r="G432" t="s">
        <v>19</v>
      </c>
      <c r="H432" t="s">
        <v>82</v>
      </c>
      <c r="I432" t="s">
        <v>1141</v>
      </c>
      <c r="J432">
        <v>66</v>
      </c>
      <c r="K432" t="s">
        <v>84</v>
      </c>
      <c r="L432" t="s">
        <v>85</v>
      </c>
      <c r="M432" t="s">
        <v>86</v>
      </c>
      <c r="N432">
        <v>2</v>
      </c>
      <c r="O432" s="1">
        <v>44539.421446759261</v>
      </c>
      <c r="P432" s="1">
        <v>44539.423842592594</v>
      </c>
      <c r="Q432">
        <v>101</v>
      </c>
      <c r="R432">
        <v>106</v>
      </c>
      <c r="S432" t="b">
        <v>0</v>
      </c>
      <c r="T432" t="s">
        <v>87</v>
      </c>
      <c r="U432" t="b">
        <v>0</v>
      </c>
      <c r="V432" t="s">
        <v>97</v>
      </c>
      <c r="W432" s="1">
        <v>44539.423032407409</v>
      </c>
      <c r="X432">
        <v>60</v>
      </c>
      <c r="Y432">
        <v>0</v>
      </c>
      <c r="Z432">
        <v>0</v>
      </c>
      <c r="AA432">
        <v>0</v>
      </c>
      <c r="AB432">
        <v>52</v>
      </c>
      <c r="AC432">
        <v>0</v>
      </c>
      <c r="AD432">
        <v>66</v>
      </c>
      <c r="AE432">
        <v>0</v>
      </c>
      <c r="AF432">
        <v>0</v>
      </c>
      <c r="AG432">
        <v>0</v>
      </c>
      <c r="AH432" t="s">
        <v>112</v>
      </c>
      <c r="AI432" s="1">
        <v>44539.423842592594</v>
      </c>
      <c r="AJ432">
        <v>46</v>
      </c>
      <c r="AK432">
        <v>0</v>
      </c>
      <c r="AL432">
        <v>0</v>
      </c>
      <c r="AM432">
        <v>0</v>
      </c>
      <c r="AN432">
        <v>52</v>
      </c>
      <c r="AO432">
        <v>0</v>
      </c>
      <c r="AP432">
        <v>66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>
      <c r="A433" t="s">
        <v>1142</v>
      </c>
      <c r="B433" t="s">
        <v>79</v>
      </c>
      <c r="C433" t="s">
        <v>1143</v>
      </c>
      <c r="D433" t="s">
        <v>81</v>
      </c>
      <c r="E433" s="2" t="str">
        <f>HYPERLINK("capsilon://?command=openfolder&amp;siteaddress=FAM.docvelocity-na8.net&amp;folderid=FXAB1F1333-3234-6A86-C749-8D8649DC98F3","FX21125377")</f>
        <v>FX21125377</v>
      </c>
      <c r="F433" t="s">
        <v>19</v>
      </c>
      <c r="G433" t="s">
        <v>19</v>
      </c>
      <c r="H433" t="s">
        <v>82</v>
      </c>
      <c r="I433" t="s">
        <v>1144</v>
      </c>
      <c r="J433">
        <v>385</v>
      </c>
      <c r="K433" t="s">
        <v>84</v>
      </c>
      <c r="L433" t="s">
        <v>85</v>
      </c>
      <c r="M433" t="s">
        <v>86</v>
      </c>
      <c r="N433">
        <v>2</v>
      </c>
      <c r="O433" s="1">
        <v>44539.425613425927</v>
      </c>
      <c r="P433" s="1">
        <v>44539.448935185188</v>
      </c>
      <c r="Q433">
        <v>476</v>
      </c>
      <c r="R433">
        <v>1539</v>
      </c>
      <c r="S433" t="b">
        <v>0</v>
      </c>
      <c r="T433" t="s">
        <v>87</v>
      </c>
      <c r="U433" t="b">
        <v>0</v>
      </c>
      <c r="V433" t="s">
        <v>97</v>
      </c>
      <c r="W433" s="1">
        <v>44539.432986111111</v>
      </c>
      <c r="X433">
        <v>607</v>
      </c>
      <c r="Y433">
        <v>294</v>
      </c>
      <c r="Z433">
        <v>0</v>
      </c>
      <c r="AA433">
        <v>294</v>
      </c>
      <c r="AB433">
        <v>0</v>
      </c>
      <c r="AC433">
        <v>45</v>
      </c>
      <c r="AD433">
        <v>91</v>
      </c>
      <c r="AE433">
        <v>0</v>
      </c>
      <c r="AF433">
        <v>0</v>
      </c>
      <c r="AG433">
        <v>0</v>
      </c>
      <c r="AH433" t="s">
        <v>112</v>
      </c>
      <c r="AI433" s="1">
        <v>44539.448935185188</v>
      </c>
      <c r="AJ433">
        <v>932</v>
      </c>
      <c r="AK433">
        <v>1</v>
      </c>
      <c r="AL433">
        <v>0</v>
      </c>
      <c r="AM433">
        <v>1</v>
      </c>
      <c r="AN433">
        <v>91</v>
      </c>
      <c r="AO433">
        <v>1</v>
      </c>
      <c r="AP433">
        <v>90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>
      <c r="A434" t="s">
        <v>1145</v>
      </c>
      <c r="B434" t="s">
        <v>79</v>
      </c>
      <c r="C434" t="s">
        <v>1146</v>
      </c>
      <c r="D434" t="s">
        <v>81</v>
      </c>
      <c r="E434" s="2" t="str">
        <f>HYPERLINK("capsilon://?command=openfolder&amp;siteaddress=FAM.docvelocity-na8.net&amp;folderid=FX89A48F48-2FA0-EC04-0083-AEA0D20D1CF6","FX21123238")</f>
        <v>FX21123238</v>
      </c>
      <c r="F434" t="s">
        <v>19</v>
      </c>
      <c r="G434" t="s">
        <v>19</v>
      </c>
      <c r="H434" t="s">
        <v>82</v>
      </c>
      <c r="I434" t="s">
        <v>1147</v>
      </c>
      <c r="J434">
        <v>38</v>
      </c>
      <c r="K434" t="s">
        <v>84</v>
      </c>
      <c r="L434" t="s">
        <v>85</v>
      </c>
      <c r="M434" t="s">
        <v>86</v>
      </c>
      <c r="N434">
        <v>2</v>
      </c>
      <c r="O434" s="1">
        <v>44539.433078703703</v>
      </c>
      <c r="P434" s="1">
        <v>44539.450254629628</v>
      </c>
      <c r="Q434">
        <v>1122</v>
      </c>
      <c r="R434">
        <v>362</v>
      </c>
      <c r="S434" t="b">
        <v>0</v>
      </c>
      <c r="T434" t="s">
        <v>87</v>
      </c>
      <c r="U434" t="b">
        <v>0</v>
      </c>
      <c r="V434" t="s">
        <v>223</v>
      </c>
      <c r="W434" s="1">
        <v>44539.438726851855</v>
      </c>
      <c r="X434">
        <v>117</v>
      </c>
      <c r="Y434">
        <v>37</v>
      </c>
      <c r="Z434">
        <v>0</v>
      </c>
      <c r="AA434">
        <v>37</v>
      </c>
      <c r="AB434">
        <v>0</v>
      </c>
      <c r="AC434">
        <v>22</v>
      </c>
      <c r="AD434">
        <v>1</v>
      </c>
      <c r="AE434">
        <v>0</v>
      </c>
      <c r="AF434">
        <v>0</v>
      </c>
      <c r="AG434">
        <v>0</v>
      </c>
      <c r="AH434" t="s">
        <v>182</v>
      </c>
      <c r="AI434" s="1">
        <v>44539.450254629628</v>
      </c>
      <c r="AJ434">
        <v>238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>
      <c r="A435" t="s">
        <v>1148</v>
      </c>
      <c r="B435" t="s">
        <v>79</v>
      </c>
      <c r="C435" t="s">
        <v>1149</v>
      </c>
      <c r="D435" t="s">
        <v>81</v>
      </c>
      <c r="E435" s="2" t="str">
        <f>HYPERLINK("capsilon://?command=openfolder&amp;siteaddress=FAM.docvelocity-na8.net&amp;folderid=FXB4885F69-5B64-35D8-3480-5A708D8A2FC9","FX211013312")</f>
        <v>FX211013312</v>
      </c>
      <c r="F435" t="s">
        <v>19</v>
      </c>
      <c r="G435" t="s">
        <v>19</v>
      </c>
      <c r="H435" t="s">
        <v>82</v>
      </c>
      <c r="I435" t="s">
        <v>1150</v>
      </c>
      <c r="J435">
        <v>21</v>
      </c>
      <c r="K435" t="s">
        <v>84</v>
      </c>
      <c r="L435" t="s">
        <v>85</v>
      </c>
      <c r="M435" t="s">
        <v>86</v>
      </c>
      <c r="N435">
        <v>2</v>
      </c>
      <c r="O435" s="1">
        <v>44539.433518518519</v>
      </c>
      <c r="P435" s="1">
        <v>44539.449652777781</v>
      </c>
      <c r="Q435">
        <v>1297</v>
      </c>
      <c r="R435">
        <v>97</v>
      </c>
      <c r="S435" t="b">
        <v>0</v>
      </c>
      <c r="T435" t="s">
        <v>87</v>
      </c>
      <c r="U435" t="b">
        <v>0</v>
      </c>
      <c r="V435" t="s">
        <v>223</v>
      </c>
      <c r="W435" s="1">
        <v>44539.439143518517</v>
      </c>
      <c r="X435">
        <v>35</v>
      </c>
      <c r="Y435">
        <v>0</v>
      </c>
      <c r="Z435">
        <v>0</v>
      </c>
      <c r="AA435">
        <v>0</v>
      </c>
      <c r="AB435">
        <v>9</v>
      </c>
      <c r="AC435">
        <v>0</v>
      </c>
      <c r="AD435">
        <v>21</v>
      </c>
      <c r="AE435">
        <v>0</v>
      </c>
      <c r="AF435">
        <v>0</v>
      </c>
      <c r="AG435">
        <v>0</v>
      </c>
      <c r="AH435" t="s">
        <v>112</v>
      </c>
      <c r="AI435" s="1">
        <v>44539.449652777781</v>
      </c>
      <c r="AJ435">
        <v>62</v>
      </c>
      <c r="AK435">
        <v>0</v>
      </c>
      <c r="AL435">
        <v>0</v>
      </c>
      <c r="AM435">
        <v>0</v>
      </c>
      <c r="AN435">
        <v>9</v>
      </c>
      <c r="AO435">
        <v>0</v>
      </c>
      <c r="AP435">
        <v>21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>
      <c r="A436" t="s">
        <v>1151</v>
      </c>
      <c r="B436" t="s">
        <v>79</v>
      </c>
      <c r="C436" t="s">
        <v>1152</v>
      </c>
      <c r="D436" t="s">
        <v>81</v>
      </c>
      <c r="E436" s="2" t="str">
        <f>HYPERLINK("capsilon://?command=openfolder&amp;siteaddress=FAM.docvelocity-na8.net&amp;folderid=FX78D0308A-C680-E16E-343C-E60DB5D4486D","FX21116178")</f>
        <v>FX21116178</v>
      </c>
      <c r="F436" t="s">
        <v>19</v>
      </c>
      <c r="G436" t="s">
        <v>19</v>
      </c>
      <c r="H436" t="s">
        <v>82</v>
      </c>
      <c r="I436" t="s">
        <v>1153</v>
      </c>
      <c r="J436">
        <v>66</v>
      </c>
      <c r="K436" t="s">
        <v>84</v>
      </c>
      <c r="L436" t="s">
        <v>85</v>
      </c>
      <c r="M436" t="s">
        <v>86</v>
      </c>
      <c r="N436">
        <v>2</v>
      </c>
      <c r="O436" s="1">
        <v>44539.434583333335</v>
      </c>
      <c r="P436" s="1">
        <v>44539.45107638889</v>
      </c>
      <c r="Q436">
        <v>1261</v>
      </c>
      <c r="R436">
        <v>164</v>
      </c>
      <c r="S436" t="b">
        <v>0</v>
      </c>
      <c r="T436" t="s">
        <v>87</v>
      </c>
      <c r="U436" t="b">
        <v>0</v>
      </c>
      <c r="V436" t="s">
        <v>223</v>
      </c>
      <c r="W436" s="1">
        <v>44539.439652777779</v>
      </c>
      <c r="X436">
        <v>42</v>
      </c>
      <c r="Y436">
        <v>0</v>
      </c>
      <c r="Z436">
        <v>0</v>
      </c>
      <c r="AA436">
        <v>0</v>
      </c>
      <c r="AB436">
        <v>52</v>
      </c>
      <c r="AC436">
        <v>0</v>
      </c>
      <c r="AD436">
        <v>66</v>
      </c>
      <c r="AE436">
        <v>0</v>
      </c>
      <c r="AF436">
        <v>0</v>
      </c>
      <c r="AG436">
        <v>0</v>
      </c>
      <c r="AH436" t="s">
        <v>112</v>
      </c>
      <c r="AI436" s="1">
        <v>44539.45107638889</v>
      </c>
      <c r="AJ436">
        <v>122</v>
      </c>
      <c r="AK436">
        <v>0</v>
      </c>
      <c r="AL436">
        <v>0</v>
      </c>
      <c r="AM436">
        <v>0</v>
      </c>
      <c r="AN436">
        <v>52</v>
      </c>
      <c r="AO436">
        <v>0</v>
      </c>
      <c r="AP436">
        <v>66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>
      <c r="A437" t="s">
        <v>1154</v>
      </c>
      <c r="B437" t="s">
        <v>79</v>
      </c>
      <c r="C437" t="s">
        <v>812</v>
      </c>
      <c r="D437" t="s">
        <v>81</v>
      </c>
      <c r="E437" s="2" t="str">
        <f>HYPERLINK("capsilon://?command=openfolder&amp;siteaddress=FAM.docvelocity-na8.net&amp;folderid=FX0A902041-04B9-88DF-5EAC-813DB352A6CA","FX21107797")</f>
        <v>FX21107797</v>
      </c>
      <c r="F437" t="s">
        <v>19</v>
      </c>
      <c r="G437" t="s">
        <v>19</v>
      </c>
      <c r="H437" t="s">
        <v>82</v>
      </c>
      <c r="I437" t="s">
        <v>1155</v>
      </c>
      <c r="J437">
        <v>66</v>
      </c>
      <c r="K437" t="s">
        <v>84</v>
      </c>
      <c r="L437" t="s">
        <v>85</v>
      </c>
      <c r="M437" t="s">
        <v>86</v>
      </c>
      <c r="N437">
        <v>2</v>
      </c>
      <c r="O437" s="1">
        <v>44539.434791666667</v>
      </c>
      <c r="P437" s="1">
        <v>44539.452048611114</v>
      </c>
      <c r="Q437">
        <v>1362</v>
      </c>
      <c r="R437">
        <v>129</v>
      </c>
      <c r="S437" t="b">
        <v>0</v>
      </c>
      <c r="T437" t="s">
        <v>87</v>
      </c>
      <c r="U437" t="b">
        <v>0</v>
      </c>
      <c r="V437" t="s">
        <v>223</v>
      </c>
      <c r="W437" s="1">
        <v>44539.440069444441</v>
      </c>
      <c r="X437">
        <v>34</v>
      </c>
      <c r="Y437">
        <v>0</v>
      </c>
      <c r="Z437">
        <v>0</v>
      </c>
      <c r="AA437">
        <v>0</v>
      </c>
      <c r="AB437">
        <v>52</v>
      </c>
      <c r="AC437">
        <v>0</v>
      </c>
      <c r="AD437">
        <v>66</v>
      </c>
      <c r="AE437">
        <v>0</v>
      </c>
      <c r="AF437">
        <v>0</v>
      </c>
      <c r="AG437">
        <v>0</v>
      </c>
      <c r="AH437" t="s">
        <v>112</v>
      </c>
      <c r="AI437" s="1">
        <v>44539.452048611114</v>
      </c>
      <c r="AJ437">
        <v>83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66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>
      <c r="A438" t="s">
        <v>1156</v>
      </c>
      <c r="B438" t="s">
        <v>79</v>
      </c>
      <c r="C438" t="s">
        <v>1149</v>
      </c>
      <c r="D438" t="s">
        <v>81</v>
      </c>
      <c r="E438" s="2" t="str">
        <f>HYPERLINK("capsilon://?command=openfolder&amp;siteaddress=FAM.docvelocity-na8.net&amp;folderid=FXB4885F69-5B64-35D8-3480-5A708D8A2FC9","FX211013312")</f>
        <v>FX211013312</v>
      </c>
      <c r="F438" t="s">
        <v>19</v>
      </c>
      <c r="G438" t="s">
        <v>19</v>
      </c>
      <c r="H438" t="s">
        <v>82</v>
      </c>
      <c r="I438" t="s">
        <v>1157</v>
      </c>
      <c r="J438">
        <v>30</v>
      </c>
      <c r="K438" t="s">
        <v>84</v>
      </c>
      <c r="L438" t="s">
        <v>85</v>
      </c>
      <c r="M438" t="s">
        <v>86</v>
      </c>
      <c r="N438">
        <v>2</v>
      </c>
      <c r="O438" s="1">
        <v>44539.435150462959</v>
      </c>
      <c r="P438" s="1">
        <v>44539.453159722223</v>
      </c>
      <c r="Q438">
        <v>1396</v>
      </c>
      <c r="R438">
        <v>160</v>
      </c>
      <c r="S438" t="b">
        <v>0</v>
      </c>
      <c r="T438" t="s">
        <v>87</v>
      </c>
      <c r="U438" t="b">
        <v>0</v>
      </c>
      <c r="V438" t="s">
        <v>223</v>
      </c>
      <c r="W438" s="1">
        <v>44539.440833333334</v>
      </c>
      <c r="X438">
        <v>65</v>
      </c>
      <c r="Y438">
        <v>9</v>
      </c>
      <c r="Z438">
        <v>0</v>
      </c>
      <c r="AA438">
        <v>9</v>
      </c>
      <c r="AB438">
        <v>0</v>
      </c>
      <c r="AC438">
        <v>3</v>
      </c>
      <c r="AD438">
        <v>21</v>
      </c>
      <c r="AE438">
        <v>0</v>
      </c>
      <c r="AF438">
        <v>0</v>
      </c>
      <c r="AG438">
        <v>0</v>
      </c>
      <c r="AH438" t="s">
        <v>112</v>
      </c>
      <c r="AI438" s="1">
        <v>44539.453159722223</v>
      </c>
      <c r="AJ438">
        <v>95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21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>
      <c r="A439" t="s">
        <v>1158</v>
      </c>
      <c r="B439" t="s">
        <v>79</v>
      </c>
      <c r="C439" t="s">
        <v>1159</v>
      </c>
      <c r="D439" t="s">
        <v>81</v>
      </c>
      <c r="E439" s="2" t="str">
        <f>HYPERLINK("capsilon://?command=openfolder&amp;siteaddress=FAM.docvelocity-na8.net&amp;folderid=FXD4E4B350-21EE-4B1B-4ADA-06E65412ECB3","FX21125765")</f>
        <v>FX21125765</v>
      </c>
      <c r="F439" t="s">
        <v>19</v>
      </c>
      <c r="G439" t="s">
        <v>19</v>
      </c>
      <c r="H439" t="s">
        <v>82</v>
      </c>
      <c r="I439" t="s">
        <v>1160</v>
      </c>
      <c r="J439">
        <v>150</v>
      </c>
      <c r="K439" t="s">
        <v>84</v>
      </c>
      <c r="L439" t="s">
        <v>85</v>
      </c>
      <c r="M439" t="s">
        <v>86</v>
      </c>
      <c r="N439">
        <v>2</v>
      </c>
      <c r="O439" s="1">
        <v>44539.436574074076</v>
      </c>
      <c r="P439" s="1">
        <v>44539.459386574075</v>
      </c>
      <c r="Q439">
        <v>918</v>
      </c>
      <c r="R439">
        <v>1053</v>
      </c>
      <c r="S439" t="b">
        <v>0</v>
      </c>
      <c r="T439" t="s">
        <v>87</v>
      </c>
      <c r="U439" t="b">
        <v>0</v>
      </c>
      <c r="V439" t="s">
        <v>110</v>
      </c>
      <c r="W439" s="1">
        <v>44539.446342592593</v>
      </c>
      <c r="X439">
        <v>515</v>
      </c>
      <c r="Y439">
        <v>120</v>
      </c>
      <c r="Z439">
        <v>0</v>
      </c>
      <c r="AA439">
        <v>120</v>
      </c>
      <c r="AB439">
        <v>0</v>
      </c>
      <c r="AC439">
        <v>26</v>
      </c>
      <c r="AD439">
        <v>30</v>
      </c>
      <c r="AE439">
        <v>0</v>
      </c>
      <c r="AF439">
        <v>0</v>
      </c>
      <c r="AG439">
        <v>0</v>
      </c>
      <c r="AH439" t="s">
        <v>112</v>
      </c>
      <c r="AI439" s="1">
        <v>44539.459386574075</v>
      </c>
      <c r="AJ439">
        <v>538</v>
      </c>
      <c r="AK439">
        <v>2</v>
      </c>
      <c r="AL439">
        <v>0</v>
      </c>
      <c r="AM439">
        <v>2</v>
      </c>
      <c r="AN439">
        <v>0</v>
      </c>
      <c r="AO439">
        <v>2</v>
      </c>
      <c r="AP439">
        <v>28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>
      <c r="A440" t="s">
        <v>1161</v>
      </c>
      <c r="B440" t="s">
        <v>79</v>
      </c>
      <c r="C440" t="s">
        <v>1162</v>
      </c>
      <c r="D440" t="s">
        <v>81</v>
      </c>
      <c r="E440" s="2" t="str">
        <f>HYPERLINK("capsilon://?command=openfolder&amp;siteaddress=FAM.docvelocity-na8.net&amp;folderid=FX3D23E868-A69F-2CF7-163A-CD65799DA57B","FX21125162")</f>
        <v>FX21125162</v>
      </c>
      <c r="F440" t="s">
        <v>19</v>
      </c>
      <c r="G440" t="s">
        <v>19</v>
      </c>
      <c r="H440" t="s">
        <v>82</v>
      </c>
      <c r="I440" t="s">
        <v>1163</v>
      </c>
      <c r="J440">
        <v>162</v>
      </c>
      <c r="K440" t="s">
        <v>84</v>
      </c>
      <c r="L440" t="s">
        <v>85</v>
      </c>
      <c r="M440" t="s">
        <v>86</v>
      </c>
      <c r="N440">
        <v>2</v>
      </c>
      <c r="O440" s="1">
        <v>44539.438587962963</v>
      </c>
      <c r="P440" s="1">
        <v>44539.493831018517</v>
      </c>
      <c r="Q440">
        <v>2165</v>
      </c>
      <c r="R440">
        <v>2608</v>
      </c>
      <c r="S440" t="b">
        <v>0</v>
      </c>
      <c r="T440" t="s">
        <v>87</v>
      </c>
      <c r="U440" t="b">
        <v>0</v>
      </c>
      <c r="V440" t="s">
        <v>150</v>
      </c>
      <c r="W440" s="1">
        <v>44539.466458333336</v>
      </c>
      <c r="X440">
        <v>1874</v>
      </c>
      <c r="Y440">
        <v>186</v>
      </c>
      <c r="Z440">
        <v>0</v>
      </c>
      <c r="AA440">
        <v>186</v>
      </c>
      <c r="AB440">
        <v>0</v>
      </c>
      <c r="AC440">
        <v>136</v>
      </c>
      <c r="AD440">
        <v>-24</v>
      </c>
      <c r="AE440">
        <v>0</v>
      </c>
      <c r="AF440">
        <v>0</v>
      </c>
      <c r="AG440">
        <v>0</v>
      </c>
      <c r="AH440" t="s">
        <v>128</v>
      </c>
      <c r="AI440" s="1">
        <v>44539.493831018517</v>
      </c>
      <c r="AJ440">
        <v>384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-24</v>
      </c>
      <c r="AQ440">
        <v>21</v>
      </c>
      <c r="AR440">
        <v>0</v>
      </c>
      <c r="AS440">
        <v>2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>
      <c r="A441" t="s">
        <v>1164</v>
      </c>
      <c r="B441" t="s">
        <v>79</v>
      </c>
      <c r="C441" t="s">
        <v>1165</v>
      </c>
      <c r="D441" t="s">
        <v>81</v>
      </c>
      <c r="E441" s="2" t="str">
        <f>HYPERLINK("capsilon://?command=openfolder&amp;siteaddress=FAM.docvelocity-na8.net&amp;folderid=FX386A3A7D-A0B3-6B62-99A6-EB5B93BE74EA","FX21124932")</f>
        <v>FX21124932</v>
      </c>
      <c r="F441" t="s">
        <v>19</v>
      </c>
      <c r="G441" t="s">
        <v>19</v>
      </c>
      <c r="H441" t="s">
        <v>82</v>
      </c>
      <c r="I441" t="s">
        <v>1166</v>
      </c>
      <c r="J441">
        <v>38</v>
      </c>
      <c r="K441" t="s">
        <v>84</v>
      </c>
      <c r="L441" t="s">
        <v>85</v>
      </c>
      <c r="M441" t="s">
        <v>86</v>
      </c>
      <c r="N441">
        <v>1</v>
      </c>
      <c r="O441" s="1">
        <v>44539.438888888886</v>
      </c>
      <c r="P441" s="1">
        <v>44539.447129629632</v>
      </c>
      <c r="Q441">
        <v>577</v>
      </c>
      <c r="R441">
        <v>135</v>
      </c>
      <c r="S441" t="b">
        <v>0</v>
      </c>
      <c r="T441" t="s">
        <v>87</v>
      </c>
      <c r="U441" t="b">
        <v>0</v>
      </c>
      <c r="V441" t="s">
        <v>168</v>
      </c>
      <c r="W441" s="1">
        <v>44539.447129629632</v>
      </c>
      <c r="X441">
        <v>122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38</v>
      </c>
      <c r="AE441">
        <v>37</v>
      </c>
      <c r="AF441">
        <v>0</v>
      </c>
      <c r="AG441">
        <v>2</v>
      </c>
      <c r="AH441" t="s">
        <v>87</v>
      </c>
      <c r="AI441" t="s">
        <v>87</v>
      </c>
      <c r="AJ441" t="s">
        <v>87</v>
      </c>
      <c r="AK441" t="s">
        <v>87</v>
      </c>
      <c r="AL441" t="s">
        <v>87</v>
      </c>
      <c r="AM441" t="s">
        <v>87</v>
      </c>
      <c r="AN441" t="s">
        <v>87</v>
      </c>
      <c r="AO441" t="s">
        <v>87</v>
      </c>
      <c r="AP441" t="s">
        <v>87</v>
      </c>
      <c r="AQ441" t="s">
        <v>87</v>
      </c>
      <c r="AR441" t="s">
        <v>87</v>
      </c>
      <c r="AS441" t="s">
        <v>87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>
      <c r="A442" t="s">
        <v>1167</v>
      </c>
      <c r="B442" t="s">
        <v>79</v>
      </c>
      <c r="C442" t="s">
        <v>1168</v>
      </c>
      <c r="D442" t="s">
        <v>81</v>
      </c>
      <c r="E442" s="2" t="str">
        <f>HYPERLINK("capsilon://?command=openfolder&amp;siteaddress=FAM.docvelocity-na8.net&amp;folderid=FXB781FFC1-FB40-5E10-3DF9-97DCB0A3148A","FX21103731")</f>
        <v>FX21103731</v>
      </c>
      <c r="F442" t="s">
        <v>19</v>
      </c>
      <c r="G442" t="s">
        <v>19</v>
      </c>
      <c r="H442" t="s">
        <v>82</v>
      </c>
      <c r="I442" t="s">
        <v>1169</v>
      </c>
      <c r="J442">
        <v>66</v>
      </c>
      <c r="K442" t="s">
        <v>84</v>
      </c>
      <c r="L442" t="s">
        <v>85</v>
      </c>
      <c r="M442" t="s">
        <v>86</v>
      </c>
      <c r="N442">
        <v>2</v>
      </c>
      <c r="O442" s="1">
        <v>44539.447442129633</v>
      </c>
      <c r="P442" s="1">
        <v>44539.467141203706</v>
      </c>
      <c r="Q442">
        <v>1058</v>
      </c>
      <c r="R442">
        <v>644</v>
      </c>
      <c r="S442" t="b">
        <v>0</v>
      </c>
      <c r="T442" t="s">
        <v>87</v>
      </c>
      <c r="U442" t="b">
        <v>0</v>
      </c>
      <c r="V442" t="s">
        <v>168</v>
      </c>
      <c r="W442" s="1">
        <v>44539.451388888891</v>
      </c>
      <c r="X442">
        <v>319</v>
      </c>
      <c r="Y442">
        <v>52</v>
      </c>
      <c r="Z442">
        <v>0</v>
      </c>
      <c r="AA442">
        <v>52</v>
      </c>
      <c r="AB442">
        <v>0</v>
      </c>
      <c r="AC442">
        <v>40</v>
      </c>
      <c r="AD442">
        <v>14</v>
      </c>
      <c r="AE442">
        <v>0</v>
      </c>
      <c r="AF442">
        <v>0</v>
      </c>
      <c r="AG442">
        <v>0</v>
      </c>
      <c r="AH442" t="s">
        <v>112</v>
      </c>
      <c r="AI442" s="1">
        <v>44539.467141203706</v>
      </c>
      <c r="AJ442">
        <v>325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14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>
      <c r="A443" t="s">
        <v>1170</v>
      </c>
      <c r="B443" t="s">
        <v>79</v>
      </c>
      <c r="C443" t="s">
        <v>1165</v>
      </c>
      <c r="D443" t="s">
        <v>81</v>
      </c>
      <c r="E443" s="2" t="str">
        <f>HYPERLINK("capsilon://?command=openfolder&amp;siteaddress=FAM.docvelocity-na8.net&amp;folderid=FX386A3A7D-A0B3-6B62-99A6-EB5B93BE74EA","FX21124932")</f>
        <v>FX21124932</v>
      </c>
      <c r="F443" t="s">
        <v>19</v>
      </c>
      <c r="G443" t="s">
        <v>19</v>
      </c>
      <c r="H443" t="s">
        <v>82</v>
      </c>
      <c r="I443" t="s">
        <v>1166</v>
      </c>
      <c r="J443">
        <v>76</v>
      </c>
      <c r="K443" t="s">
        <v>84</v>
      </c>
      <c r="L443" t="s">
        <v>85</v>
      </c>
      <c r="M443" t="s">
        <v>86</v>
      </c>
      <c r="N443">
        <v>2</v>
      </c>
      <c r="O443" s="1">
        <v>44539.448888888888</v>
      </c>
      <c r="P443" s="1">
        <v>44539.463379629633</v>
      </c>
      <c r="Q443">
        <v>557</v>
      </c>
      <c r="R443">
        <v>695</v>
      </c>
      <c r="S443" t="b">
        <v>0</v>
      </c>
      <c r="T443" t="s">
        <v>87</v>
      </c>
      <c r="U443" t="b">
        <v>1</v>
      </c>
      <c r="V443" t="s">
        <v>223</v>
      </c>
      <c r="W443" s="1">
        <v>44539.454444444447</v>
      </c>
      <c r="X443">
        <v>351</v>
      </c>
      <c r="Y443">
        <v>74</v>
      </c>
      <c r="Z443">
        <v>0</v>
      </c>
      <c r="AA443">
        <v>74</v>
      </c>
      <c r="AB443">
        <v>0</v>
      </c>
      <c r="AC443">
        <v>42</v>
      </c>
      <c r="AD443">
        <v>2</v>
      </c>
      <c r="AE443">
        <v>0</v>
      </c>
      <c r="AF443">
        <v>0</v>
      </c>
      <c r="AG443">
        <v>0</v>
      </c>
      <c r="AH443" t="s">
        <v>112</v>
      </c>
      <c r="AI443" s="1">
        <v>44539.463379629633</v>
      </c>
      <c r="AJ443">
        <v>344</v>
      </c>
      <c r="AK443">
        <v>1</v>
      </c>
      <c r="AL443">
        <v>0</v>
      </c>
      <c r="AM443">
        <v>1</v>
      </c>
      <c r="AN443">
        <v>0</v>
      </c>
      <c r="AO443">
        <v>1</v>
      </c>
      <c r="AP443">
        <v>1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>
      <c r="A444" t="s">
        <v>1171</v>
      </c>
      <c r="B444" t="s">
        <v>79</v>
      </c>
      <c r="C444" t="s">
        <v>1172</v>
      </c>
      <c r="D444" t="s">
        <v>81</v>
      </c>
      <c r="E444" s="2" t="str">
        <f>HYPERLINK("capsilon://?command=openfolder&amp;siteaddress=FAM.docvelocity-na8.net&amp;folderid=FXE50AE4B8-6A60-344A-4647-37E24552948B","FX21124331")</f>
        <v>FX21124331</v>
      </c>
      <c r="F444" t="s">
        <v>19</v>
      </c>
      <c r="G444" t="s">
        <v>19</v>
      </c>
      <c r="H444" t="s">
        <v>82</v>
      </c>
      <c r="I444" t="s">
        <v>1173</v>
      </c>
      <c r="J444">
        <v>227</v>
      </c>
      <c r="K444" t="s">
        <v>84</v>
      </c>
      <c r="L444" t="s">
        <v>85</v>
      </c>
      <c r="M444" t="s">
        <v>86</v>
      </c>
      <c r="N444">
        <v>2</v>
      </c>
      <c r="O444" s="1">
        <v>44539.470370370371</v>
      </c>
      <c r="P444" s="1">
        <v>44539.499247685184</v>
      </c>
      <c r="Q444">
        <v>864</v>
      </c>
      <c r="R444">
        <v>1631</v>
      </c>
      <c r="S444" t="b">
        <v>0</v>
      </c>
      <c r="T444" t="s">
        <v>87</v>
      </c>
      <c r="U444" t="b">
        <v>0</v>
      </c>
      <c r="V444" t="s">
        <v>110</v>
      </c>
      <c r="W444" s="1">
        <v>44539.483506944445</v>
      </c>
      <c r="X444">
        <v>1134</v>
      </c>
      <c r="Y444">
        <v>133</v>
      </c>
      <c r="Z444">
        <v>0</v>
      </c>
      <c r="AA444">
        <v>133</v>
      </c>
      <c r="AB444">
        <v>0</v>
      </c>
      <c r="AC444">
        <v>59</v>
      </c>
      <c r="AD444">
        <v>94</v>
      </c>
      <c r="AE444">
        <v>0</v>
      </c>
      <c r="AF444">
        <v>0</v>
      </c>
      <c r="AG444">
        <v>0</v>
      </c>
      <c r="AH444" t="s">
        <v>178</v>
      </c>
      <c r="AI444" s="1">
        <v>44539.499247685184</v>
      </c>
      <c r="AJ444">
        <v>497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94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>
      <c r="A445" t="s">
        <v>1174</v>
      </c>
      <c r="B445" t="s">
        <v>79</v>
      </c>
      <c r="C445" t="s">
        <v>1175</v>
      </c>
      <c r="D445" t="s">
        <v>81</v>
      </c>
      <c r="E445" s="2" t="str">
        <f>HYPERLINK("capsilon://?command=openfolder&amp;siteaddress=FAM.docvelocity-na8.net&amp;folderid=FXC0F2BDD4-9E03-DADB-0C54-54A48BCED9DB","FX21126321")</f>
        <v>FX21126321</v>
      </c>
      <c r="F445" t="s">
        <v>19</v>
      </c>
      <c r="G445" t="s">
        <v>19</v>
      </c>
      <c r="H445" t="s">
        <v>82</v>
      </c>
      <c r="I445" t="s">
        <v>1176</v>
      </c>
      <c r="J445">
        <v>202</v>
      </c>
      <c r="K445" t="s">
        <v>84</v>
      </c>
      <c r="L445" t="s">
        <v>85</v>
      </c>
      <c r="M445" t="s">
        <v>86</v>
      </c>
      <c r="N445">
        <v>2</v>
      </c>
      <c r="O445" s="1">
        <v>44539.483668981484</v>
      </c>
      <c r="P445" s="1">
        <v>44539.530717592592</v>
      </c>
      <c r="Q445">
        <v>171</v>
      </c>
      <c r="R445">
        <v>3894</v>
      </c>
      <c r="S445" t="b">
        <v>0</v>
      </c>
      <c r="T445" t="s">
        <v>87</v>
      </c>
      <c r="U445" t="b">
        <v>0</v>
      </c>
      <c r="V445" t="s">
        <v>930</v>
      </c>
      <c r="W445" s="1">
        <v>44539.515682870369</v>
      </c>
      <c r="X445">
        <v>2693</v>
      </c>
      <c r="Y445">
        <v>278</v>
      </c>
      <c r="Z445">
        <v>0</v>
      </c>
      <c r="AA445">
        <v>278</v>
      </c>
      <c r="AB445">
        <v>0</v>
      </c>
      <c r="AC445">
        <v>170</v>
      </c>
      <c r="AD445">
        <v>-76</v>
      </c>
      <c r="AE445">
        <v>0</v>
      </c>
      <c r="AF445">
        <v>0</v>
      </c>
      <c r="AG445">
        <v>0</v>
      </c>
      <c r="AH445" t="s">
        <v>137</v>
      </c>
      <c r="AI445" s="1">
        <v>44539.530717592592</v>
      </c>
      <c r="AJ445">
        <v>1148</v>
      </c>
      <c r="AK445">
        <v>4</v>
      </c>
      <c r="AL445">
        <v>0</v>
      </c>
      <c r="AM445">
        <v>4</v>
      </c>
      <c r="AN445">
        <v>0</v>
      </c>
      <c r="AO445">
        <v>4</v>
      </c>
      <c r="AP445">
        <v>-80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>
      <c r="A446" t="s">
        <v>1177</v>
      </c>
      <c r="B446" t="s">
        <v>79</v>
      </c>
      <c r="C446" t="s">
        <v>1178</v>
      </c>
      <c r="D446" t="s">
        <v>81</v>
      </c>
      <c r="E446" s="2" t="str">
        <f>HYPERLINK("capsilon://?command=openfolder&amp;siteaddress=FAM.docvelocity-na8.net&amp;folderid=FX77D6C644-04AE-3AA5-EAAF-8FC84596A30F","FX21126257")</f>
        <v>FX21126257</v>
      </c>
      <c r="F446" t="s">
        <v>19</v>
      </c>
      <c r="G446" t="s">
        <v>19</v>
      </c>
      <c r="H446" t="s">
        <v>82</v>
      </c>
      <c r="I446" t="s">
        <v>1179</v>
      </c>
      <c r="J446">
        <v>187</v>
      </c>
      <c r="K446" t="s">
        <v>84</v>
      </c>
      <c r="L446" t="s">
        <v>85</v>
      </c>
      <c r="M446" t="s">
        <v>86</v>
      </c>
      <c r="N446">
        <v>2</v>
      </c>
      <c r="O446" s="1">
        <v>44539.490173611113</v>
      </c>
      <c r="P446" s="1">
        <v>44539.601307870369</v>
      </c>
      <c r="Q446">
        <v>2978</v>
      </c>
      <c r="R446">
        <v>6624</v>
      </c>
      <c r="S446" t="b">
        <v>0</v>
      </c>
      <c r="T446" t="s">
        <v>87</v>
      </c>
      <c r="U446" t="b">
        <v>0</v>
      </c>
      <c r="V446" t="s">
        <v>493</v>
      </c>
      <c r="W446" s="1">
        <v>44539.548032407409</v>
      </c>
      <c r="X446">
        <v>4913</v>
      </c>
      <c r="Y446">
        <v>239</v>
      </c>
      <c r="Z446">
        <v>0</v>
      </c>
      <c r="AA446">
        <v>239</v>
      </c>
      <c r="AB446">
        <v>0</v>
      </c>
      <c r="AC446">
        <v>114</v>
      </c>
      <c r="AD446">
        <v>-52</v>
      </c>
      <c r="AE446">
        <v>0</v>
      </c>
      <c r="AF446">
        <v>0</v>
      </c>
      <c r="AG446">
        <v>0</v>
      </c>
      <c r="AH446" t="s">
        <v>182</v>
      </c>
      <c r="AI446" s="1">
        <v>44539.601307870369</v>
      </c>
      <c r="AJ446">
        <v>1711</v>
      </c>
      <c r="AK446">
        <v>5</v>
      </c>
      <c r="AL446">
        <v>0</v>
      </c>
      <c r="AM446">
        <v>5</v>
      </c>
      <c r="AN446">
        <v>0</v>
      </c>
      <c r="AO446">
        <v>5</v>
      </c>
      <c r="AP446">
        <v>-57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>
      <c r="A447" t="s">
        <v>1180</v>
      </c>
      <c r="B447" t="s">
        <v>79</v>
      </c>
      <c r="C447" t="s">
        <v>1181</v>
      </c>
      <c r="D447" t="s">
        <v>81</v>
      </c>
      <c r="E447" s="2" t="str">
        <f>HYPERLINK("capsilon://?command=openfolder&amp;siteaddress=FAM.docvelocity-na8.net&amp;folderid=FX822405F1-1DB0-25CB-E73E-32E6E1C57065","FX21124700")</f>
        <v>FX21124700</v>
      </c>
      <c r="F447" t="s">
        <v>19</v>
      </c>
      <c r="G447" t="s">
        <v>19</v>
      </c>
      <c r="H447" t="s">
        <v>82</v>
      </c>
      <c r="I447" t="s">
        <v>1182</v>
      </c>
      <c r="J447">
        <v>240</v>
      </c>
      <c r="K447" t="s">
        <v>84</v>
      </c>
      <c r="L447" t="s">
        <v>85</v>
      </c>
      <c r="M447" t="s">
        <v>86</v>
      </c>
      <c r="N447">
        <v>2</v>
      </c>
      <c r="O447" s="1">
        <v>44539.491550925923</v>
      </c>
      <c r="P447" s="1">
        <v>44539.505462962959</v>
      </c>
      <c r="Q447">
        <v>138</v>
      </c>
      <c r="R447">
        <v>1064</v>
      </c>
      <c r="S447" t="b">
        <v>0</v>
      </c>
      <c r="T447" t="s">
        <v>87</v>
      </c>
      <c r="U447" t="b">
        <v>0</v>
      </c>
      <c r="V447" t="s">
        <v>223</v>
      </c>
      <c r="W447" s="1">
        <v>44539.497754629629</v>
      </c>
      <c r="X447">
        <v>527</v>
      </c>
      <c r="Y447">
        <v>186</v>
      </c>
      <c r="Z447">
        <v>0</v>
      </c>
      <c r="AA447">
        <v>186</v>
      </c>
      <c r="AB447">
        <v>0</v>
      </c>
      <c r="AC447">
        <v>62</v>
      </c>
      <c r="AD447">
        <v>54</v>
      </c>
      <c r="AE447">
        <v>0</v>
      </c>
      <c r="AF447">
        <v>0</v>
      </c>
      <c r="AG447">
        <v>0</v>
      </c>
      <c r="AH447" t="s">
        <v>178</v>
      </c>
      <c r="AI447" s="1">
        <v>44539.505462962959</v>
      </c>
      <c r="AJ447">
        <v>537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54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>
      <c r="A448" t="s">
        <v>1183</v>
      </c>
      <c r="B448" t="s">
        <v>79</v>
      </c>
      <c r="C448" t="s">
        <v>1143</v>
      </c>
      <c r="D448" t="s">
        <v>81</v>
      </c>
      <c r="E448" s="2" t="str">
        <f>HYPERLINK("capsilon://?command=openfolder&amp;siteaddress=FAM.docvelocity-na8.net&amp;folderid=FXAB1F1333-3234-6A86-C749-8D8649DC98F3","FX21125377")</f>
        <v>FX21125377</v>
      </c>
      <c r="F448" t="s">
        <v>19</v>
      </c>
      <c r="G448" t="s">
        <v>19</v>
      </c>
      <c r="H448" t="s">
        <v>82</v>
      </c>
      <c r="I448" t="s">
        <v>1184</v>
      </c>
      <c r="J448">
        <v>38</v>
      </c>
      <c r="K448" t="s">
        <v>84</v>
      </c>
      <c r="L448" t="s">
        <v>85</v>
      </c>
      <c r="M448" t="s">
        <v>86</v>
      </c>
      <c r="N448">
        <v>1</v>
      </c>
      <c r="O448" s="1">
        <v>44539.493067129632</v>
      </c>
      <c r="P448" s="1">
        <v>44539.50503472222</v>
      </c>
      <c r="Q448">
        <v>754</v>
      </c>
      <c r="R448">
        <v>280</v>
      </c>
      <c r="S448" t="b">
        <v>0</v>
      </c>
      <c r="T448" t="s">
        <v>87</v>
      </c>
      <c r="U448" t="b">
        <v>0</v>
      </c>
      <c r="V448" t="s">
        <v>168</v>
      </c>
      <c r="W448" s="1">
        <v>44539.50503472222</v>
      </c>
      <c r="X448">
        <v>82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38</v>
      </c>
      <c r="AE448">
        <v>37</v>
      </c>
      <c r="AF448">
        <v>0</v>
      </c>
      <c r="AG448">
        <v>2</v>
      </c>
      <c r="AH448" t="s">
        <v>87</v>
      </c>
      <c r="AI448" t="s">
        <v>87</v>
      </c>
      <c r="AJ448" t="s">
        <v>87</v>
      </c>
      <c r="AK448" t="s">
        <v>87</v>
      </c>
      <c r="AL448" t="s">
        <v>87</v>
      </c>
      <c r="AM448" t="s">
        <v>87</v>
      </c>
      <c r="AN448" t="s">
        <v>87</v>
      </c>
      <c r="AO448" t="s">
        <v>87</v>
      </c>
      <c r="AP448" t="s">
        <v>87</v>
      </c>
      <c r="AQ448" t="s">
        <v>87</v>
      </c>
      <c r="AR448" t="s">
        <v>87</v>
      </c>
      <c r="AS448" t="s">
        <v>87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>
      <c r="A449" t="s">
        <v>1185</v>
      </c>
      <c r="B449" t="s">
        <v>79</v>
      </c>
      <c r="C449" t="s">
        <v>901</v>
      </c>
      <c r="D449" t="s">
        <v>81</v>
      </c>
      <c r="E449" s="2" t="str">
        <f>HYPERLINK("capsilon://?command=openfolder&amp;siteaddress=FAM.docvelocity-na8.net&amp;folderid=FXA5C98D92-D48D-B0AC-4CF1-9E4C25F3FED6","FX211289")</f>
        <v>FX211289</v>
      </c>
      <c r="F449" t="s">
        <v>19</v>
      </c>
      <c r="G449" t="s">
        <v>19</v>
      </c>
      <c r="H449" t="s">
        <v>82</v>
      </c>
      <c r="I449" t="s">
        <v>1186</v>
      </c>
      <c r="J449">
        <v>66</v>
      </c>
      <c r="K449" t="s">
        <v>84</v>
      </c>
      <c r="L449" t="s">
        <v>85</v>
      </c>
      <c r="M449" t="s">
        <v>86</v>
      </c>
      <c r="N449">
        <v>2</v>
      </c>
      <c r="O449" s="1">
        <v>44539.493460648147</v>
      </c>
      <c r="P449" s="1">
        <v>44539.510057870371</v>
      </c>
      <c r="Q449">
        <v>214</v>
      </c>
      <c r="R449">
        <v>1220</v>
      </c>
      <c r="S449" t="b">
        <v>0</v>
      </c>
      <c r="T449" t="s">
        <v>87</v>
      </c>
      <c r="U449" t="b">
        <v>0</v>
      </c>
      <c r="V449" t="s">
        <v>93</v>
      </c>
      <c r="W449" s="1">
        <v>44539.499756944446</v>
      </c>
      <c r="X449">
        <v>449</v>
      </c>
      <c r="Y449">
        <v>52</v>
      </c>
      <c r="Z449">
        <v>0</v>
      </c>
      <c r="AA449">
        <v>52</v>
      </c>
      <c r="AB449">
        <v>0</v>
      </c>
      <c r="AC449">
        <v>35</v>
      </c>
      <c r="AD449">
        <v>14</v>
      </c>
      <c r="AE449">
        <v>0</v>
      </c>
      <c r="AF449">
        <v>0</v>
      </c>
      <c r="AG449">
        <v>0</v>
      </c>
      <c r="AH449" t="s">
        <v>182</v>
      </c>
      <c r="AI449" s="1">
        <v>44539.510057870371</v>
      </c>
      <c r="AJ449">
        <v>762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14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>
      <c r="A450" t="s">
        <v>1187</v>
      </c>
      <c r="B450" t="s">
        <v>79</v>
      </c>
      <c r="C450" t="s">
        <v>656</v>
      </c>
      <c r="D450" t="s">
        <v>81</v>
      </c>
      <c r="E450" s="2" t="str">
        <f>HYPERLINK("capsilon://?command=openfolder&amp;siteaddress=FAM.docvelocity-na8.net&amp;folderid=FXEBA0CDE1-1673-C488-DA2F-2B5CF97BA22B","FX21124321")</f>
        <v>FX21124321</v>
      </c>
      <c r="F450" t="s">
        <v>19</v>
      </c>
      <c r="G450" t="s">
        <v>19</v>
      </c>
      <c r="H450" t="s">
        <v>82</v>
      </c>
      <c r="I450" t="s">
        <v>1188</v>
      </c>
      <c r="J450">
        <v>66</v>
      </c>
      <c r="K450" t="s">
        <v>84</v>
      </c>
      <c r="L450" t="s">
        <v>85</v>
      </c>
      <c r="M450" t="s">
        <v>86</v>
      </c>
      <c r="N450">
        <v>2</v>
      </c>
      <c r="O450" s="1">
        <v>44539.493819444448</v>
      </c>
      <c r="P450" s="1">
        <v>44539.588067129633</v>
      </c>
      <c r="Q450">
        <v>6842</v>
      </c>
      <c r="R450">
        <v>1301</v>
      </c>
      <c r="S450" t="b">
        <v>0</v>
      </c>
      <c r="T450" t="s">
        <v>87</v>
      </c>
      <c r="U450" t="b">
        <v>0</v>
      </c>
      <c r="V450" t="s">
        <v>950</v>
      </c>
      <c r="W450" s="1">
        <v>44539.505659722221</v>
      </c>
      <c r="X450">
        <v>771</v>
      </c>
      <c r="Y450">
        <v>52</v>
      </c>
      <c r="Z450">
        <v>0</v>
      </c>
      <c r="AA450">
        <v>52</v>
      </c>
      <c r="AB450">
        <v>0</v>
      </c>
      <c r="AC450">
        <v>28</v>
      </c>
      <c r="AD450">
        <v>14</v>
      </c>
      <c r="AE450">
        <v>0</v>
      </c>
      <c r="AF450">
        <v>0</v>
      </c>
      <c r="AG450">
        <v>0</v>
      </c>
      <c r="AH450" t="s">
        <v>137</v>
      </c>
      <c r="AI450" s="1">
        <v>44539.588067129633</v>
      </c>
      <c r="AJ450">
        <v>479</v>
      </c>
      <c r="AK450">
        <v>3</v>
      </c>
      <c r="AL450">
        <v>0</v>
      </c>
      <c r="AM450">
        <v>3</v>
      </c>
      <c r="AN450">
        <v>0</v>
      </c>
      <c r="AO450">
        <v>3</v>
      </c>
      <c r="AP450">
        <v>11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>
      <c r="A451" t="s">
        <v>1189</v>
      </c>
      <c r="B451" t="s">
        <v>79</v>
      </c>
      <c r="C451" t="s">
        <v>595</v>
      </c>
      <c r="D451" t="s">
        <v>81</v>
      </c>
      <c r="E451" s="2" t="str">
        <f>HYPERLINK("capsilon://?command=openfolder&amp;siteaddress=FAM.docvelocity-na8.net&amp;folderid=FX4C7CA1C9-EA78-738E-8275-470B0D32249E","FX21124024")</f>
        <v>FX21124024</v>
      </c>
      <c r="F451" t="s">
        <v>19</v>
      </c>
      <c r="G451" t="s">
        <v>19</v>
      </c>
      <c r="H451" t="s">
        <v>82</v>
      </c>
      <c r="I451" t="s">
        <v>1190</v>
      </c>
      <c r="J451">
        <v>112</v>
      </c>
      <c r="K451" t="s">
        <v>84</v>
      </c>
      <c r="L451" t="s">
        <v>85</v>
      </c>
      <c r="M451" t="s">
        <v>86</v>
      </c>
      <c r="N451">
        <v>2</v>
      </c>
      <c r="O451" s="1">
        <v>44539.494930555556</v>
      </c>
      <c r="P451" s="1">
        <v>44539.590821759259</v>
      </c>
      <c r="Q451">
        <v>7120</v>
      </c>
      <c r="R451">
        <v>1165</v>
      </c>
      <c r="S451" t="b">
        <v>0</v>
      </c>
      <c r="T451" t="s">
        <v>87</v>
      </c>
      <c r="U451" t="b">
        <v>0</v>
      </c>
      <c r="V451" t="s">
        <v>88</v>
      </c>
      <c r="W451" s="1">
        <v>44539.508333333331</v>
      </c>
      <c r="X451">
        <v>928</v>
      </c>
      <c r="Y451">
        <v>78</v>
      </c>
      <c r="Z451">
        <v>0</v>
      </c>
      <c r="AA451">
        <v>78</v>
      </c>
      <c r="AB451">
        <v>0</v>
      </c>
      <c r="AC451">
        <v>28</v>
      </c>
      <c r="AD451">
        <v>34</v>
      </c>
      <c r="AE451">
        <v>0</v>
      </c>
      <c r="AF451">
        <v>0</v>
      </c>
      <c r="AG451">
        <v>0</v>
      </c>
      <c r="AH451" t="s">
        <v>137</v>
      </c>
      <c r="AI451" s="1">
        <v>44539.590821759259</v>
      </c>
      <c r="AJ451">
        <v>237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34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>
      <c r="A452" t="s">
        <v>1191</v>
      </c>
      <c r="B452" t="s">
        <v>79</v>
      </c>
      <c r="C452" t="s">
        <v>1143</v>
      </c>
      <c r="D452" t="s">
        <v>81</v>
      </c>
      <c r="E452" s="2" t="str">
        <f>HYPERLINK("capsilon://?command=openfolder&amp;siteaddress=FAM.docvelocity-na8.net&amp;folderid=FXAB1F1333-3234-6A86-C749-8D8649DC98F3","FX21125377")</f>
        <v>FX21125377</v>
      </c>
      <c r="F452" t="s">
        <v>19</v>
      </c>
      <c r="G452" t="s">
        <v>19</v>
      </c>
      <c r="H452" t="s">
        <v>82</v>
      </c>
      <c r="I452" t="s">
        <v>1192</v>
      </c>
      <c r="J452">
        <v>38</v>
      </c>
      <c r="K452" t="s">
        <v>84</v>
      </c>
      <c r="L452" t="s">
        <v>85</v>
      </c>
      <c r="M452" t="s">
        <v>86</v>
      </c>
      <c r="N452">
        <v>1</v>
      </c>
      <c r="O452" s="1">
        <v>44539.495254629626</v>
      </c>
      <c r="P452" s="1">
        <v>44539.507789351854</v>
      </c>
      <c r="Q452">
        <v>832</v>
      </c>
      <c r="R452">
        <v>251</v>
      </c>
      <c r="S452" t="b">
        <v>0</v>
      </c>
      <c r="T452" t="s">
        <v>87</v>
      </c>
      <c r="U452" t="b">
        <v>0</v>
      </c>
      <c r="V452" t="s">
        <v>168</v>
      </c>
      <c r="W452" s="1">
        <v>44539.507789351854</v>
      </c>
      <c r="X452">
        <v>237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38</v>
      </c>
      <c r="AE452">
        <v>37</v>
      </c>
      <c r="AF452">
        <v>0</v>
      </c>
      <c r="AG452">
        <v>2</v>
      </c>
      <c r="AH452" t="s">
        <v>87</v>
      </c>
      <c r="AI452" t="s">
        <v>87</v>
      </c>
      <c r="AJ452" t="s">
        <v>87</v>
      </c>
      <c r="AK452" t="s">
        <v>87</v>
      </c>
      <c r="AL452" t="s">
        <v>87</v>
      </c>
      <c r="AM452" t="s">
        <v>87</v>
      </c>
      <c r="AN452" t="s">
        <v>87</v>
      </c>
      <c r="AO452" t="s">
        <v>87</v>
      </c>
      <c r="AP452" t="s">
        <v>87</v>
      </c>
      <c r="AQ452" t="s">
        <v>87</v>
      </c>
      <c r="AR452" t="s">
        <v>87</v>
      </c>
      <c r="AS452" t="s">
        <v>87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>
      <c r="A453" t="s">
        <v>1193</v>
      </c>
      <c r="B453" t="s">
        <v>79</v>
      </c>
      <c r="C453" t="s">
        <v>1162</v>
      </c>
      <c r="D453" t="s">
        <v>81</v>
      </c>
      <c r="E453" s="2" t="str">
        <f>HYPERLINK("capsilon://?command=openfolder&amp;siteaddress=FAM.docvelocity-na8.net&amp;folderid=FX3D23E868-A69F-2CF7-163A-CD65799DA57B","FX21125162")</f>
        <v>FX21125162</v>
      </c>
      <c r="F453" t="s">
        <v>19</v>
      </c>
      <c r="G453" t="s">
        <v>19</v>
      </c>
      <c r="H453" t="s">
        <v>82</v>
      </c>
      <c r="I453" t="s">
        <v>1163</v>
      </c>
      <c r="J453">
        <v>56</v>
      </c>
      <c r="K453" t="s">
        <v>84</v>
      </c>
      <c r="L453" t="s">
        <v>85</v>
      </c>
      <c r="M453" t="s">
        <v>86</v>
      </c>
      <c r="N453">
        <v>2</v>
      </c>
      <c r="O453" s="1">
        <v>44539.497881944444</v>
      </c>
      <c r="P453" s="1">
        <v>44539.581493055557</v>
      </c>
      <c r="Q453">
        <v>4661</v>
      </c>
      <c r="R453">
        <v>2563</v>
      </c>
      <c r="S453" t="b">
        <v>0</v>
      </c>
      <c r="T453" t="s">
        <v>87</v>
      </c>
      <c r="U453" t="b">
        <v>1</v>
      </c>
      <c r="V453" t="s">
        <v>150</v>
      </c>
      <c r="W453" s="1">
        <v>44539.527592592596</v>
      </c>
      <c r="X453">
        <v>1532</v>
      </c>
      <c r="Y453">
        <v>43</v>
      </c>
      <c r="Z453">
        <v>0</v>
      </c>
      <c r="AA453">
        <v>43</v>
      </c>
      <c r="AB453">
        <v>0</v>
      </c>
      <c r="AC453">
        <v>38</v>
      </c>
      <c r="AD453">
        <v>13</v>
      </c>
      <c r="AE453">
        <v>0</v>
      </c>
      <c r="AF453">
        <v>0</v>
      </c>
      <c r="AG453">
        <v>0</v>
      </c>
      <c r="AH453" t="s">
        <v>182</v>
      </c>
      <c r="AI453" s="1">
        <v>44539.581493055557</v>
      </c>
      <c r="AJ453">
        <v>818</v>
      </c>
      <c r="AK453">
        <v>4</v>
      </c>
      <c r="AL453">
        <v>0</v>
      </c>
      <c r="AM453">
        <v>4</v>
      </c>
      <c r="AN453">
        <v>0</v>
      </c>
      <c r="AO453">
        <v>4</v>
      </c>
      <c r="AP453">
        <v>9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>
      <c r="A454" t="s">
        <v>1194</v>
      </c>
      <c r="B454" t="s">
        <v>79</v>
      </c>
      <c r="C454" t="s">
        <v>1195</v>
      </c>
      <c r="D454" t="s">
        <v>81</v>
      </c>
      <c r="E454" s="2" t="str">
        <f>HYPERLINK("capsilon://?command=openfolder&amp;siteaddress=FAM.docvelocity-na8.net&amp;folderid=FX3302AF1C-3C5B-6C7A-9A7B-A84EA8D652DA","FX21118241")</f>
        <v>FX21118241</v>
      </c>
      <c r="F454" t="s">
        <v>19</v>
      </c>
      <c r="G454" t="s">
        <v>19</v>
      </c>
      <c r="H454" t="s">
        <v>82</v>
      </c>
      <c r="I454" t="s">
        <v>1196</v>
      </c>
      <c r="J454">
        <v>66</v>
      </c>
      <c r="K454" t="s">
        <v>84</v>
      </c>
      <c r="L454" t="s">
        <v>85</v>
      </c>
      <c r="M454" t="s">
        <v>86</v>
      </c>
      <c r="N454">
        <v>2</v>
      </c>
      <c r="O454" s="1">
        <v>44539.498229166667</v>
      </c>
      <c r="P454" s="1">
        <v>44539.502858796295</v>
      </c>
      <c r="Q454">
        <v>293</v>
      </c>
      <c r="R454">
        <v>107</v>
      </c>
      <c r="S454" t="b">
        <v>0</v>
      </c>
      <c r="T454" t="s">
        <v>87</v>
      </c>
      <c r="U454" t="b">
        <v>0</v>
      </c>
      <c r="V454" t="s">
        <v>223</v>
      </c>
      <c r="W454" s="1">
        <v>44539.499340277776</v>
      </c>
      <c r="X454">
        <v>20</v>
      </c>
      <c r="Y454">
        <v>0</v>
      </c>
      <c r="Z454">
        <v>0</v>
      </c>
      <c r="AA454">
        <v>0</v>
      </c>
      <c r="AB454">
        <v>52</v>
      </c>
      <c r="AC454">
        <v>0</v>
      </c>
      <c r="AD454">
        <v>66</v>
      </c>
      <c r="AE454">
        <v>0</v>
      </c>
      <c r="AF454">
        <v>0</v>
      </c>
      <c r="AG454">
        <v>0</v>
      </c>
      <c r="AH454" t="s">
        <v>112</v>
      </c>
      <c r="AI454" s="1">
        <v>44539.502858796295</v>
      </c>
      <c r="AJ454">
        <v>87</v>
      </c>
      <c r="AK454">
        <v>0</v>
      </c>
      <c r="AL454">
        <v>0</v>
      </c>
      <c r="AM454">
        <v>0</v>
      </c>
      <c r="AN454">
        <v>52</v>
      </c>
      <c r="AO454">
        <v>0</v>
      </c>
      <c r="AP454">
        <v>66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>
      <c r="A455" t="s">
        <v>1197</v>
      </c>
      <c r="B455" t="s">
        <v>79</v>
      </c>
      <c r="C455" t="s">
        <v>1143</v>
      </c>
      <c r="D455" t="s">
        <v>81</v>
      </c>
      <c r="E455" s="2" t="str">
        <f>HYPERLINK("capsilon://?command=openfolder&amp;siteaddress=FAM.docvelocity-na8.net&amp;folderid=FXAB1F1333-3234-6A86-C749-8D8649DC98F3","FX21125377")</f>
        <v>FX21125377</v>
      </c>
      <c r="F455" t="s">
        <v>19</v>
      </c>
      <c r="G455" t="s">
        <v>19</v>
      </c>
      <c r="H455" t="s">
        <v>82</v>
      </c>
      <c r="I455" t="s">
        <v>1198</v>
      </c>
      <c r="J455">
        <v>38</v>
      </c>
      <c r="K455" t="s">
        <v>84</v>
      </c>
      <c r="L455" t="s">
        <v>85</v>
      </c>
      <c r="M455" t="s">
        <v>86</v>
      </c>
      <c r="N455">
        <v>1</v>
      </c>
      <c r="O455" s="1">
        <v>44539.501435185186</v>
      </c>
      <c r="P455" s="1">
        <v>44539.515474537038</v>
      </c>
      <c r="Q455">
        <v>1158</v>
      </c>
      <c r="R455">
        <v>55</v>
      </c>
      <c r="S455" t="b">
        <v>0</v>
      </c>
      <c r="T455" t="s">
        <v>87</v>
      </c>
      <c r="U455" t="b">
        <v>0</v>
      </c>
      <c r="V455" t="s">
        <v>168</v>
      </c>
      <c r="W455" s="1">
        <v>44539.515474537038</v>
      </c>
      <c r="X455">
        <v>55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38</v>
      </c>
      <c r="AE455">
        <v>37</v>
      </c>
      <c r="AF455">
        <v>0</v>
      </c>
      <c r="AG455">
        <v>2</v>
      </c>
      <c r="AH455" t="s">
        <v>87</v>
      </c>
      <c r="AI455" t="s">
        <v>87</v>
      </c>
      <c r="AJ455" t="s">
        <v>87</v>
      </c>
      <c r="AK455" t="s">
        <v>87</v>
      </c>
      <c r="AL455" t="s">
        <v>87</v>
      </c>
      <c r="AM455" t="s">
        <v>87</v>
      </c>
      <c r="AN455" t="s">
        <v>87</v>
      </c>
      <c r="AO455" t="s">
        <v>87</v>
      </c>
      <c r="AP455" t="s">
        <v>87</v>
      </c>
      <c r="AQ455" t="s">
        <v>87</v>
      </c>
      <c r="AR455" t="s">
        <v>87</v>
      </c>
      <c r="AS455" t="s">
        <v>87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>
      <c r="A456" t="s">
        <v>1199</v>
      </c>
      <c r="B456" t="s">
        <v>79</v>
      </c>
      <c r="C456" t="s">
        <v>1200</v>
      </c>
      <c r="D456" t="s">
        <v>81</v>
      </c>
      <c r="E456" s="2" t="str">
        <f>HYPERLINK("capsilon://?command=openfolder&amp;siteaddress=FAM.docvelocity-na8.net&amp;folderid=FX5D37D016-FE73-B910-5CFE-75726C8738A7","FX21119262")</f>
        <v>FX21119262</v>
      </c>
      <c r="F456" t="s">
        <v>19</v>
      </c>
      <c r="G456" t="s">
        <v>19</v>
      </c>
      <c r="H456" t="s">
        <v>82</v>
      </c>
      <c r="I456" t="s">
        <v>1201</v>
      </c>
      <c r="J456">
        <v>66</v>
      </c>
      <c r="K456" t="s">
        <v>84</v>
      </c>
      <c r="L456" t="s">
        <v>85</v>
      </c>
      <c r="M456" t="s">
        <v>86</v>
      </c>
      <c r="N456">
        <v>2</v>
      </c>
      <c r="O456" s="1">
        <v>44539.505462962959</v>
      </c>
      <c r="P456" s="1">
        <v>44539.592847222222</v>
      </c>
      <c r="Q456">
        <v>6456</v>
      </c>
      <c r="R456">
        <v>1094</v>
      </c>
      <c r="S456" t="b">
        <v>0</v>
      </c>
      <c r="T456" t="s">
        <v>87</v>
      </c>
      <c r="U456" t="b">
        <v>0</v>
      </c>
      <c r="V456" t="s">
        <v>328</v>
      </c>
      <c r="W456" s="1">
        <v>44539.544050925928</v>
      </c>
      <c r="X456">
        <v>897</v>
      </c>
      <c r="Y456">
        <v>52</v>
      </c>
      <c r="Z456">
        <v>0</v>
      </c>
      <c r="AA456">
        <v>52</v>
      </c>
      <c r="AB456">
        <v>0</v>
      </c>
      <c r="AC456">
        <v>27</v>
      </c>
      <c r="AD456">
        <v>14</v>
      </c>
      <c r="AE456">
        <v>0</v>
      </c>
      <c r="AF456">
        <v>0</v>
      </c>
      <c r="AG456">
        <v>0</v>
      </c>
      <c r="AH456" t="s">
        <v>137</v>
      </c>
      <c r="AI456" s="1">
        <v>44539.592847222222</v>
      </c>
      <c r="AJ456">
        <v>174</v>
      </c>
      <c r="AK456">
        <v>1</v>
      </c>
      <c r="AL456">
        <v>0</v>
      </c>
      <c r="AM456">
        <v>1</v>
      </c>
      <c r="AN456">
        <v>0</v>
      </c>
      <c r="AO456">
        <v>1</v>
      </c>
      <c r="AP456">
        <v>13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>
      <c r="A457" t="s">
        <v>1202</v>
      </c>
      <c r="B457" t="s">
        <v>79</v>
      </c>
      <c r="C457" t="s">
        <v>1143</v>
      </c>
      <c r="D457" t="s">
        <v>81</v>
      </c>
      <c r="E457" s="2" t="str">
        <f>HYPERLINK("capsilon://?command=openfolder&amp;siteaddress=FAM.docvelocity-na8.net&amp;folderid=FXAB1F1333-3234-6A86-C749-8D8649DC98F3","FX21125377")</f>
        <v>FX21125377</v>
      </c>
      <c r="F457" t="s">
        <v>19</v>
      </c>
      <c r="G457" t="s">
        <v>19</v>
      </c>
      <c r="H457" t="s">
        <v>82</v>
      </c>
      <c r="I457" t="s">
        <v>1184</v>
      </c>
      <c r="J457">
        <v>76</v>
      </c>
      <c r="K457" t="s">
        <v>84</v>
      </c>
      <c r="L457" t="s">
        <v>85</v>
      </c>
      <c r="M457" t="s">
        <v>86</v>
      </c>
      <c r="N457">
        <v>2</v>
      </c>
      <c r="O457" s="1">
        <v>44539.506145833337</v>
      </c>
      <c r="P457" s="1">
        <v>44539.517326388886</v>
      </c>
      <c r="Q457">
        <v>147</v>
      </c>
      <c r="R457">
        <v>819</v>
      </c>
      <c r="S457" t="b">
        <v>0</v>
      </c>
      <c r="T457" t="s">
        <v>87</v>
      </c>
      <c r="U457" t="b">
        <v>1</v>
      </c>
      <c r="V457" t="s">
        <v>168</v>
      </c>
      <c r="W457" s="1">
        <v>44539.510023148148</v>
      </c>
      <c r="X457">
        <v>192</v>
      </c>
      <c r="Y457">
        <v>74</v>
      </c>
      <c r="Z457">
        <v>0</v>
      </c>
      <c r="AA457">
        <v>74</v>
      </c>
      <c r="AB457">
        <v>0</v>
      </c>
      <c r="AC457">
        <v>24</v>
      </c>
      <c r="AD457">
        <v>2</v>
      </c>
      <c r="AE457">
        <v>0</v>
      </c>
      <c r="AF457">
        <v>0</v>
      </c>
      <c r="AG457">
        <v>0</v>
      </c>
      <c r="AH457" t="s">
        <v>182</v>
      </c>
      <c r="AI457" s="1">
        <v>44539.517326388886</v>
      </c>
      <c r="AJ457">
        <v>627</v>
      </c>
      <c r="AK457">
        <v>0</v>
      </c>
      <c r="AL457">
        <v>0</v>
      </c>
      <c r="AM457">
        <v>0</v>
      </c>
      <c r="AN457">
        <v>0</v>
      </c>
      <c r="AO457">
        <v>2</v>
      </c>
      <c r="AP457">
        <v>2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>
      <c r="A458" t="s">
        <v>1203</v>
      </c>
      <c r="B458" t="s">
        <v>79</v>
      </c>
      <c r="C458" t="s">
        <v>157</v>
      </c>
      <c r="D458" t="s">
        <v>81</v>
      </c>
      <c r="E458" s="2" t="str">
        <f>HYPERLINK("capsilon://?command=openfolder&amp;siteaddress=FAM.docvelocity-na8.net&amp;folderid=FX3D6EE9C0-6EF7-204E-331F-713BF0C04F1E","FX211013222")</f>
        <v>FX211013222</v>
      </c>
      <c r="F458" t="s">
        <v>19</v>
      </c>
      <c r="G458" t="s">
        <v>19</v>
      </c>
      <c r="H458" t="s">
        <v>82</v>
      </c>
      <c r="I458" t="s">
        <v>1204</v>
      </c>
      <c r="J458">
        <v>66</v>
      </c>
      <c r="K458" t="s">
        <v>84</v>
      </c>
      <c r="L458" t="s">
        <v>85</v>
      </c>
      <c r="M458" t="s">
        <v>86</v>
      </c>
      <c r="N458">
        <v>2</v>
      </c>
      <c r="O458" s="1">
        <v>44539.506793981483</v>
      </c>
      <c r="P458" s="1">
        <v>44539.594259259262</v>
      </c>
      <c r="Q458">
        <v>5534</v>
      </c>
      <c r="R458">
        <v>2023</v>
      </c>
      <c r="S458" t="b">
        <v>0</v>
      </c>
      <c r="T458" t="s">
        <v>87</v>
      </c>
      <c r="U458" t="b">
        <v>0</v>
      </c>
      <c r="V458" t="s">
        <v>150</v>
      </c>
      <c r="W458" s="1">
        <v>44539.557650462964</v>
      </c>
      <c r="X458">
        <v>1587</v>
      </c>
      <c r="Y458">
        <v>52</v>
      </c>
      <c r="Z458">
        <v>0</v>
      </c>
      <c r="AA458">
        <v>52</v>
      </c>
      <c r="AB458">
        <v>0</v>
      </c>
      <c r="AC458">
        <v>27</v>
      </c>
      <c r="AD458">
        <v>14</v>
      </c>
      <c r="AE458">
        <v>0</v>
      </c>
      <c r="AF458">
        <v>0</v>
      </c>
      <c r="AG458">
        <v>0</v>
      </c>
      <c r="AH458" t="s">
        <v>137</v>
      </c>
      <c r="AI458" s="1">
        <v>44539.594259259262</v>
      </c>
      <c r="AJ458">
        <v>121</v>
      </c>
      <c r="AK458">
        <v>1</v>
      </c>
      <c r="AL458">
        <v>0</v>
      </c>
      <c r="AM458">
        <v>1</v>
      </c>
      <c r="AN458">
        <v>0</v>
      </c>
      <c r="AO458">
        <v>1</v>
      </c>
      <c r="AP458">
        <v>13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>
      <c r="A459" t="s">
        <v>1205</v>
      </c>
      <c r="B459" t="s">
        <v>79</v>
      </c>
      <c r="C459" t="s">
        <v>1206</v>
      </c>
      <c r="D459" t="s">
        <v>81</v>
      </c>
      <c r="E459" s="2" t="str">
        <f>HYPERLINK("capsilon://?command=openfolder&amp;siteaddress=FAM.docvelocity-na8.net&amp;folderid=FX062343C4-194F-B120-09A0-0D160409243E","FX21125932")</f>
        <v>FX21125932</v>
      </c>
      <c r="F459" t="s">
        <v>19</v>
      </c>
      <c r="G459" t="s">
        <v>19</v>
      </c>
      <c r="H459" t="s">
        <v>82</v>
      </c>
      <c r="I459" t="s">
        <v>1207</v>
      </c>
      <c r="J459">
        <v>88</v>
      </c>
      <c r="K459" t="s">
        <v>84</v>
      </c>
      <c r="L459" t="s">
        <v>85</v>
      </c>
      <c r="M459" t="s">
        <v>86</v>
      </c>
      <c r="N459">
        <v>2</v>
      </c>
      <c r="O459" s="1">
        <v>44539.508553240739</v>
      </c>
      <c r="P459" s="1">
        <v>44539.603217592594</v>
      </c>
      <c r="Q459">
        <v>5123</v>
      </c>
      <c r="R459">
        <v>3056</v>
      </c>
      <c r="S459" t="b">
        <v>0</v>
      </c>
      <c r="T459" t="s">
        <v>87</v>
      </c>
      <c r="U459" t="b">
        <v>0</v>
      </c>
      <c r="V459" t="s">
        <v>223</v>
      </c>
      <c r="W459" s="1">
        <v>44539.583043981482</v>
      </c>
      <c r="X459">
        <v>1035</v>
      </c>
      <c r="Y459">
        <v>80</v>
      </c>
      <c r="Z459">
        <v>0</v>
      </c>
      <c r="AA459">
        <v>80</v>
      </c>
      <c r="AB459">
        <v>21</v>
      </c>
      <c r="AC459">
        <v>69</v>
      </c>
      <c r="AD459">
        <v>8</v>
      </c>
      <c r="AE459">
        <v>0</v>
      </c>
      <c r="AF459">
        <v>0</v>
      </c>
      <c r="AG459">
        <v>0</v>
      </c>
      <c r="AH459" t="s">
        <v>137</v>
      </c>
      <c r="AI459" s="1">
        <v>44539.603217592594</v>
      </c>
      <c r="AJ459">
        <v>316</v>
      </c>
      <c r="AK459">
        <v>1</v>
      </c>
      <c r="AL459">
        <v>0</v>
      </c>
      <c r="AM459">
        <v>1</v>
      </c>
      <c r="AN459">
        <v>21</v>
      </c>
      <c r="AO459">
        <v>1</v>
      </c>
      <c r="AP459">
        <v>7</v>
      </c>
      <c r="AQ459">
        <v>0</v>
      </c>
      <c r="AR459">
        <v>0</v>
      </c>
      <c r="AS459">
        <v>0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>
      <c r="A460" t="s">
        <v>1208</v>
      </c>
      <c r="B460" t="s">
        <v>79</v>
      </c>
      <c r="C460" t="s">
        <v>1143</v>
      </c>
      <c r="D460" t="s">
        <v>81</v>
      </c>
      <c r="E460" s="2" t="str">
        <f>HYPERLINK("capsilon://?command=openfolder&amp;siteaddress=FAM.docvelocity-na8.net&amp;folderid=FXAB1F1333-3234-6A86-C749-8D8649DC98F3","FX21125377")</f>
        <v>FX21125377</v>
      </c>
      <c r="F460" t="s">
        <v>19</v>
      </c>
      <c r="G460" t="s">
        <v>19</v>
      </c>
      <c r="H460" t="s">
        <v>82</v>
      </c>
      <c r="I460" t="s">
        <v>1192</v>
      </c>
      <c r="J460">
        <v>76</v>
      </c>
      <c r="K460" t="s">
        <v>84</v>
      </c>
      <c r="L460" t="s">
        <v>85</v>
      </c>
      <c r="M460" t="s">
        <v>86</v>
      </c>
      <c r="N460">
        <v>2</v>
      </c>
      <c r="O460" s="1">
        <v>44539.508877314816</v>
      </c>
      <c r="P460" s="1">
        <v>44539.578738425924</v>
      </c>
      <c r="Q460">
        <v>5284</v>
      </c>
      <c r="R460">
        <v>752</v>
      </c>
      <c r="S460" t="b">
        <v>0</v>
      </c>
      <c r="T460" t="s">
        <v>87</v>
      </c>
      <c r="U460" t="b">
        <v>1</v>
      </c>
      <c r="V460" t="s">
        <v>168</v>
      </c>
      <c r="W460" s="1">
        <v>44539.514826388891</v>
      </c>
      <c r="X460">
        <v>415</v>
      </c>
      <c r="Y460">
        <v>74</v>
      </c>
      <c r="Z460">
        <v>0</v>
      </c>
      <c r="AA460">
        <v>74</v>
      </c>
      <c r="AB460">
        <v>0</v>
      </c>
      <c r="AC460">
        <v>49</v>
      </c>
      <c r="AD460">
        <v>2</v>
      </c>
      <c r="AE460">
        <v>0</v>
      </c>
      <c r="AF460">
        <v>0</v>
      </c>
      <c r="AG460">
        <v>0</v>
      </c>
      <c r="AH460" t="s">
        <v>137</v>
      </c>
      <c r="AI460" s="1">
        <v>44539.578738425924</v>
      </c>
      <c r="AJ460">
        <v>313</v>
      </c>
      <c r="AK460">
        <v>1</v>
      </c>
      <c r="AL460">
        <v>0</v>
      </c>
      <c r="AM460">
        <v>1</v>
      </c>
      <c r="AN460">
        <v>0</v>
      </c>
      <c r="AO460">
        <v>1</v>
      </c>
      <c r="AP460">
        <v>1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>
      <c r="A461" t="s">
        <v>1209</v>
      </c>
      <c r="B461" t="s">
        <v>79</v>
      </c>
      <c r="C461" t="s">
        <v>1143</v>
      </c>
      <c r="D461" t="s">
        <v>81</v>
      </c>
      <c r="E461" s="2" t="str">
        <f>HYPERLINK("capsilon://?command=openfolder&amp;siteaddress=FAM.docvelocity-na8.net&amp;folderid=FXAB1F1333-3234-6A86-C749-8D8649DC98F3","FX21125377")</f>
        <v>FX21125377</v>
      </c>
      <c r="F461" t="s">
        <v>19</v>
      </c>
      <c r="G461" t="s">
        <v>19</v>
      </c>
      <c r="H461" t="s">
        <v>82</v>
      </c>
      <c r="I461" t="s">
        <v>1198</v>
      </c>
      <c r="J461">
        <v>76</v>
      </c>
      <c r="K461" t="s">
        <v>84</v>
      </c>
      <c r="L461" t="s">
        <v>85</v>
      </c>
      <c r="M461" t="s">
        <v>86</v>
      </c>
      <c r="N461">
        <v>2</v>
      </c>
      <c r="O461" s="1">
        <v>44539.515925925924</v>
      </c>
      <c r="P461" s="1">
        <v>44539.58252314815</v>
      </c>
      <c r="Q461">
        <v>4387</v>
      </c>
      <c r="R461">
        <v>1367</v>
      </c>
      <c r="S461" t="b">
        <v>0</v>
      </c>
      <c r="T461" t="s">
        <v>87</v>
      </c>
      <c r="U461" t="b">
        <v>1</v>
      </c>
      <c r="V461" t="s">
        <v>150</v>
      </c>
      <c r="W461" s="1">
        <v>44539.539282407408</v>
      </c>
      <c r="X461">
        <v>1009</v>
      </c>
      <c r="Y461">
        <v>74</v>
      </c>
      <c r="Z461">
        <v>0</v>
      </c>
      <c r="AA461">
        <v>74</v>
      </c>
      <c r="AB461">
        <v>0</v>
      </c>
      <c r="AC461">
        <v>22</v>
      </c>
      <c r="AD461">
        <v>2</v>
      </c>
      <c r="AE461">
        <v>0</v>
      </c>
      <c r="AF461">
        <v>0</v>
      </c>
      <c r="AG461">
        <v>0</v>
      </c>
      <c r="AH461" t="s">
        <v>137</v>
      </c>
      <c r="AI461" s="1">
        <v>44539.58252314815</v>
      </c>
      <c r="AJ461">
        <v>326</v>
      </c>
      <c r="AK461">
        <v>0</v>
      </c>
      <c r="AL461">
        <v>0</v>
      </c>
      <c r="AM461">
        <v>0</v>
      </c>
      <c r="AN461">
        <v>0</v>
      </c>
      <c r="AO461">
        <v>2</v>
      </c>
      <c r="AP461">
        <v>2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>
      <c r="A462" t="s">
        <v>1210</v>
      </c>
      <c r="B462" t="s">
        <v>79</v>
      </c>
      <c r="C462" t="s">
        <v>1211</v>
      </c>
      <c r="D462" t="s">
        <v>81</v>
      </c>
      <c r="E462" s="2" t="str">
        <f>HYPERLINK("capsilon://?command=openfolder&amp;siteaddress=FAM.docvelocity-na8.net&amp;folderid=FX6B50E514-3D20-13F7-E79E-F45D2966B18D","FX21118515")</f>
        <v>FX21118515</v>
      </c>
      <c r="F462" t="s">
        <v>19</v>
      </c>
      <c r="G462" t="s">
        <v>19</v>
      </c>
      <c r="H462" t="s">
        <v>82</v>
      </c>
      <c r="I462" t="s">
        <v>1212</v>
      </c>
      <c r="J462">
        <v>66</v>
      </c>
      <c r="K462" t="s">
        <v>84</v>
      </c>
      <c r="L462" t="s">
        <v>85</v>
      </c>
      <c r="M462" t="s">
        <v>86</v>
      </c>
      <c r="N462">
        <v>2</v>
      </c>
      <c r="O462" s="1">
        <v>44539.520520833335</v>
      </c>
      <c r="P462" s="1">
        <v>44539.609236111108</v>
      </c>
      <c r="Q462">
        <v>7113</v>
      </c>
      <c r="R462">
        <v>552</v>
      </c>
      <c r="S462" t="b">
        <v>0</v>
      </c>
      <c r="T462" t="s">
        <v>87</v>
      </c>
      <c r="U462" t="b">
        <v>0</v>
      </c>
      <c r="V462" t="s">
        <v>168</v>
      </c>
      <c r="W462" s="1">
        <v>44539.550474537034</v>
      </c>
      <c r="X462">
        <v>207</v>
      </c>
      <c r="Y462">
        <v>16</v>
      </c>
      <c r="Z462">
        <v>0</v>
      </c>
      <c r="AA462">
        <v>16</v>
      </c>
      <c r="AB462">
        <v>52</v>
      </c>
      <c r="AC462">
        <v>17</v>
      </c>
      <c r="AD462">
        <v>50</v>
      </c>
      <c r="AE462">
        <v>0</v>
      </c>
      <c r="AF462">
        <v>0</v>
      </c>
      <c r="AG462">
        <v>0</v>
      </c>
      <c r="AH462" t="s">
        <v>137</v>
      </c>
      <c r="AI462" s="1">
        <v>44539.609236111108</v>
      </c>
      <c r="AJ462">
        <v>48</v>
      </c>
      <c r="AK462">
        <v>0</v>
      </c>
      <c r="AL462">
        <v>0</v>
      </c>
      <c r="AM462">
        <v>0</v>
      </c>
      <c r="AN462">
        <v>52</v>
      </c>
      <c r="AO462">
        <v>0</v>
      </c>
      <c r="AP462">
        <v>50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>
      <c r="A463" t="s">
        <v>1213</v>
      </c>
      <c r="B463" t="s">
        <v>79</v>
      </c>
      <c r="C463" t="s">
        <v>1214</v>
      </c>
      <c r="D463" t="s">
        <v>81</v>
      </c>
      <c r="E463" s="2" t="str">
        <f>HYPERLINK("capsilon://?command=openfolder&amp;siteaddress=FAM.docvelocity-na8.net&amp;folderid=FXE9CB66F2-1F97-3C87-6C1A-8595F15AF8ED","FX21118552")</f>
        <v>FX21118552</v>
      </c>
      <c r="F463" t="s">
        <v>19</v>
      </c>
      <c r="G463" t="s">
        <v>19</v>
      </c>
      <c r="H463" t="s">
        <v>82</v>
      </c>
      <c r="I463" t="s">
        <v>1215</v>
      </c>
      <c r="J463">
        <v>183</v>
      </c>
      <c r="K463" t="s">
        <v>84</v>
      </c>
      <c r="L463" t="s">
        <v>85</v>
      </c>
      <c r="M463" t="s">
        <v>86</v>
      </c>
      <c r="N463">
        <v>2</v>
      </c>
      <c r="O463" s="1">
        <v>44539.534826388888</v>
      </c>
      <c r="P463" s="1">
        <v>44539.608668981484</v>
      </c>
      <c r="Q463">
        <v>4490</v>
      </c>
      <c r="R463">
        <v>1890</v>
      </c>
      <c r="S463" t="b">
        <v>0</v>
      </c>
      <c r="T463" t="s">
        <v>87</v>
      </c>
      <c r="U463" t="b">
        <v>0</v>
      </c>
      <c r="V463" t="s">
        <v>328</v>
      </c>
      <c r="W463" s="1">
        <v>44539.56517361111</v>
      </c>
      <c r="X463">
        <v>1420</v>
      </c>
      <c r="Y463">
        <v>161</v>
      </c>
      <c r="Z463">
        <v>0</v>
      </c>
      <c r="AA463">
        <v>161</v>
      </c>
      <c r="AB463">
        <v>0</v>
      </c>
      <c r="AC463">
        <v>97</v>
      </c>
      <c r="AD463">
        <v>22</v>
      </c>
      <c r="AE463">
        <v>0</v>
      </c>
      <c r="AF463">
        <v>0</v>
      </c>
      <c r="AG463">
        <v>0</v>
      </c>
      <c r="AH463" t="s">
        <v>137</v>
      </c>
      <c r="AI463" s="1">
        <v>44539.608668981484</v>
      </c>
      <c r="AJ463">
        <v>470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22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>
      <c r="A464" t="s">
        <v>1216</v>
      </c>
      <c r="B464" t="s">
        <v>79</v>
      </c>
      <c r="C464" t="s">
        <v>1217</v>
      </c>
      <c r="D464" t="s">
        <v>81</v>
      </c>
      <c r="E464" s="2" t="str">
        <f>HYPERLINK("capsilon://?command=openfolder&amp;siteaddress=FAM.docvelocity-na8.net&amp;folderid=FX41503652-A31E-F34D-9B2E-BE41F13D662B","FX21124960")</f>
        <v>FX21124960</v>
      </c>
      <c r="F464" t="s">
        <v>19</v>
      </c>
      <c r="G464" t="s">
        <v>19</v>
      </c>
      <c r="H464" t="s">
        <v>82</v>
      </c>
      <c r="I464" t="s">
        <v>1218</v>
      </c>
      <c r="J464">
        <v>474</v>
      </c>
      <c r="K464" t="s">
        <v>84</v>
      </c>
      <c r="L464" t="s">
        <v>85</v>
      </c>
      <c r="M464" t="s">
        <v>86</v>
      </c>
      <c r="N464">
        <v>2</v>
      </c>
      <c r="O464" s="1">
        <v>44539.560243055559</v>
      </c>
      <c r="P464" s="1">
        <v>44539.619988425926</v>
      </c>
      <c r="Q464">
        <v>1943</v>
      </c>
      <c r="R464">
        <v>3219</v>
      </c>
      <c r="S464" t="b">
        <v>0</v>
      </c>
      <c r="T464" t="s">
        <v>87</v>
      </c>
      <c r="U464" t="b">
        <v>0</v>
      </c>
      <c r="V464" t="s">
        <v>328</v>
      </c>
      <c r="W464" s="1">
        <v>44539.59170138889</v>
      </c>
      <c r="X464">
        <v>2291</v>
      </c>
      <c r="Y464">
        <v>400</v>
      </c>
      <c r="Z464">
        <v>0</v>
      </c>
      <c r="AA464">
        <v>400</v>
      </c>
      <c r="AB464">
        <v>0</v>
      </c>
      <c r="AC464">
        <v>132</v>
      </c>
      <c r="AD464">
        <v>74</v>
      </c>
      <c r="AE464">
        <v>0</v>
      </c>
      <c r="AF464">
        <v>0</v>
      </c>
      <c r="AG464">
        <v>0</v>
      </c>
      <c r="AH464" t="s">
        <v>137</v>
      </c>
      <c r="AI464" s="1">
        <v>44539.619988425926</v>
      </c>
      <c r="AJ464">
        <v>928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74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>
      <c r="A465" t="s">
        <v>1219</v>
      </c>
      <c r="B465" t="s">
        <v>79</v>
      </c>
      <c r="C465" t="s">
        <v>1181</v>
      </c>
      <c r="D465" t="s">
        <v>81</v>
      </c>
      <c r="E465" s="2" t="str">
        <f>HYPERLINK("capsilon://?command=openfolder&amp;siteaddress=FAM.docvelocity-na8.net&amp;folderid=FX822405F1-1DB0-25CB-E73E-32E6E1C57065","FX21124700")</f>
        <v>FX21124700</v>
      </c>
      <c r="F465" t="s">
        <v>19</v>
      </c>
      <c r="G465" t="s">
        <v>19</v>
      </c>
      <c r="H465" t="s">
        <v>82</v>
      </c>
      <c r="I465" t="s">
        <v>1220</v>
      </c>
      <c r="J465">
        <v>38</v>
      </c>
      <c r="K465" t="s">
        <v>84</v>
      </c>
      <c r="L465" t="s">
        <v>85</v>
      </c>
      <c r="M465" t="s">
        <v>86</v>
      </c>
      <c r="N465">
        <v>2</v>
      </c>
      <c r="O465" s="1">
        <v>44539.561643518522</v>
      </c>
      <c r="P465" s="1">
        <v>44539.622627314813</v>
      </c>
      <c r="Q465">
        <v>3158</v>
      </c>
      <c r="R465">
        <v>2111</v>
      </c>
      <c r="S465" t="b">
        <v>0</v>
      </c>
      <c r="T465" t="s">
        <v>87</v>
      </c>
      <c r="U465" t="b">
        <v>0</v>
      </c>
      <c r="V465" t="s">
        <v>307</v>
      </c>
      <c r="W465" s="1">
        <v>44539.598564814813</v>
      </c>
      <c r="X465">
        <v>1220</v>
      </c>
      <c r="Y465">
        <v>37</v>
      </c>
      <c r="Z465">
        <v>0</v>
      </c>
      <c r="AA465">
        <v>37</v>
      </c>
      <c r="AB465">
        <v>0</v>
      </c>
      <c r="AC465">
        <v>20</v>
      </c>
      <c r="AD465">
        <v>1</v>
      </c>
      <c r="AE465">
        <v>0</v>
      </c>
      <c r="AF465">
        <v>0</v>
      </c>
      <c r="AG465">
        <v>0</v>
      </c>
      <c r="AH465" t="s">
        <v>137</v>
      </c>
      <c r="AI465" s="1">
        <v>44539.622627314813</v>
      </c>
      <c r="AJ465">
        <v>227</v>
      </c>
      <c r="AK465">
        <v>1</v>
      </c>
      <c r="AL465">
        <v>0</v>
      </c>
      <c r="AM465">
        <v>1</v>
      </c>
      <c r="AN465">
        <v>0</v>
      </c>
      <c r="AO465">
        <v>1</v>
      </c>
      <c r="AP465">
        <v>0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>
      <c r="A466" t="s">
        <v>1221</v>
      </c>
      <c r="B466" t="s">
        <v>79</v>
      </c>
      <c r="C466" t="s">
        <v>1222</v>
      </c>
      <c r="D466" t="s">
        <v>81</v>
      </c>
      <c r="E466" s="2" t="str">
        <f>HYPERLINK("capsilon://?command=openfolder&amp;siteaddress=FAM.docvelocity-na8.net&amp;folderid=FX8E42A4B2-494A-0BF9-37EE-4C0F9396BB67","FX21103981")</f>
        <v>FX21103981</v>
      </c>
      <c r="F466" t="s">
        <v>19</v>
      </c>
      <c r="G466" t="s">
        <v>19</v>
      </c>
      <c r="H466" t="s">
        <v>82</v>
      </c>
      <c r="I466" t="s">
        <v>1223</v>
      </c>
      <c r="J466">
        <v>66</v>
      </c>
      <c r="K466" t="s">
        <v>84</v>
      </c>
      <c r="L466" t="s">
        <v>85</v>
      </c>
      <c r="M466" t="s">
        <v>86</v>
      </c>
      <c r="N466">
        <v>2</v>
      </c>
      <c r="O466" s="1">
        <v>44539.563240740739</v>
      </c>
      <c r="P466" s="1">
        <v>44539.621747685182</v>
      </c>
      <c r="Q466">
        <v>5008</v>
      </c>
      <c r="R466">
        <v>47</v>
      </c>
      <c r="S466" t="b">
        <v>0</v>
      </c>
      <c r="T466" t="s">
        <v>87</v>
      </c>
      <c r="U466" t="b">
        <v>0</v>
      </c>
      <c r="V466" t="s">
        <v>223</v>
      </c>
      <c r="W466" s="1">
        <v>44539.566666666666</v>
      </c>
      <c r="X466">
        <v>26</v>
      </c>
      <c r="Y466">
        <v>0</v>
      </c>
      <c r="Z466">
        <v>0</v>
      </c>
      <c r="AA466">
        <v>0</v>
      </c>
      <c r="AB466">
        <v>52</v>
      </c>
      <c r="AC466">
        <v>0</v>
      </c>
      <c r="AD466">
        <v>66</v>
      </c>
      <c r="AE466">
        <v>0</v>
      </c>
      <c r="AF466">
        <v>0</v>
      </c>
      <c r="AG466">
        <v>0</v>
      </c>
      <c r="AH466" t="s">
        <v>261</v>
      </c>
      <c r="AI466" s="1">
        <v>44539.621747685182</v>
      </c>
      <c r="AJ466">
        <v>21</v>
      </c>
      <c r="AK466">
        <v>0</v>
      </c>
      <c r="AL466">
        <v>0</v>
      </c>
      <c r="AM466">
        <v>0</v>
      </c>
      <c r="AN466">
        <v>52</v>
      </c>
      <c r="AO466">
        <v>0</v>
      </c>
      <c r="AP466">
        <v>66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>
      <c r="A467" t="s">
        <v>1224</v>
      </c>
      <c r="B467" t="s">
        <v>79</v>
      </c>
      <c r="C467" t="s">
        <v>780</v>
      </c>
      <c r="D467" t="s">
        <v>81</v>
      </c>
      <c r="E467" s="2" t="str">
        <f>HYPERLINK("capsilon://?command=openfolder&amp;siteaddress=FAM.docvelocity-na8.net&amp;folderid=FX69A4C366-30AA-12B9-F1ED-27AC1A19D1F3","FX21124912")</f>
        <v>FX21124912</v>
      </c>
      <c r="F467" t="s">
        <v>19</v>
      </c>
      <c r="G467" t="s">
        <v>19</v>
      </c>
      <c r="H467" t="s">
        <v>82</v>
      </c>
      <c r="I467" t="s">
        <v>1225</v>
      </c>
      <c r="J467">
        <v>38</v>
      </c>
      <c r="K467" t="s">
        <v>84</v>
      </c>
      <c r="L467" t="s">
        <v>85</v>
      </c>
      <c r="M467" t="s">
        <v>86</v>
      </c>
      <c r="N467">
        <v>2</v>
      </c>
      <c r="O467" s="1">
        <v>44539.566689814812</v>
      </c>
      <c r="P467" s="1">
        <v>44539.625243055554</v>
      </c>
      <c r="Q467">
        <v>3188</v>
      </c>
      <c r="R467">
        <v>1871</v>
      </c>
      <c r="S467" t="b">
        <v>0</v>
      </c>
      <c r="T467" t="s">
        <v>87</v>
      </c>
      <c r="U467" t="b">
        <v>0</v>
      </c>
      <c r="V467" t="s">
        <v>493</v>
      </c>
      <c r="W467" s="1">
        <v>44539.589363425926</v>
      </c>
      <c r="X467">
        <v>1631</v>
      </c>
      <c r="Y467">
        <v>37</v>
      </c>
      <c r="Z467">
        <v>0</v>
      </c>
      <c r="AA467">
        <v>37</v>
      </c>
      <c r="AB467">
        <v>0</v>
      </c>
      <c r="AC467">
        <v>35</v>
      </c>
      <c r="AD467">
        <v>1</v>
      </c>
      <c r="AE467">
        <v>0</v>
      </c>
      <c r="AF467">
        <v>0</v>
      </c>
      <c r="AG467">
        <v>0</v>
      </c>
      <c r="AH467" t="s">
        <v>137</v>
      </c>
      <c r="AI467" s="1">
        <v>44539.625243055554</v>
      </c>
      <c r="AJ467">
        <v>225</v>
      </c>
      <c r="AK467">
        <v>2</v>
      </c>
      <c r="AL467">
        <v>0</v>
      </c>
      <c r="AM467">
        <v>2</v>
      </c>
      <c r="AN467">
        <v>0</v>
      </c>
      <c r="AO467">
        <v>2</v>
      </c>
      <c r="AP467">
        <v>-1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>
      <c r="A468" t="s">
        <v>1226</v>
      </c>
      <c r="B468" t="s">
        <v>79</v>
      </c>
      <c r="C468" t="s">
        <v>1206</v>
      </c>
      <c r="D468" t="s">
        <v>81</v>
      </c>
      <c r="E468" s="2" t="str">
        <f>HYPERLINK("capsilon://?command=openfolder&amp;siteaddress=FAM.docvelocity-na8.net&amp;folderid=FX062343C4-194F-B120-09A0-0D160409243E","FX21125932")</f>
        <v>FX21125932</v>
      </c>
      <c r="F468" t="s">
        <v>19</v>
      </c>
      <c r="G468" t="s">
        <v>19</v>
      </c>
      <c r="H468" t="s">
        <v>82</v>
      </c>
      <c r="I468" t="s">
        <v>1227</v>
      </c>
      <c r="J468">
        <v>64</v>
      </c>
      <c r="K468" t="s">
        <v>84</v>
      </c>
      <c r="L468" t="s">
        <v>85</v>
      </c>
      <c r="M468" t="s">
        <v>86</v>
      </c>
      <c r="N468">
        <v>2</v>
      </c>
      <c r="O468" s="1">
        <v>44539.578182870369</v>
      </c>
      <c r="P468" s="1">
        <v>44539.62903935185</v>
      </c>
      <c r="Q468">
        <v>1559</v>
      </c>
      <c r="R468">
        <v>2835</v>
      </c>
      <c r="S468" t="b">
        <v>0</v>
      </c>
      <c r="T468" t="s">
        <v>87</v>
      </c>
      <c r="U468" t="b">
        <v>0</v>
      </c>
      <c r="V468" t="s">
        <v>493</v>
      </c>
      <c r="W468" s="1">
        <v>44539.612881944442</v>
      </c>
      <c r="X468">
        <v>2450</v>
      </c>
      <c r="Y468">
        <v>118</v>
      </c>
      <c r="Z468">
        <v>0</v>
      </c>
      <c r="AA468">
        <v>118</v>
      </c>
      <c r="AB468">
        <v>0</v>
      </c>
      <c r="AC468">
        <v>99</v>
      </c>
      <c r="AD468">
        <v>-54</v>
      </c>
      <c r="AE468">
        <v>0</v>
      </c>
      <c r="AF468">
        <v>0</v>
      </c>
      <c r="AG468">
        <v>0</v>
      </c>
      <c r="AH468" t="s">
        <v>137</v>
      </c>
      <c r="AI468" s="1">
        <v>44539.62903935185</v>
      </c>
      <c r="AJ468">
        <v>327</v>
      </c>
      <c r="AK468">
        <v>2</v>
      </c>
      <c r="AL468">
        <v>0</v>
      </c>
      <c r="AM468">
        <v>2</v>
      </c>
      <c r="AN468">
        <v>0</v>
      </c>
      <c r="AO468">
        <v>2</v>
      </c>
      <c r="AP468">
        <v>-56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>
      <c r="A469" t="s">
        <v>1228</v>
      </c>
      <c r="B469" t="s">
        <v>79</v>
      </c>
      <c r="C469" t="s">
        <v>1206</v>
      </c>
      <c r="D469" t="s">
        <v>81</v>
      </c>
      <c r="E469" s="2" t="str">
        <f>HYPERLINK("capsilon://?command=openfolder&amp;siteaddress=FAM.docvelocity-na8.net&amp;folderid=FX062343C4-194F-B120-09A0-0D160409243E","FX21125932")</f>
        <v>FX21125932</v>
      </c>
      <c r="F469" t="s">
        <v>19</v>
      </c>
      <c r="G469" t="s">
        <v>19</v>
      </c>
      <c r="H469" t="s">
        <v>82</v>
      </c>
      <c r="I469" t="s">
        <v>1229</v>
      </c>
      <c r="J469">
        <v>28</v>
      </c>
      <c r="K469" t="s">
        <v>84</v>
      </c>
      <c r="L469" t="s">
        <v>85</v>
      </c>
      <c r="M469" t="s">
        <v>86</v>
      </c>
      <c r="N469">
        <v>2</v>
      </c>
      <c r="O469" s="1">
        <v>44539.5784375</v>
      </c>
      <c r="P469" s="1">
        <v>44539.629432870373</v>
      </c>
      <c r="Q469">
        <v>4089</v>
      </c>
      <c r="R469">
        <v>317</v>
      </c>
      <c r="S469" t="b">
        <v>0</v>
      </c>
      <c r="T469" t="s">
        <v>87</v>
      </c>
      <c r="U469" t="b">
        <v>0</v>
      </c>
      <c r="V469" t="s">
        <v>223</v>
      </c>
      <c r="W469" s="1">
        <v>44539.584166666667</v>
      </c>
      <c r="X469">
        <v>97</v>
      </c>
      <c r="Y469">
        <v>21</v>
      </c>
      <c r="Z469">
        <v>0</v>
      </c>
      <c r="AA469">
        <v>21</v>
      </c>
      <c r="AB469">
        <v>0</v>
      </c>
      <c r="AC469">
        <v>4</v>
      </c>
      <c r="AD469">
        <v>7</v>
      </c>
      <c r="AE469">
        <v>0</v>
      </c>
      <c r="AF469">
        <v>0</v>
      </c>
      <c r="AG469">
        <v>0</v>
      </c>
      <c r="AH469" t="s">
        <v>261</v>
      </c>
      <c r="AI469" s="1">
        <v>44539.629432870373</v>
      </c>
      <c r="AJ469">
        <v>220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7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>
      <c r="A470" t="s">
        <v>1230</v>
      </c>
      <c r="B470" t="s">
        <v>79</v>
      </c>
      <c r="C470" t="s">
        <v>1231</v>
      </c>
      <c r="D470" t="s">
        <v>81</v>
      </c>
      <c r="E470" s="2" t="str">
        <f>HYPERLINK("capsilon://?command=openfolder&amp;siteaddress=FAM.docvelocity-na8.net&amp;folderid=FX38F1A62D-25D0-071D-C617-4FCE4CB43676","FX21115065")</f>
        <v>FX21115065</v>
      </c>
      <c r="F470" t="s">
        <v>19</v>
      </c>
      <c r="G470" t="s">
        <v>19</v>
      </c>
      <c r="H470" t="s">
        <v>82</v>
      </c>
      <c r="I470" t="s">
        <v>1232</v>
      </c>
      <c r="J470">
        <v>132</v>
      </c>
      <c r="K470" t="s">
        <v>84</v>
      </c>
      <c r="L470" t="s">
        <v>85</v>
      </c>
      <c r="M470" t="s">
        <v>86</v>
      </c>
      <c r="N470">
        <v>2</v>
      </c>
      <c r="O470" s="1">
        <v>44539.591979166667</v>
      </c>
      <c r="P470" s="1">
        <v>44539.62940972222</v>
      </c>
      <c r="Q470">
        <v>3017</v>
      </c>
      <c r="R470">
        <v>217</v>
      </c>
      <c r="S470" t="b">
        <v>0</v>
      </c>
      <c r="T470" t="s">
        <v>87</v>
      </c>
      <c r="U470" t="b">
        <v>0</v>
      </c>
      <c r="V470" t="s">
        <v>307</v>
      </c>
      <c r="W470" s="1">
        <v>44539.600717592592</v>
      </c>
      <c r="X470">
        <v>185</v>
      </c>
      <c r="Y470">
        <v>0</v>
      </c>
      <c r="Z470">
        <v>0</v>
      </c>
      <c r="AA470">
        <v>0</v>
      </c>
      <c r="AB470">
        <v>104</v>
      </c>
      <c r="AC470">
        <v>0</v>
      </c>
      <c r="AD470">
        <v>132</v>
      </c>
      <c r="AE470">
        <v>0</v>
      </c>
      <c r="AF470">
        <v>0</v>
      </c>
      <c r="AG470">
        <v>0</v>
      </c>
      <c r="AH470" t="s">
        <v>137</v>
      </c>
      <c r="AI470" s="1">
        <v>44539.62940972222</v>
      </c>
      <c r="AJ470">
        <v>32</v>
      </c>
      <c r="AK470">
        <v>0</v>
      </c>
      <c r="AL470">
        <v>0</v>
      </c>
      <c r="AM470">
        <v>0</v>
      </c>
      <c r="AN470">
        <v>104</v>
      </c>
      <c r="AO470">
        <v>0</v>
      </c>
      <c r="AP470">
        <v>132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>
      <c r="A471" t="s">
        <v>1233</v>
      </c>
      <c r="B471" t="s">
        <v>79</v>
      </c>
      <c r="C471" t="s">
        <v>1234</v>
      </c>
      <c r="D471" t="s">
        <v>81</v>
      </c>
      <c r="E471" s="2" t="str">
        <f>HYPERLINK("capsilon://?command=openfolder&amp;siteaddress=FAM.docvelocity-na8.net&amp;folderid=FXEB2DA0FC-EE43-BED9-D1D9-9B8805F6BA7D","FX21115039")</f>
        <v>FX21115039</v>
      </c>
      <c r="F471" t="s">
        <v>19</v>
      </c>
      <c r="G471" t="s">
        <v>19</v>
      </c>
      <c r="H471" t="s">
        <v>82</v>
      </c>
      <c r="I471" t="s">
        <v>1235</v>
      </c>
      <c r="J471">
        <v>66</v>
      </c>
      <c r="K471" t="s">
        <v>84</v>
      </c>
      <c r="L471" t="s">
        <v>85</v>
      </c>
      <c r="M471" t="s">
        <v>86</v>
      </c>
      <c r="N471">
        <v>2</v>
      </c>
      <c r="O471" s="1">
        <v>44539.592743055553</v>
      </c>
      <c r="P471" s="1">
        <v>44539.629641203705</v>
      </c>
      <c r="Q471">
        <v>3083</v>
      </c>
      <c r="R471">
        <v>105</v>
      </c>
      <c r="S471" t="b">
        <v>0</v>
      </c>
      <c r="T471" t="s">
        <v>87</v>
      </c>
      <c r="U471" t="b">
        <v>0</v>
      </c>
      <c r="V471" t="s">
        <v>307</v>
      </c>
      <c r="W471" s="1">
        <v>44539.601724537039</v>
      </c>
      <c r="X471">
        <v>86</v>
      </c>
      <c r="Y471">
        <v>0</v>
      </c>
      <c r="Z471">
        <v>0</v>
      </c>
      <c r="AA471">
        <v>0</v>
      </c>
      <c r="AB471">
        <v>52</v>
      </c>
      <c r="AC471">
        <v>0</v>
      </c>
      <c r="AD471">
        <v>66</v>
      </c>
      <c r="AE471">
        <v>0</v>
      </c>
      <c r="AF471">
        <v>0</v>
      </c>
      <c r="AG471">
        <v>0</v>
      </c>
      <c r="AH471" t="s">
        <v>137</v>
      </c>
      <c r="AI471" s="1">
        <v>44539.629641203705</v>
      </c>
      <c r="AJ471">
        <v>19</v>
      </c>
      <c r="AK471">
        <v>0</v>
      </c>
      <c r="AL471">
        <v>0</v>
      </c>
      <c r="AM471">
        <v>0</v>
      </c>
      <c r="AN471">
        <v>52</v>
      </c>
      <c r="AO471">
        <v>0</v>
      </c>
      <c r="AP471">
        <v>66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>
      <c r="A472" t="s">
        <v>1236</v>
      </c>
      <c r="B472" t="s">
        <v>79</v>
      </c>
      <c r="C472" t="s">
        <v>1237</v>
      </c>
      <c r="D472" t="s">
        <v>81</v>
      </c>
      <c r="E472" s="2" t="str">
        <f>HYPERLINK("capsilon://?command=openfolder&amp;siteaddress=FAM.docvelocity-na8.net&amp;folderid=FX453B7FDD-6531-5EBD-56BE-36226CAB24B2","FX21115193")</f>
        <v>FX21115193</v>
      </c>
      <c r="F472" t="s">
        <v>19</v>
      </c>
      <c r="G472" t="s">
        <v>19</v>
      </c>
      <c r="H472" t="s">
        <v>82</v>
      </c>
      <c r="I472" t="s">
        <v>1238</v>
      </c>
      <c r="J472">
        <v>66</v>
      </c>
      <c r="K472" t="s">
        <v>84</v>
      </c>
      <c r="L472" t="s">
        <v>85</v>
      </c>
      <c r="M472" t="s">
        <v>86</v>
      </c>
      <c r="N472">
        <v>2</v>
      </c>
      <c r="O472" s="1">
        <v>44539.595810185187</v>
      </c>
      <c r="P472" s="1">
        <v>44539.629791666666</v>
      </c>
      <c r="Q472">
        <v>2884</v>
      </c>
      <c r="R472">
        <v>52</v>
      </c>
      <c r="S472" t="b">
        <v>0</v>
      </c>
      <c r="T472" t="s">
        <v>87</v>
      </c>
      <c r="U472" t="b">
        <v>0</v>
      </c>
      <c r="V472" t="s">
        <v>307</v>
      </c>
      <c r="W472" s="1">
        <v>44539.601979166669</v>
      </c>
      <c r="X472">
        <v>21</v>
      </c>
      <c r="Y472">
        <v>0</v>
      </c>
      <c r="Z472">
        <v>0</v>
      </c>
      <c r="AA472">
        <v>0</v>
      </c>
      <c r="AB472">
        <v>52</v>
      </c>
      <c r="AC472">
        <v>0</v>
      </c>
      <c r="AD472">
        <v>66</v>
      </c>
      <c r="AE472">
        <v>0</v>
      </c>
      <c r="AF472">
        <v>0</v>
      </c>
      <c r="AG472">
        <v>0</v>
      </c>
      <c r="AH472" t="s">
        <v>261</v>
      </c>
      <c r="AI472" s="1">
        <v>44539.629791666666</v>
      </c>
      <c r="AJ472">
        <v>31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66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>
      <c r="A473" t="s">
        <v>1239</v>
      </c>
      <c r="B473" t="s">
        <v>79</v>
      </c>
      <c r="C473" t="s">
        <v>1175</v>
      </c>
      <c r="D473" t="s">
        <v>81</v>
      </c>
      <c r="E473" s="2" t="str">
        <f>HYPERLINK("capsilon://?command=openfolder&amp;siteaddress=FAM.docvelocity-na8.net&amp;folderid=FXC0F2BDD4-9E03-DADB-0C54-54A48BCED9DB","FX21126321")</f>
        <v>FX21126321</v>
      </c>
      <c r="F473" t="s">
        <v>19</v>
      </c>
      <c r="G473" t="s">
        <v>19</v>
      </c>
      <c r="H473" t="s">
        <v>82</v>
      </c>
      <c r="I473" t="s">
        <v>1240</v>
      </c>
      <c r="J473">
        <v>28</v>
      </c>
      <c r="K473" t="s">
        <v>84</v>
      </c>
      <c r="L473" t="s">
        <v>85</v>
      </c>
      <c r="M473" t="s">
        <v>86</v>
      </c>
      <c r="N473">
        <v>2</v>
      </c>
      <c r="O473" s="1">
        <v>44539.596064814818</v>
      </c>
      <c r="P473" s="1">
        <v>44539.631018518521</v>
      </c>
      <c r="Q473">
        <v>2653</v>
      </c>
      <c r="R473">
        <v>367</v>
      </c>
      <c r="S473" t="b">
        <v>0</v>
      </c>
      <c r="T473" t="s">
        <v>87</v>
      </c>
      <c r="U473" t="b">
        <v>0</v>
      </c>
      <c r="V473" t="s">
        <v>307</v>
      </c>
      <c r="W473" s="1">
        <v>44539.604872685188</v>
      </c>
      <c r="X473">
        <v>249</v>
      </c>
      <c r="Y473">
        <v>21</v>
      </c>
      <c r="Z473">
        <v>0</v>
      </c>
      <c r="AA473">
        <v>21</v>
      </c>
      <c r="AB473">
        <v>0</v>
      </c>
      <c r="AC473">
        <v>2</v>
      </c>
      <c r="AD473">
        <v>7</v>
      </c>
      <c r="AE473">
        <v>0</v>
      </c>
      <c r="AF473">
        <v>0</v>
      </c>
      <c r="AG473">
        <v>0</v>
      </c>
      <c r="AH473" t="s">
        <v>137</v>
      </c>
      <c r="AI473" s="1">
        <v>44539.631018518521</v>
      </c>
      <c r="AJ473">
        <v>118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7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>
      <c r="A474" t="s">
        <v>1241</v>
      </c>
      <c r="B474" t="s">
        <v>79</v>
      </c>
      <c r="C474" t="s">
        <v>1175</v>
      </c>
      <c r="D474" t="s">
        <v>81</v>
      </c>
      <c r="E474" s="2" t="str">
        <f>HYPERLINK("capsilon://?command=openfolder&amp;siteaddress=FAM.docvelocity-na8.net&amp;folderid=FXC0F2BDD4-9E03-DADB-0C54-54A48BCED9DB","FX21126321")</f>
        <v>FX21126321</v>
      </c>
      <c r="F474" t="s">
        <v>19</v>
      </c>
      <c r="G474" t="s">
        <v>19</v>
      </c>
      <c r="H474" t="s">
        <v>82</v>
      </c>
      <c r="I474" t="s">
        <v>1242</v>
      </c>
      <c r="J474">
        <v>28</v>
      </c>
      <c r="K474" t="s">
        <v>84</v>
      </c>
      <c r="L474" t="s">
        <v>85</v>
      </c>
      <c r="M474" t="s">
        <v>86</v>
      </c>
      <c r="N474">
        <v>2</v>
      </c>
      <c r="O474" s="1">
        <v>44539.596354166664</v>
      </c>
      <c r="P474" s="1">
        <v>44539.635567129626</v>
      </c>
      <c r="Q474">
        <v>2784</v>
      </c>
      <c r="R474">
        <v>604</v>
      </c>
      <c r="S474" t="b">
        <v>0</v>
      </c>
      <c r="T474" t="s">
        <v>87</v>
      </c>
      <c r="U474" t="b">
        <v>0</v>
      </c>
      <c r="V474" t="s">
        <v>307</v>
      </c>
      <c r="W474" s="1">
        <v>44539.606099537035</v>
      </c>
      <c r="X474">
        <v>105</v>
      </c>
      <c r="Y474">
        <v>21</v>
      </c>
      <c r="Z474">
        <v>0</v>
      </c>
      <c r="AA474">
        <v>21</v>
      </c>
      <c r="AB474">
        <v>0</v>
      </c>
      <c r="AC474">
        <v>2</v>
      </c>
      <c r="AD474">
        <v>7</v>
      </c>
      <c r="AE474">
        <v>0</v>
      </c>
      <c r="AF474">
        <v>0</v>
      </c>
      <c r="AG474">
        <v>0</v>
      </c>
      <c r="AH474" t="s">
        <v>261</v>
      </c>
      <c r="AI474" s="1">
        <v>44539.635567129626</v>
      </c>
      <c r="AJ474">
        <v>499</v>
      </c>
      <c r="AK474">
        <v>1</v>
      </c>
      <c r="AL474">
        <v>0</v>
      </c>
      <c r="AM474">
        <v>1</v>
      </c>
      <c r="AN474">
        <v>0</v>
      </c>
      <c r="AO474">
        <v>1</v>
      </c>
      <c r="AP474">
        <v>6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>
      <c r="A475" t="s">
        <v>1243</v>
      </c>
      <c r="B475" t="s">
        <v>79</v>
      </c>
      <c r="C475" t="s">
        <v>157</v>
      </c>
      <c r="D475" t="s">
        <v>81</v>
      </c>
      <c r="E475" s="2" t="str">
        <f>HYPERLINK("capsilon://?command=openfolder&amp;siteaddress=FAM.docvelocity-na8.net&amp;folderid=FX3D6EE9C0-6EF7-204E-331F-713BF0C04F1E","FX211013222")</f>
        <v>FX211013222</v>
      </c>
      <c r="F475" t="s">
        <v>19</v>
      </c>
      <c r="G475" t="s">
        <v>19</v>
      </c>
      <c r="H475" t="s">
        <v>82</v>
      </c>
      <c r="I475" t="s">
        <v>1244</v>
      </c>
      <c r="J475">
        <v>66</v>
      </c>
      <c r="K475" t="s">
        <v>84</v>
      </c>
      <c r="L475" t="s">
        <v>85</v>
      </c>
      <c r="M475" t="s">
        <v>86</v>
      </c>
      <c r="N475">
        <v>2</v>
      </c>
      <c r="O475" s="1">
        <v>44539.597256944442</v>
      </c>
      <c r="P475" s="1">
        <v>44539.63244212963</v>
      </c>
      <c r="Q475">
        <v>2203</v>
      </c>
      <c r="R475">
        <v>837</v>
      </c>
      <c r="S475" t="b">
        <v>0</v>
      </c>
      <c r="T475" t="s">
        <v>87</v>
      </c>
      <c r="U475" t="b">
        <v>0</v>
      </c>
      <c r="V475" t="s">
        <v>307</v>
      </c>
      <c r="W475" s="1">
        <v>44539.614363425928</v>
      </c>
      <c r="X475">
        <v>714</v>
      </c>
      <c r="Y475">
        <v>52</v>
      </c>
      <c r="Z475">
        <v>0</v>
      </c>
      <c r="AA475">
        <v>52</v>
      </c>
      <c r="AB475">
        <v>0</v>
      </c>
      <c r="AC475">
        <v>26</v>
      </c>
      <c r="AD475">
        <v>14</v>
      </c>
      <c r="AE475">
        <v>0</v>
      </c>
      <c r="AF475">
        <v>0</v>
      </c>
      <c r="AG475">
        <v>0</v>
      </c>
      <c r="AH475" t="s">
        <v>137</v>
      </c>
      <c r="AI475" s="1">
        <v>44539.63244212963</v>
      </c>
      <c r="AJ475">
        <v>123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14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>
      <c r="A476" t="s">
        <v>1245</v>
      </c>
      <c r="B476" t="s">
        <v>79</v>
      </c>
      <c r="C476" t="s">
        <v>1206</v>
      </c>
      <c r="D476" t="s">
        <v>81</v>
      </c>
      <c r="E476" s="2" t="str">
        <f>HYPERLINK("capsilon://?command=openfolder&amp;siteaddress=FAM.docvelocity-na8.net&amp;folderid=FX062343C4-194F-B120-09A0-0D160409243E","FX21125932")</f>
        <v>FX21125932</v>
      </c>
      <c r="F476" t="s">
        <v>19</v>
      </c>
      <c r="G476" t="s">
        <v>19</v>
      </c>
      <c r="H476" t="s">
        <v>82</v>
      </c>
      <c r="I476" t="s">
        <v>1246</v>
      </c>
      <c r="J476">
        <v>28</v>
      </c>
      <c r="K476" t="s">
        <v>84</v>
      </c>
      <c r="L476" t="s">
        <v>85</v>
      </c>
      <c r="M476" t="s">
        <v>86</v>
      </c>
      <c r="N476">
        <v>1</v>
      </c>
      <c r="O476" s="1">
        <v>44539.604097222225</v>
      </c>
      <c r="P476" s="1">
        <v>44539.659583333334</v>
      </c>
      <c r="Q476">
        <v>4088</v>
      </c>
      <c r="R476">
        <v>706</v>
      </c>
      <c r="S476" t="b">
        <v>0</v>
      </c>
      <c r="T476" t="s">
        <v>87</v>
      </c>
      <c r="U476" t="b">
        <v>0</v>
      </c>
      <c r="V476" t="s">
        <v>168</v>
      </c>
      <c r="W476" s="1">
        <v>44539.659583333334</v>
      </c>
      <c r="X476">
        <v>163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28</v>
      </c>
      <c r="AE476">
        <v>21</v>
      </c>
      <c r="AF476">
        <v>0</v>
      </c>
      <c r="AG476">
        <v>1</v>
      </c>
      <c r="AH476" t="s">
        <v>87</v>
      </c>
      <c r="AI476" t="s">
        <v>87</v>
      </c>
      <c r="AJ476" t="s">
        <v>87</v>
      </c>
      <c r="AK476" t="s">
        <v>87</v>
      </c>
      <c r="AL476" t="s">
        <v>87</v>
      </c>
      <c r="AM476" t="s">
        <v>87</v>
      </c>
      <c r="AN476" t="s">
        <v>87</v>
      </c>
      <c r="AO476" t="s">
        <v>87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>
      <c r="A477" t="s">
        <v>1247</v>
      </c>
      <c r="B477" t="s">
        <v>79</v>
      </c>
      <c r="C477" t="s">
        <v>1248</v>
      </c>
      <c r="D477" t="s">
        <v>81</v>
      </c>
      <c r="E477" s="2" t="str">
        <f>HYPERLINK("capsilon://?command=openfolder&amp;siteaddress=FAM.docvelocity-na8.net&amp;folderid=FX5ADE0FAC-54ED-F08F-BD4A-8D8F110D6234","FX21125533")</f>
        <v>FX21125533</v>
      </c>
      <c r="F477" t="s">
        <v>19</v>
      </c>
      <c r="G477" t="s">
        <v>19</v>
      </c>
      <c r="H477" t="s">
        <v>82</v>
      </c>
      <c r="I477" t="s">
        <v>1249</v>
      </c>
      <c r="J477">
        <v>272</v>
      </c>
      <c r="K477" t="s">
        <v>84</v>
      </c>
      <c r="L477" t="s">
        <v>85</v>
      </c>
      <c r="M477" t="s">
        <v>86</v>
      </c>
      <c r="N477">
        <v>2</v>
      </c>
      <c r="O477" s="1">
        <v>44539.60796296296</v>
      </c>
      <c r="P477" s="1">
        <v>44539.650497685187</v>
      </c>
      <c r="Q477">
        <v>1101</v>
      </c>
      <c r="R477">
        <v>2574</v>
      </c>
      <c r="S477" t="b">
        <v>0</v>
      </c>
      <c r="T477" t="s">
        <v>87</v>
      </c>
      <c r="U477" t="b">
        <v>0</v>
      </c>
      <c r="V477" t="s">
        <v>307</v>
      </c>
      <c r="W477" s="1">
        <v>44539.637280092589</v>
      </c>
      <c r="X477">
        <v>1980</v>
      </c>
      <c r="Y477">
        <v>257</v>
      </c>
      <c r="Z477">
        <v>0</v>
      </c>
      <c r="AA477">
        <v>257</v>
      </c>
      <c r="AB477">
        <v>0</v>
      </c>
      <c r="AC477">
        <v>80</v>
      </c>
      <c r="AD477">
        <v>15</v>
      </c>
      <c r="AE477">
        <v>0</v>
      </c>
      <c r="AF477">
        <v>0</v>
      </c>
      <c r="AG477">
        <v>0</v>
      </c>
      <c r="AH477" t="s">
        <v>137</v>
      </c>
      <c r="AI477" s="1">
        <v>44539.650497685187</v>
      </c>
      <c r="AJ477">
        <v>575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15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>
      <c r="A478" t="s">
        <v>1250</v>
      </c>
      <c r="B478" t="s">
        <v>79</v>
      </c>
      <c r="C478" t="s">
        <v>1175</v>
      </c>
      <c r="D478" t="s">
        <v>81</v>
      </c>
      <c r="E478" s="2" t="str">
        <f>HYPERLINK("capsilon://?command=openfolder&amp;siteaddress=FAM.docvelocity-na8.net&amp;folderid=FXC0F2BDD4-9E03-DADB-0C54-54A48BCED9DB","FX21126321")</f>
        <v>FX21126321</v>
      </c>
      <c r="F478" t="s">
        <v>19</v>
      </c>
      <c r="G478" t="s">
        <v>19</v>
      </c>
      <c r="H478" t="s">
        <v>82</v>
      </c>
      <c r="I478" t="s">
        <v>1251</v>
      </c>
      <c r="J478">
        <v>38</v>
      </c>
      <c r="K478" t="s">
        <v>84</v>
      </c>
      <c r="L478" t="s">
        <v>85</v>
      </c>
      <c r="M478" t="s">
        <v>86</v>
      </c>
      <c r="N478">
        <v>1</v>
      </c>
      <c r="O478" s="1">
        <v>44539.610833333332</v>
      </c>
      <c r="P478" s="1">
        <v>44539.661273148151</v>
      </c>
      <c r="Q478">
        <v>3274</v>
      </c>
      <c r="R478">
        <v>1084</v>
      </c>
      <c r="S478" t="b">
        <v>0</v>
      </c>
      <c r="T478" t="s">
        <v>87</v>
      </c>
      <c r="U478" t="b">
        <v>0</v>
      </c>
      <c r="V478" t="s">
        <v>168</v>
      </c>
      <c r="W478" s="1">
        <v>44539.661273148151</v>
      </c>
      <c r="X478">
        <v>680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38</v>
      </c>
      <c r="AE478">
        <v>37</v>
      </c>
      <c r="AF478">
        <v>0</v>
      </c>
      <c r="AG478">
        <v>2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>
      <c r="A479" t="s">
        <v>1252</v>
      </c>
      <c r="B479" t="s">
        <v>79</v>
      </c>
      <c r="C479" t="s">
        <v>1137</v>
      </c>
      <c r="D479" t="s">
        <v>81</v>
      </c>
      <c r="E479" s="2" t="str">
        <f>HYPERLINK("capsilon://?command=openfolder&amp;siteaddress=FAM.docvelocity-na8.net&amp;folderid=FXD38CFD44-01B8-A904-28DA-99148DE2536B","FX21124527")</f>
        <v>FX21124527</v>
      </c>
      <c r="F479" t="s">
        <v>19</v>
      </c>
      <c r="G479" t="s">
        <v>19</v>
      </c>
      <c r="H479" t="s">
        <v>82</v>
      </c>
      <c r="I479" t="s">
        <v>1253</v>
      </c>
      <c r="J479">
        <v>66</v>
      </c>
      <c r="K479" t="s">
        <v>84</v>
      </c>
      <c r="L479" t="s">
        <v>85</v>
      </c>
      <c r="M479" t="s">
        <v>86</v>
      </c>
      <c r="N479">
        <v>2</v>
      </c>
      <c r="O479" s="1">
        <v>44539.620625000003</v>
      </c>
      <c r="P479" s="1">
        <v>44539.653692129628</v>
      </c>
      <c r="Q479">
        <v>2305</v>
      </c>
      <c r="R479">
        <v>552</v>
      </c>
      <c r="S479" t="b">
        <v>0</v>
      </c>
      <c r="T479" t="s">
        <v>87</v>
      </c>
      <c r="U479" t="b">
        <v>0</v>
      </c>
      <c r="V479" t="s">
        <v>223</v>
      </c>
      <c r="W479" s="1">
        <v>44539.634872685187</v>
      </c>
      <c r="X479">
        <v>270</v>
      </c>
      <c r="Y479">
        <v>52</v>
      </c>
      <c r="Z479">
        <v>0</v>
      </c>
      <c r="AA479">
        <v>52</v>
      </c>
      <c r="AB479">
        <v>0</v>
      </c>
      <c r="AC479">
        <v>31</v>
      </c>
      <c r="AD479">
        <v>14</v>
      </c>
      <c r="AE479">
        <v>0</v>
      </c>
      <c r="AF479">
        <v>0</v>
      </c>
      <c r="AG479">
        <v>0</v>
      </c>
      <c r="AH479" t="s">
        <v>137</v>
      </c>
      <c r="AI479" s="1">
        <v>44539.653692129628</v>
      </c>
      <c r="AJ479">
        <v>275</v>
      </c>
      <c r="AK479">
        <v>2</v>
      </c>
      <c r="AL479">
        <v>0</v>
      </c>
      <c r="AM479">
        <v>2</v>
      </c>
      <c r="AN479">
        <v>0</v>
      </c>
      <c r="AO479">
        <v>2</v>
      </c>
      <c r="AP479">
        <v>12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>
      <c r="A480" t="s">
        <v>1254</v>
      </c>
      <c r="B480" t="s">
        <v>79</v>
      </c>
      <c r="C480" t="s">
        <v>1255</v>
      </c>
      <c r="D480" t="s">
        <v>81</v>
      </c>
      <c r="E480" s="2" t="str">
        <f>HYPERLINK("capsilon://?command=openfolder&amp;siteaddress=FAM.docvelocity-na8.net&amp;folderid=FX8F174C24-2C4A-D1B9-419B-7E723F1D2670","FX21123295")</f>
        <v>FX21123295</v>
      </c>
      <c r="F480" t="s">
        <v>19</v>
      </c>
      <c r="G480" t="s">
        <v>19</v>
      </c>
      <c r="H480" t="s">
        <v>82</v>
      </c>
      <c r="I480" t="s">
        <v>1256</v>
      </c>
      <c r="J480">
        <v>312</v>
      </c>
      <c r="K480" t="s">
        <v>84</v>
      </c>
      <c r="L480" t="s">
        <v>85</v>
      </c>
      <c r="M480" t="s">
        <v>86</v>
      </c>
      <c r="N480">
        <v>2</v>
      </c>
      <c r="O480" s="1">
        <v>44539.622847222221</v>
      </c>
      <c r="P480" s="1">
        <v>44539.717881944445</v>
      </c>
      <c r="Q480">
        <v>4058</v>
      </c>
      <c r="R480">
        <v>4153</v>
      </c>
      <c r="S480" t="b">
        <v>0</v>
      </c>
      <c r="T480" t="s">
        <v>87</v>
      </c>
      <c r="U480" t="b">
        <v>0</v>
      </c>
      <c r="V480" t="s">
        <v>758</v>
      </c>
      <c r="W480" s="1">
        <v>44539.683425925927</v>
      </c>
      <c r="X480">
        <v>2990</v>
      </c>
      <c r="Y480">
        <v>270</v>
      </c>
      <c r="Z480">
        <v>0</v>
      </c>
      <c r="AA480">
        <v>270</v>
      </c>
      <c r="AB480">
        <v>0</v>
      </c>
      <c r="AC480">
        <v>124</v>
      </c>
      <c r="AD480">
        <v>42</v>
      </c>
      <c r="AE480">
        <v>0</v>
      </c>
      <c r="AF480">
        <v>0</v>
      </c>
      <c r="AG480">
        <v>0</v>
      </c>
      <c r="AH480" t="s">
        <v>182</v>
      </c>
      <c r="AI480" s="1">
        <v>44539.717881944445</v>
      </c>
      <c r="AJ480">
        <v>1060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42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>
      <c r="A481" t="s">
        <v>1257</v>
      </c>
      <c r="B481" t="s">
        <v>79</v>
      </c>
      <c r="C481" t="s">
        <v>1258</v>
      </c>
      <c r="D481" t="s">
        <v>81</v>
      </c>
      <c r="E481" s="2" t="str">
        <f>HYPERLINK("capsilon://?command=openfolder&amp;siteaddress=FAM.docvelocity-na8.net&amp;folderid=FX74565E9E-CC9B-1F85-782F-5328A43A6318","FX211114070")</f>
        <v>FX211114070</v>
      </c>
      <c r="F481" t="s">
        <v>19</v>
      </c>
      <c r="G481" t="s">
        <v>19</v>
      </c>
      <c r="H481" t="s">
        <v>82</v>
      </c>
      <c r="I481" t="s">
        <v>1259</v>
      </c>
      <c r="J481">
        <v>650</v>
      </c>
      <c r="K481" t="s">
        <v>84</v>
      </c>
      <c r="L481" t="s">
        <v>85</v>
      </c>
      <c r="M481" t="s">
        <v>86</v>
      </c>
      <c r="N481">
        <v>1</v>
      </c>
      <c r="O481" s="1">
        <v>44539.62777777778</v>
      </c>
      <c r="P481" s="1">
        <v>44539.666550925926</v>
      </c>
      <c r="Q481">
        <v>2879</v>
      </c>
      <c r="R481">
        <v>471</v>
      </c>
      <c r="S481" t="b">
        <v>0</v>
      </c>
      <c r="T481" t="s">
        <v>87</v>
      </c>
      <c r="U481" t="b">
        <v>0</v>
      </c>
      <c r="V481" t="s">
        <v>168</v>
      </c>
      <c r="W481" s="1">
        <v>44539.666550925926</v>
      </c>
      <c r="X481">
        <v>456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650</v>
      </c>
      <c r="AE481">
        <v>575</v>
      </c>
      <c r="AF481">
        <v>0</v>
      </c>
      <c r="AG481">
        <v>16</v>
      </c>
      <c r="AH481" t="s">
        <v>87</v>
      </c>
      <c r="AI481" t="s">
        <v>87</v>
      </c>
      <c r="AJ481" t="s">
        <v>87</v>
      </c>
      <c r="AK481" t="s">
        <v>87</v>
      </c>
      <c r="AL481" t="s">
        <v>87</v>
      </c>
      <c r="AM481" t="s">
        <v>87</v>
      </c>
      <c r="AN481" t="s">
        <v>87</v>
      </c>
      <c r="AO481" t="s">
        <v>87</v>
      </c>
      <c r="AP481" t="s">
        <v>87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>
      <c r="A482" t="s">
        <v>1260</v>
      </c>
      <c r="B482" t="s">
        <v>79</v>
      </c>
      <c r="C482" t="s">
        <v>1261</v>
      </c>
      <c r="D482" t="s">
        <v>81</v>
      </c>
      <c r="E482" s="2" t="str">
        <f>HYPERLINK("capsilon://?command=openfolder&amp;siteaddress=FAM.docvelocity-na8.net&amp;folderid=FX1F2F36C3-FB66-A0AD-1F0D-C98D5512D0D7","FX211110003")</f>
        <v>FX211110003</v>
      </c>
      <c r="F482" t="s">
        <v>19</v>
      </c>
      <c r="G482" t="s">
        <v>19</v>
      </c>
      <c r="H482" t="s">
        <v>82</v>
      </c>
      <c r="I482" t="s">
        <v>1262</v>
      </c>
      <c r="J482">
        <v>66</v>
      </c>
      <c r="K482" t="s">
        <v>84</v>
      </c>
      <c r="L482" t="s">
        <v>85</v>
      </c>
      <c r="M482" t="s">
        <v>86</v>
      </c>
      <c r="N482">
        <v>2</v>
      </c>
      <c r="O482" s="1">
        <v>44539.627997685187</v>
      </c>
      <c r="P482" s="1">
        <v>44539.653946759259</v>
      </c>
      <c r="Q482">
        <v>2199</v>
      </c>
      <c r="R482">
        <v>43</v>
      </c>
      <c r="S482" t="b">
        <v>0</v>
      </c>
      <c r="T482" t="s">
        <v>87</v>
      </c>
      <c r="U482" t="b">
        <v>0</v>
      </c>
      <c r="V482" t="s">
        <v>307</v>
      </c>
      <c r="W482" s="1">
        <v>44539.652719907404</v>
      </c>
      <c r="X482">
        <v>22</v>
      </c>
      <c r="Y482">
        <v>0</v>
      </c>
      <c r="Z482">
        <v>0</v>
      </c>
      <c r="AA482">
        <v>0</v>
      </c>
      <c r="AB482">
        <v>52</v>
      </c>
      <c r="AC482">
        <v>0</v>
      </c>
      <c r="AD482">
        <v>66</v>
      </c>
      <c r="AE482">
        <v>0</v>
      </c>
      <c r="AF482">
        <v>0</v>
      </c>
      <c r="AG482">
        <v>0</v>
      </c>
      <c r="AH482" t="s">
        <v>137</v>
      </c>
      <c r="AI482" s="1">
        <v>44539.653946759259</v>
      </c>
      <c r="AJ482">
        <v>21</v>
      </c>
      <c r="AK482">
        <v>0</v>
      </c>
      <c r="AL482">
        <v>0</v>
      </c>
      <c r="AM482">
        <v>0</v>
      </c>
      <c r="AN482">
        <v>52</v>
      </c>
      <c r="AO482">
        <v>0</v>
      </c>
      <c r="AP482">
        <v>66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>
      <c r="A483" t="s">
        <v>1263</v>
      </c>
      <c r="B483" t="s">
        <v>79</v>
      </c>
      <c r="C483" t="s">
        <v>1264</v>
      </c>
      <c r="D483" t="s">
        <v>81</v>
      </c>
      <c r="E483" s="2" t="str">
        <f>HYPERLINK("capsilon://?command=openfolder&amp;siteaddress=FAM.docvelocity-na8.net&amp;folderid=FXFA9118B5-4BE3-B731-7EFC-995E69A1D309","FX21125845")</f>
        <v>FX21125845</v>
      </c>
      <c r="F483" t="s">
        <v>19</v>
      </c>
      <c r="G483" t="s">
        <v>19</v>
      </c>
      <c r="H483" t="s">
        <v>82</v>
      </c>
      <c r="I483" t="s">
        <v>1265</v>
      </c>
      <c r="J483">
        <v>272</v>
      </c>
      <c r="K483" t="s">
        <v>84</v>
      </c>
      <c r="L483" t="s">
        <v>85</v>
      </c>
      <c r="M483" t="s">
        <v>86</v>
      </c>
      <c r="N483">
        <v>1</v>
      </c>
      <c r="O483" s="1">
        <v>44539.65320601852</v>
      </c>
      <c r="P483" s="1">
        <v>44539.668206018519</v>
      </c>
      <c r="Q483">
        <v>1112</v>
      </c>
      <c r="R483">
        <v>184</v>
      </c>
      <c r="S483" t="b">
        <v>0</v>
      </c>
      <c r="T483" t="s">
        <v>87</v>
      </c>
      <c r="U483" t="b">
        <v>0</v>
      </c>
      <c r="V483" t="s">
        <v>168</v>
      </c>
      <c r="W483" s="1">
        <v>44539.668206018519</v>
      </c>
      <c r="X483">
        <v>143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272</v>
      </c>
      <c r="AE483">
        <v>247</v>
      </c>
      <c r="AF483">
        <v>0</v>
      </c>
      <c r="AG483">
        <v>6</v>
      </c>
      <c r="AH483" t="s">
        <v>87</v>
      </c>
      <c r="AI483" t="s">
        <v>87</v>
      </c>
      <c r="AJ483" t="s">
        <v>87</v>
      </c>
      <c r="AK483" t="s">
        <v>87</v>
      </c>
      <c r="AL483" t="s">
        <v>87</v>
      </c>
      <c r="AM483" t="s">
        <v>87</v>
      </c>
      <c r="AN483" t="s">
        <v>87</v>
      </c>
      <c r="AO483" t="s">
        <v>87</v>
      </c>
      <c r="AP483" t="s">
        <v>87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>
      <c r="A484" t="s">
        <v>1266</v>
      </c>
      <c r="B484" t="s">
        <v>79</v>
      </c>
      <c r="C484" t="s">
        <v>1267</v>
      </c>
      <c r="D484" t="s">
        <v>81</v>
      </c>
      <c r="E484" s="2" t="str">
        <f>HYPERLINK("capsilon://?command=openfolder&amp;siteaddress=FAM.docvelocity-na8.net&amp;folderid=FX3A535CA9-BD92-A6D7-C676-70E790084330","FX21123270")</f>
        <v>FX21123270</v>
      </c>
      <c r="F484" t="s">
        <v>19</v>
      </c>
      <c r="G484" t="s">
        <v>19</v>
      </c>
      <c r="H484" t="s">
        <v>82</v>
      </c>
      <c r="I484" t="s">
        <v>1268</v>
      </c>
      <c r="J484">
        <v>177</v>
      </c>
      <c r="K484" t="s">
        <v>84</v>
      </c>
      <c r="L484" t="s">
        <v>85</v>
      </c>
      <c r="M484" t="s">
        <v>86</v>
      </c>
      <c r="N484">
        <v>2</v>
      </c>
      <c r="O484" s="1">
        <v>44539.654687499999</v>
      </c>
      <c r="P484" s="1">
        <v>44539.719490740739</v>
      </c>
      <c r="Q484">
        <v>3716</v>
      </c>
      <c r="R484">
        <v>1883</v>
      </c>
      <c r="S484" t="b">
        <v>0</v>
      </c>
      <c r="T484" t="s">
        <v>87</v>
      </c>
      <c r="U484" t="b">
        <v>0</v>
      </c>
      <c r="V484" t="s">
        <v>328</v>
      </c>
      <c r="W484" s="1">
        <v>44539.683379629627</v>
      </c>
      <c r="X484">
        <v>1487</v>
      </c>
      <c r="Y484">
        <v>138</v>
      </c>
      <c r="Z484">
        <v>0</v>
      </c>
      <c r="AA484">
        <v>138</v>
      </c>
      <c r="AB484">
        <v>0</v>
      </c>
      <c r="AC484">
        <v>85</v>
      </c>
      <c r="AD484">
        <v>39</v>
      </c>
      <c r="AE484">
        <v>0</v>
      </c>
      <c r="AF484">
        <v>0</v>
      </c>
      <c r="AG484">
        <v>0</v>
      </c>
      <c r="AH484" t="s">
        <v>137</v>
      </c>
      <c r="AI484" s="1">
        <v>44539.719490740739</v>
      </c>
      <c r="AJ484">
        <v>396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39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>
      <c r="A485" t="s">
        <v>1269</v>
      </c>
      <c r="B485" t="s">
        <v>79</v>
      </c>
      <c r="C485" t="s">
        <v>1270</v>
      </c>
      <c r="D485" t="s">
        <v>81</v>
      </c>
      <c r="E485" s="2" t="str">
        <f>HYPERLINK("capsilon://?command=openfolder&amp;siteaddress=FAM.docvelocity-na8.net&amp;folderid=FXF25A38B2-DB28-FEA7-C300-F62E1E1E448A","FX21125785")</f>
        <v>FX21125785</v>
      </c>
      <c r="F485" t="s">
        <v>19</v>
      </c>
      <c r="G485" t="s">
        <v>19</v>
      </c>
      <c r="H485" t="s">
        <v>82</v>
      </c>
      <c r="I485" t="s">
        <v>1271</v>
      </c>
      <c r="J485">
        <v>137</v>
      </c>
      <c r="K485" t="s">
        <v>84</v>
      </c>
      <c r="L485" t="s">
        <v>85</v>
      </c>
      <c r="M485" t="s">
        <v>86</v>
      </c>
      <c r="N485">
        <v>2</v>
      </c>
      <c r="O485" s="1">
        <v>44539.660034722219</v>
      </c>
      <c r="P485" s="1">
        <v>44539.72556712963</v>
      </c>
      <c r="Q485">
        <v>4295</v>
      </c>
      <c r="R485">
        <v>1367</v>
      </c>
      <c r="S485" t="b">
        <v>0</v>
      </c>
      <c r="T485" t="s">
        <v>87</v>
      </c>
      <c r="U485" t="b">
        <v>0</v>
      </c>
      <c r="V485" t="s">
        <v>307</v>
      </c>
      <c r="W485" s="1">
        <v>44539.675856481481</v>
      </c>
      <c r="X485">
        <v>703</v>
      </c>
      <c r="Y485">
        <v>129</v>
      </c>
      <c r="Z485">
        <v>0</v>
      </c>
      <c r="AA485">
        <v>129</v>
      </c>
      <c r="AB485">
        <v>0</v>
      </c>
      <c r="AC485">
        <v>52</v>
      </c>
      <c r="AD485">
        <v>8</v>
      </c>
      <c r="AE485">
        <v>0</v>
      </c>
      <c r="AF485">
        <v>0</v>
      </c>
      <c r="AG485">
        <v>0</v>
      </c>
      <c r="AH485" t="s">
        <v>182</v>
      </c>
      <c r="AI485" s="1">
        <v>44539.72556712963</v>
      </c>
      <c r="AJ485">
        <v>664</v>
      </c>
      <c r="AK485">
        <v>1</v>
      </c>
      <c r="AL485">
        <v>0</v>
      </c>
      <c r="AM485">
        <v>1</v>
      </c>
      <c r="AN485">
        <v>0</v>
      </c>
      <c r="AO485">
        <v>1</v>
      </c>
      <c r="AP485">
        <v>7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>
      <c r="A486" t="s">
        <v>1272</v>
      </c>
      <c r="B486" t="s">
        <v>79</v>
      </c>
      <c r="C486" t="s">
        <v>1206</v>
      </c>
      <c r="D486" t="s">
        <v>81</v>
      </c>
      <c r="E486" s="2" t="str">
        <f>HYPERLINK("capsilon://?command=openfolder&amp;siteaddress=FAM.docvelocity-na8.net&amp;folderid=FX062343C4-194F-B120-09A0-0D160409243E","FX21125932")</f>
        <v>FX21125932</v>
      </c>
      <c r="F486" t="s">
        <v>19</v>
      </c>
      <c r="G486" t="s">
        <v>19</v>
      </c>
      <c r="H486" t="s">
        <v>82</v>
      </c>
      <c r="I486" t="s">
        <v>1246</v>
      </c>
      <c r="J486">
        <v>28</v>
      </c>
      <c r="K486" t="s">
        <v>84</v>
      </c>
      <c r="L486" t="s">
        <v>85</v>
      </c>
      <c r="M486" t="s">
        <v>86</v>
      </c>
      <c r="N486">
        <v>2</v>
      </c>
      <c r="O486" s="1">
        <v>44539.671284722222</v>
      </c>
      <c r="P486" s="1">
        <v>44539.691388888888</v>
      </c>
      <c r="Q486">
        <v>1442</v>
      </c>
      <c r="R486">
        <v>295</v>
      </c>
      <c r="S486" t="b">
        <v>0</v>
      </c>
      <c r="T486" t="s">
        <v>87</v>
      </c>
      <c r="U486" t="b">
        <v>1</v>
      </c>
      <c r="V486" t="s">
        <v>223</v>
      </c>
      <c r="W486" s="1">
        <v>44539.674293981479</v>
      </c>
      <c r="X486">
        <v>159</v>
      </c>
      <c r="Y486">
        <v>21</v>
      </c>
      <c r="Z486">
        <v>0</v>
      </c>
      <c r="AA486">
        <v>21</v>
      </c>
      <c r="AB486">
        <v>0</v>
      </c>
      <c r="AC486">
        <v>4</v>
      </c>
      <c r="AD486">
        <v>7</v>
      </c>
      <c r="AE486">
        <v>0</v>
      </c>
      <c r="AF486">
        <v>0</v>
      </c>
      <c r="AG486">
        <v>0</v>
      </c>
      <c r="AH486" t="s">
        <v>137</v>
      </c>
      <c r="AI486" s="1">
        <v>44539.691388888888</v>
      </c>
      <c r="AJ486">
        <v>136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7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>
      <c r="A487" t="s">
        <v>1273</v>
      </c>
      <c r="B487" t="s">
        <v>79</v>
      </c>
      <c r="C487" t="s">
        <v>1274</v>
      </c>
      <c r="D487" t="s">
        <v>81</v>
      </c>
      <c r="E487" s="2" t="str">
        <f>HYPERLINK("capsilon://?command=openfolder&amp;siteaddress=FAM.docvelocity-na8.net&amp;folderid=FXDCE5802C-95C0-69C9-E978-48B025A7F6D4","FX21125604")</f>
        <v>FX21125604</v>
      </c>
      <c r="F487" t="s">
        <v>19</v>
      </c>
      <c r="G487" t="s">
        <v>19</v>
      </c>
      <c r="H487" t="s">
        <v>82</v>
      </c>
      <c r="I487" t="s">
        <v>1275</v>
      </c>
      <c r="J487">
        <v>395</v>
      </c>
      <c r="K487" t="s">
        <v>84</v>
      </c>
      <c r="L487" t="s">
        <v>85</v>
      </c>
      <c r="M487" t="s">
        <v>86</v>
      </c>
      <c r="N487">
        <v>2</v>
      </c>
      <c r="O487" s="1">
        <v>44539.673159722224</v>
      </c>
      <c r="P487" s="1">
        <v>44539.83153935185</v>
      </c>
      <c r="Q487">
        <v>11543</v>
      </c>
      <c r="R487">
        <v>2141</v>
      </c>
      <c r="S487" t="b">
        <v>0</v>
      </c>
      <c r="T487" t="s">
        <v>87</v>
      </c>
      <c r="U487" t="b">
        <v>0</v>
      </c>
      <c r="V487" t="s">
        <v>223</v>
      </c>
      <c r="W487" s="1">
        <v>44539.691157407404</v>
      </c>
      <c r="X487">
        <v>1202</v>
      </c>
      <c r="Y487">
        <v>391</v>
      </c>
      <c r="Z487">
        <v>0</v>
      </c>
      <c r="AA487">
        <v>391</v>
      </c>
      <c r="AB487">
        <v>0</v>
      </c>
      <c r="AC487">
        <v>172</v>
      </c>
      <c r="AD487">
        <v>4</v>
      </c>
      <c r="AE487">
        <v>0</v>
      </c>
      <c r="AF487">
        <v>0</v>
      </c>
      <c r="AG487">
        <v>0</v>
      </c>
      <c r="AH487" t="s">
        <v>137</v>
      </c>
      <c r="AI487" s="1">
        <v>44539.83153935185</v>
      </c>
      <c r="AJ487">
        <v>881</v>
      </c>
      <c r="AK487">
        <v>3</v>
      </c>
      <c r="AL487">
        <v>0</v>
      </c>
      <c r="AM487">
        <v>3</v>
      </c>
      <c r="AN487">
        <v>0</v>
      </c>
      <c r="AO487">
        <v>3</v>
      </c>
      <c r="AP487">
        <v>1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>
      <c r="A488" t="s">
        <v>1276</v>
      </c>
      <c r="B488" t="s">
        <v>79</v>
      </c>
      <c r="C488" t="s">
        <v>1175</v>
      </c>
      <c r="D488" t="s">
        <v>81</v>
      </c>
      <c r="E488" s="2" t="str">
        <f>HYPERLINK("capsilon://?command=openfolder&amp;siteaddress=FAM.docvelocity-na8.net&amp;folderid=FXC0F2BDD4-9E03-DADB-0C54-54A48BCED9DB","FX21126321")</f>
        <v>FX21126321</v>
      </c>
      <c r="F488" t="s">
        <v>19</v>
      </c>
      <c r="G488" t="s">
        <v>19</v>
      </c>
      <c r="H488" t="s">
        <v>82</v>
      </c>
      <c r="I488" t="s">
        <v>1251</v>
      </c>
      <c r="J488">
        <v>76</v>
      </c>
      <c r="K488" t="s">
        <v>84</v>
      </c>
      <c r="L488" t="s">
        <v>85</v>
      </c>
      <c r="M488" t="s">
        <v>86</v>
      </c>
      <c r="N488">
        <v>2</v>
      </c>
      <c r="O488" s="1">
        <v>44539.673449074071</v>
      </c>
      <c r="P488" s="1">
        <v>44539.699502314812</v>
      </c>
      <c r="Q488">
        <v>1298</v>
      </c>
      <c r="R488">
        <v>953</v>
      </c>
      <c r="S488" t="b">
        <v>0</v>
      </c>
      <c r="T488" t="s">
        <v>87</v>
      </c>
      <c r="U488" t="b">
        <v>1</v>
      </c>
      <c r="V488" t="s">
        <v>223</v>
      </c>
      <c r="W488" s="1">
        <v>44539.677233796298</v>
      </c>
      <c r="X488">
        <v>253</v>
      </c>
      <c r="Y488">
        <v>74</v>
      </c>
      <c r="Z488">
        <v>0</v>
      </c>
      <c r="AA488">
        <v>74</v>
      </c>
      <c r="AB488">
        <v>0</v>
      </c>
      <c r="AC488">
        <v>36</v>
      </c>
      <c r="AD488">
        <v>2</v>
      </c>
      <c r="AE488">
        <v>0</v>
      </c>
      <c r="AF488">
        <v>0</v>
      </c>
      <c r="AG488">
        <v>0</v>
      </c>
      <c r="AH488" t="s">
        <v>137</v>
      </c>
      <c r="AI488" s="1">
        <v>44539.699502314812</v>
      </c>
      <c r="AJ488">
        <v>700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2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>
      <c r="A489" t="s">
        <v>1277</v>
      </c>
      <c r="B489" t="s">
        <v>79</v>
      </c>
      <c r="C489" t="s">
        <v>1258</v>
      </c>
      <c r="D489" t="s">
        <v>81</v>
      </c>
      <c r="E489" s="2" t="str">
        <f>HYPERLINK("capsilon://?command=openfolder&amp;siteaddress=FAM.docvelocity-na8.net&amp;folderid=FX74565E9E-CC9B-1F85-782F-5328A43A6318","FX211114070")</f>
        <v>FX211114070</v>
      </c>
      <c r="F489" t="s">
        <v>19</v>
      </c>
      <c r="G489" t="s">
        <v>19</v>
      </c>
      <c r="H489" t="s">
        <v>82</v>
      </c>
      <c r="I489" t="s">
        <v>1259</v>
      </c>
      <c r="J489">
        <v>688</v>
      </c>
      <c r="K489" t="s">
        <v>84</v>
      </c>
      <c r="L489" t="s">
        <v>85</v>
      </c>
      <c r="M489" t="s">
        <v>86</v>
      </c>
      <c r="N489">
        <v>2</v>
      </c>
      <c r="O489" s="1">
        <v>44539.680520833332</v>
      </c>
      <c r="P489" s="1">
        <v>44539.816793981481</v>
      </c>
      <c r="Q489">
        <v>3444</v>
      </c>
      <c r="R489">
        <v>8330</v>
      </c>
      <c r="S489" t="b">
        <v>0</v>
      </c>
      <c r="T489" t="s">
        <v>87</v>
      </c>
      <c r="U489" t="b">
        <v>1</v>
      </c>
      <c r="V489" t="s">
        <v>328</v>
      </c>
      <c r="W489" s="1">
        <v>44539.744629629633</v>
      </c>
      <c r="X489">
        <v>4582</v>
      </c>
      <c r="Y489">
        <v>569</v>
      </c>
      <c r="Z489">
        <v>0</v>
      </c>
      <c r="AA489">
        <v>569</v>
      </c>
      <c r="AB489">
        <v>45</v>
      </c>
      <c r="AC489">
        <v>243</v>
      </c>
      <c r="AD489">
        <v>119</v>
      </c>
      <c r="AE489">
        <v>0</v>
      </c>
      <c r="AF489">
        <v>0</v>
      </c>
      <c r="AG489">
        <v>0</v>
      </c>
      <c r="AH489" t="s">
        <v>261</v>
      </c>
      <c r="AI489" s="1">
        <v>44539.816793981481</v>
      </c>
      <c r="AJ489">
        <v>1179</v>
      </c>
      <c r="AK489">
        <v>0</v>
      </c>
      <c r="AL489">
        <v>0</v>
      </c>
      <c r="AM489">
        <v>0</v>
      </c>
      <c r="AN489">
        <v>98</v>
      </c>
      <c r="AO489">
        <v>0</v>
      </c>
      <c r="AP489">
        <v>119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>
      <c r="A490" t="s">
        <v>1278</v>
      </c>
      <c r="B490" t="s">
        <v>79</v>
      </c>
      <c r="C490" t="s">
        <v>1140</v>
      </c>
      <c r="D490" t="s">
        <v>81</v>
      </c>
      <c r="E490" s="2" t="str">
        <f>HYPERLINK("capsilon://?command=openfolder&amp;siteaddress=FAM.docvelocity-na8.net&amp;folderid=FXF41043BE-116F-31CA-FEC6-CB3CE93826FC","FX21114481")</f>
        <v>FX21114481</v>
      </c>
      <c r="F490" t="s">
        <v>19</v>
      </c>
      <c r="G490" t="s">
        <v>19</v>
      </c>
      <c r="H490" t="s">
        <v>82</v>
      </c>
      <c r="I490" t="s">
        <v>1279</v>
      </c>
      <c r="J490">
        <v>66</v>
      </c>
      <c r="K490" t="s">
        <v>84</v>
      </c>
      <c r="L490" t="s">
        <v>85</v>
      </c>
      <c r="M490" t="s">
        <v>86</v>
      </c>
      <c r="N490">
        <v>2</v>
      </c>
      <c r="O490" s="1">
        <v>44539.682569444441</v>
      </c>
      <c r="P490" s="1">
        <v>44539.822141203702</v>
      </c>
      <c r="Q490">
        <v>11950</v>
      </c>
      <c r="R490">
        <v>109</v>
      </c>
      <c r="S490" t="b">
        <v>0</v>
      </c>
      <c r="T490" t="s">
        <v>87</v>
      </c>
      <c r="U490" t="b">
        <v>0</v>
      </c>
      <c r="V490" t="s">
        <v>307</v>
      </c>
      <c r="W490" s="1">
        <v>44539.711192129631</v>
      </c>
      <c r="X490">
        <v>43</v>
      </c>
      <c r="Y490">
        <v>0</v>
      </c>
      <c r="Z490">
        <v>0</v>
      </c>
      <c r="AA490">
        <v>0</v>
      </c>
      <c r="AB490">
        <v>52</v>
      </c>
      <c r="AC490">
        <v>0</v>
      </c>
      <c r="AD490">
        <v>66</v>
      </c>
      <c r="AE490">
        <v>0</v>
      </c>
      <c r="AF490">
        <v>0</v>
      </c>
      <c r="AG490">
        <v>0</v>
      </c>
      <c r="AH490" t="s">
        <v>261</v>
      </c>
      <c r="AI490" s="1">
        <v>44539.822141203702</v>
      </c>
      <c r="AJ490">
        <v>31</v>
      </c>
      <c r="AK490">
        <v>0</v>
      </c>
      <c r="AL490">
        <v>0</v>
      </c>
      <c r="AM490">
        <v>0</v>
      </c>
      <c r="AN490">
        <v>52</v>
      </c>
      <c r="AO490">
        <v>0</v>
      </c>
      <c r="AP490">
        <v>66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>
      <c r="A491" t="s">
        <v>1280</v>
      </c>
      <c r="B491" t="s">
        <v>79</v>
      </c>
      <c r="C491" t="s">
        <v>1264</v>
      </c>
      <c r="D491" t="s">
        <v>81</v>
      </c>
      <c r="E491" s="2" t="str">
        <f>HYPERLINK("capsilon://?command=openfolder&amp;siteaddress=FAM.docvelocity-na8.net&amp;folderid=FXFA9118B5-4BE3-B731-7EFC-995E69A1D309","FX21125845")</f>
        <v>FX21125845</v>
      </c>
      <c r="F491" t="s">
        <v>19</v>
      </c>
      <c r="G491" t="s">
        <v>19</v>
      </c>
      <c r="H491" t="s">
        <v>82</v>
      </c>
      <c r="I491" t="s">
        <v>1265</v>
      </c>
      <c r="J491">
        <v>310</v>
      </c>
      <c r="K491" t="s">
        <v>84</v>
      </c>
      <c r="L491" t="s">
        <v>85</v>
      </c>
      <c r="M491" t="s">
        <v>86</v>
      </c>
      <c r="N491">
        <v>2</v>
      </c>
      <c r="O491" s="1">
        <v>44539.683819444443</v>
      </c>
      <c r="P491" s="1">
        <v>44539.742256944446</v>
      </c>
      <c r="Q491">
        <v>2209</v>
      </c>
      <c r="R491">
        <v>2840</v>
      </c>
      <c r="S491" t="b">
        <v>0</v>
      </c>
      <c r="T491" t="s">
        <v>87</v>
      </c>
      <c r="U491" t="b">
        <v>1</v>
      </c>
      <c r="V491" t="s">
        <v>758</v>
      </c>
      <c r="W491" s="1">
        <v>44539.721608796295</v>
      </c>
      <c r="X491">
        <v>2177</v>
      </c>
      <c r="Y491">
        <v>254</v>
      </c>
      <c r="Z491">
        <v>0</v>
      </c>
      <c r="AA491">
        <v>254</v>
      </c>
      <c r="AB491">
        <v>0</v>
      </c>
      <c r="AC491">
        <v>107</v>
      </c>
      <c r="AD491">
        <v>56</v>
      </c>
      <c r="AE491">
        <v>0</v>
      </c>
      <c r="AF491">
        <v>0</v>
      </c>
      <c r="AG491">
        <v>0</v>
      </c>
      <c r="AH491" t="s">
        <v>137</v>
      </c>
      <c r="AI491" s="1">
        <v>44539.742256944446</v>
      </c>
      <c r="AJ491">
        <v>655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56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>
      <c r="A492" t="s">
        <v>1281</v>
      </c>
      <c r="B492" t="s">
        <v>79</v>
      </c>
      <c r="C492" t="s">
        <v>1282</v>
      </c>
      <c r="D492" t="s">
        <v>81</v>
      </c>
      <c r="E492" s="2" t="str">
        <f>HYPERLINK("capsilon://?command=openfolder&amp;siteaddress=FAM.docvelocity-na8.net&amp;folderid=FX74C0308E-4546-F492-DDE0-1F94DF7C31B7","FX21125743")</f>
        <v>FX21125743</v>
      </c>
      <c r="F492" t="s">
        <v>19</v>
      </c>
      <c r="G492" t="s">
        <v>19</v>
      </c>
      <c r="H492" t="s">
        <v>82</v>
      </c>
      <c r="I492" t="s">
        <v>1283</v>
      </c>
      <c r="J492">
        <v>373</v>
      </c>
      <c r="K492" t="s">
        <v>84</v>
      </c>
      <c r="L492" t="s">
        <v>85</v>
      </c>
      <c r="M492" t="s">
        <v>86</v>
      </c>
      <c r="N492">
        <v>1</v>
      </c>
      <c r="O492" s="1">
        <v>44539.685497685183</v>
      </c>
      <c r="P492" s="1">
        <v>44539.776342592595</v>
      </c>
      <c r="Q492">
        <v>6981</v>
      </c>
      <c r="R492">
        <v>868</v>
      </c>
      <c r="S492" t="b">
        <v>0</v>
      </c>
      <c r="T492" t="s">
        <v>87</v>
      </c>
      <c r="U492" t="b">
        <v>0</v>
      </c>
      <c r="V492" t="s">
        <v>168</v>
      </c>
      <c r="W492" s="1">
        <v>44539.776342592595</v>
      </c>
      <c r="X492">
        <v>301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373</v>
      </c>
      <c r="AE492">
        <v>330</v>
      </c>
      <c r="AF492">
        <v>0</v>
      </c>
      <c r="AG492">
        <v>9</v>
      </c>
      <c r="AH492" t="s">
        <v>87</v>
      </c>
      <c r="AI492" t="s">
        <v>87</v>
      </c>
      <c r="AJ492" t="s">
        <v>87</v>
      </c>
      <c r="AK492" t="s">
        <v>87</v>
      </c>
      <c r="AL492" t="s">
        <v>87</v>
      </c>
      <c r="AM492" t="s">
        <v>87</v>
      </c>
      <c r="AN492" t="s">
        <v>87</v>
      </c>
      <c r="AO492" t="s">
        <v>87</v>
      </c>
      <c r="AP492" t="s">
        <v>87</v>
      </c>
      <c r="AQ492" t="s">
        <v>87</v>
      </c>
      <c r="AR492" t="s">
        <v>87</v>
      </c>
      <c r="AS492" t="s">
        <v>87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>
      <c r="A493" t="s">
        <v>1284</v>
      </c>
      <c r="B493" t="s">
        <v>79</v>
      </c>
      <c r="C493" t="s">
        <v>867</v>
      </c>
      <c r="D493" t="s">
        <v>81</v>
      </c>
      <c r="E493" s="2" t="str">
        <f>HYPERLINK("capsilon://?command=openfolder&amp;siteaddress=FAM.docvelocity-na8.net&amp;folderid=FXFC4F8655-D718-9A80-CADD-1D8320A9A2B7","FX211114757")</f>
        <v>FX211114757</v>
      </c>
      <c r="F493" t="s">
        <v>19</v>
      </c>
      <c r="G493" t="s">
        <v>19</v>
      </c>
      <c r="H493" t="s">
        <v>82</v>
      </c>
      <c r="I493" t="s">
        <v>1285</v>
      </c>
      <c r="J493">
        <v>66</v>
      </c>
      <c r="K493" t="s">
        <v>84</v>
      </c>
      <c r="L493" t="s">
        <v>85</v>
      </c>
      <c r="M493" t="s">
        <v>86</v>
      </c>
      <c r="N493">
        <v>2</v>
      </c>
      <c r="O493" s="1">
        <v>44539.685798611114</v>
      </c>
      <c r="P493" s="1">
        <v>44539.825949074075</v>
      </c>
      <c r="Q493">
        <v>11609</v>
      </c>
      <c r="R493">
        <v>500</v>
      </c>
      <c r="S493" t="b">
        <v>0</v>
      </c>
      <c r="T493" t="s">
        <v>87</v>
      </c>
      <c r="U493" t="b">
        <v>0</v>
      </c>
      <c r="V493" t="s">
        <v>307</v>
      </c>
      <c r="W493" s="1">
        <v>44539.713506944441</v>
      </c>
      <c r="X493">
        <v>171</v>
      </c>
      <c r="Y493">
        <v>52</v>
      </c>
      <c r="Z493">
        <v>0</v>
      </c>
      <c r="AA493">
        <v>52</v>
      </c>
      <c r="AB493">
        <v>0</v>
      </c>
      <c r="AC493">
        <v>37</v>
      </c>
      <c r="AD493">
        <v>14</v>
      </c>
      <c r="AE493">
        <v>0</v>
      </c>
      <c r="AF493">
        <v>0</v>
      </c>
      <c r="AG493">
        <v>0</v>
      </c>
      <c r="AH493" t="s">
        <v>261</v>
      </c>
      <c r="AI493" s="1">
        <v>44539.825949074075</v>
      </c>
      <c r="AJ493">
        <v>329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13</v>
      </c>
      <c r="AQ493">
        <v>0</v>
      </c>
      <c r="AR493">
        <v>0</v>
      </c>
      <c r="AS493">
        <v>0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>
      <c r="A494" t="s">
        <v>1286</v>
      </c>
      <c r="B494" t="s">
        <v>79</v>
      </c>
      <c r="C494" t="s">
        <v>1287</v>
      </c>
      <c r="D494" t="s">
        <v>81</v>
      </c>
      <c r="E494" s="2" t="str">
        <f>HYPERLINK("capsilon://?command=openfolder&amp;siteaddress=FAM.docvelocity-na8.net&amp;folderid=FX68E39D4E-E71B-4BAC-CBBE-19B07018ACC1","FX21115580")</f>
        <v>FX21115580</v>
      </c>
      <c r="F494" t="s">
        <v>19</v>
      </c>
      <c r="G494" t="s">
        <v>19</v>
      </c>
      <c r="H494" t="s">
        <v>82</v>
      </c>
      <c r="I494" t="s">
        <v>1288</v>
      </c>
      <c r="J494">
        <v>55</v>
      </c>
      <c r="K494" t="s">
        <v>84</v>
      </c>
      <c r="L494" t="s">
        <v>85</v>
      </c>
      <c r="M494" t="s">
        <v>86</v>
      </c>
      <c r="N494">
        <v>2</v>
      </c>
      <c r="O494" s="1">
        <v>44539.686828703707</v>
      </c>
      <c r="P494" s="1">
        <v>44539.830138888887</v>
      </c>
      <c r="Q494">
        <v>11870</v>
      </c>
      <c r="R494">
        <v>512</v>
      </c>
      <c r="S494" t="b">
        <v>0</v>
      </c>
      <c r="T494" t="s">
        <v>87</v>
      </c>
      <c r="U494" t="b">
        <v>0</v>
      </c>
      <c r="V494" t="s">
        <v>307</v>
      </c>
      <c r="W494" s="1">
        <v>44539.715254629627</v>
      </c>
      <c r="X494">
        <v>150</v>
      </c>
      <c r="Y494">
        <v>44</v>
      </c>
      <c r="Z494">
        <v>0</v>
      </c>
      <c r="AA494">
        <v>44</v>
      </c>
      <c r="AB494">
        <v>0</v>
      </c>
      <c r="AC494">
        <v>3</v>
      </c>
      <c r="AD494">
        <v>11</v>
      </c>
      <c r="AE494">
        <v>0</v>
      </c>
      <c r="AF494">
        <v>0</v>
      </c>
      <c r="AG494">
        <v>0</v>
      </c>
      <c r="AH494" t="s">
        <v>261</v>
      </c>
      <c r="AI494" s="1">
        <v>44539.830138888887</v>
      </c>
      <c r="AJ494">
        <v>362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10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>
      <c r="A495" t="s">
        <v>1289</v>
      </c>
      <c r="B495" t="s">
        <v>79</v>
      </c>
      <c r="C495" t="s">
        <v>1290</v>
      </c>
      <c r="D495" t="s">
        <v>81</v>
      </c>
      <c r="E495" s="2" t="str">
        <f>HYPERLINK("capsilon://?command=openfolder&amp;siteaddress=FAM.docvelocity-na8.net&amp;folderid=FXA7434493-8E2F-F1EA-C235-5E8E17C91384","FX21125968")</f>
        <v>FX21125968</v>
      </c>
      <c r="F495" t="s">
        <v>19</v>
      </c>
      <c r="G495" t="s">
        <v>19</v>
      </c>
      <c r="H495" t="s">
        <v>82</v>
      </c>
      <c r="I495" t="s">
        <v>1291</v>
      </c>
      <c r="J495">
        <v>404</v>
      </c>
      <c r="K495" t="s">
        <v>84</v>
      </c>
      <c r="L495" t="s">
        <v>85</v>
      </c>
      <c r="M495" t="s">
        <v>86</v>
      </c>
      <c r="N495">
        <v>1</v>
      </c>
      <c r="O495" s="1">
        <v>44539.688611111109</v>
      </c>
      <c r="P495" s="1">
        <v>44540.180451388886</v>
      </c>
      <c r="Q495">
        <v>40851</v>
      </c>
      <c r="R495">
        <v>1644</v>
      </c>
      <c r="S495" t="b">
        <v>0</v>
      </c>
      <c r="T495" t="s">
        <v>87</v>
      </c>
      <c r="U495" t="b">
        <v>0</v>
      </c>
      <c r="V495" t="s">
        <v>97</v>
      </c>
      <c r="W495" s="1">
        <v>44540.180451388886</v>
      </c>
      <c r="X495">
        <v>543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404</v>
      </c>
      <c r="AE495">
        <v>369</v>
      </c>
      <c r="AF495">
        <v>0</v>
      </c>
      <c r="AG495">
        <v>8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>
      <c r="A496" t="s">
        <v>1292</v>
      </c>
      <c r="B496" t="s">
        <v>79</v>
      </c>
      <c r="C496" t="s">
        <v>1293</v>
      </c>
      <c r="D496" t="s">
        <v>81</v>
      </c>
      <c r="E496" s="2" t="str">
        <f>HYPERLINK("capsilon://?command=openfolder&amp;siteaddress=FAM.docvelocity-na8.net&amp;folderid=FX5E725624-7F3B-3882-2B75-E2528CA4DABE","FX21126317")</f>
        <v>FX21126317</v>
      </c>
      <c r="F496" t="s">
        <v>19</v>
      </c>
      <c r="G496" t="s">
        <v>19</v>
      </c>
      <c r="H496" t="s">
        <v>82</v>
      </c>
      <c r="I496" t="s">
        <v>1294</v>
      </c>
      <c r="J496">
        <v>509</v>
      </c>
      <c r="K496" t="s">
        <v>84</v>
      </c>
      <c r="L496" t="s">
        <v>85</v>
      </c>
      <c r="M496" t="s">
        <v>86</v>
      </c>
      <c r="N496">
        <v>2</v>
      </c>
      <c r="O496" s="1">
        <v>44539.690393518518</v>
      </c>
      <c r="P496" s="1">
        <v>44540.189328703702</v>
      </c>
      <c r="Q496">
        <v>33925</v>
      </c>
      <c r="R496">
        <v>9183</v>
      </c>
      <c r="S496" t="b">
        <v>0</v>
      </c>
      <c r="T496" t="s">
        <v>87</v>
      </c>
      <c r="U496" t="b">
        <v>0</v>
      </c>
      <c r="V496" t="s">
        <v>307</v>
      </c>
      <c r="W496" s="1">
        <v>44539.786412037036</v>
      </c>
      <c r="X496">
        <v>5544</v>
      </c>
      <c r="Y496">
        <v>591</v>
      </c>
      <c r="Z496">
        <v>0</v>
      </c>
      <c r="AA496">
        <v>591</v>
      </c>
      <c r="AB496">
        <v>162</v>
      </c>
      <c r="AC496">
        <v>328</v>
      </c>
      <c r="AD496">
        <v>-82</v>
      </c>
      <c r="AE496">
        <v>0</v>
      </c>
      <c r="AF496">
        <v>0</v>
      </c>
      <c r="AG496">
        <v>0</v>
      </c>
      <c r="AH496" t="s">
        <v>178</v>
      </c>
      <c r="AI496" s="1">
        <v>44540.189328703702</v>
      </c>
      <c r="AJ496">
        <v>11</v>
      </c>
      <c r="AK496">
        <v>0</v>
      </c>
      <c r="AL496">
        <v>0</v>
      </c>
      <c r="AM496">
        <v>0</v>
      </c>
      <c r="AN496">
        <v>54</v>
      </c>
      <c r="AO496">
        <v>0</v>
      </c>
      <c r="AP496">
        <v>-82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>
      <c r="A497" t="s">
        <v>1295</v>
      </c>
      <c r="B497" t="s">
        <v>79</v>
      </c>
      <c r="C497" t="s">
        <v>1296</v>
      </c>
      <c r="D497" t="s">
        <v>81</v>
      </c>
      <c r="E497" s="2" t="str">
        <f>HYPERLINK("capsilon://?command=openfolder&amp;siteaddress=FAM.docvelocity-na8.net&amp;folderid=FXB3FE345E-61C8-AF49-4632-5F4353511816","FX211114625")</f>
        <v>FX211114625</v>
      </c>
      <c r="F497" t="s">
        <v>19</v>
      </c>
      <c r="G497" t="s">
        <v>19</v>
      </c>
      <c r="H497" t="s">
        <v>82</v>
      </c>
      <c r="I497" t="s">
        <v>1297</v>
      </c>
      <c r="J497">
        <v>60</v>
      </c>
      <c r="K497" t="s">
        <v>84</v>
      </c>
      <c r="L497" t="s">
        <v>85</v>
      </c>
      <c r="M497" t="s">
        <v>86</v>
      </c>
      <c r="N497">
        <v>2</v>
      </c>
      <c r="O497" s="1">
        <v>44539.694768518515</v>
      </c>
      <c r="P497" s="1">
        <v>44539.833796296298</v>
      </c>
      <c r="Q497">
        <v>10708</v>
      </c>
      <c r="R497">
        <v>1304</v>
      </c>
      <c r="S497" t="b">
        <v>0</v>
      </c>
      <c r="T497" t="s">
        <v>87</v>
      </c>
      <c r="U497" t="b">
        <v>0</v>
      </c>
      <c r="V497" t="s">
        <v>758</v>
      </c>
      <c r="W497" s="1">
        <v>44539.747743055559</v>
      </c>
      <c r="X497">
        <v>1123</v>
      </c>
      <c r="Y497">
        <v>57</v>
      </c>
      <c r="Z497">
        <v>0</v>
      </c>
      <c r="AA497">
        <v>57</v>
      </c>
      <c r="AB497">
        <v>0</v>
      </c>
      <c r="AC497">
        <v>32</v>
      </c>
      <c r="AD497">
        <v>3</v>
      </c>
      <c r="AE497">
        <v>0</v>
      </c>
      <c r="AF497">
        <v>0</v>
      </c>
      <c r="AG497">
        <v>0</v>
      </c>
      <c r="AH497" t="s">
        <v>137</v>
      </c>
      <c r="AI497" s="1">
        <v>44539.833796296298</v>
      </c>
      <c r="AJ497">
        <v>181</v>
      </c>
      <c r="AK497">
        <v>1</v>
      </c>
      <c r="AL497">
        <v>0</v>
      </c>
      <c r="AM497">
        <v>1</v>
      </c>
      <c r="AN497">
        <v>0</v>
      </c>
      <c r="AO497">
        <v>1</v>
      </c>
      <c r="AP497">
        <v>2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>
      <c r="A498" t="s">
        <v>1298</v>
      </c>
      <c r="B498" t="s">
        <v>79</v>
      </c>
      <c r="C498" t="s">
        <v>1299</v>
      </c>
      <c r="D498" t="s">
        <v>81</v>
      </c>
      <c r="E498" s="2" t="str">
        <f>HYPERLINK("capsilon://?command=openfolder&amp;siteaddress=FAM.docvelocity-na8.net&amp;folderid=FX8B2D7F31-588F-B598-FCFA-56BB0CC121D6","FX21115933")</f>
        <v>FX21115933</v>
      </c>
      <c r="F498" t="s">
        <v>19</v>
      </c>
      <c r="G498" t="s">
        <v>19</v>
      </c>
      <c r="H498" t="s">
        <v>82</v>
      </c>
      <c r="I498" t="s">
        <v>1300</v>
      </c>
      <c r="J498">
        <v>132</v>
      </c>
      <c r="K498" t="s">
        <v>84</v>
      </c>
      <c r="L498" t="s">
        <v>85</v>
      </c>
      <c r="M498" t="s">
        <v>86</v>
      </c>
      <c r="N498">
        <v>2</v>
      </c>
      <c r="O498" s="1">
        <v>44539.69599537037</v>
      </c>
      <c r="P498" s="1">
        <v>44539.834097222221</v>
      </c>
      <c r="Q498">
        <v>11767</v>
      </c>
      <c r="R498">
        <v>165</v>
      </c>
      <c r="S498" t="b">
        <v>0</v>
      </c>
      <c r="T498" t="s">
        <v>87</v>
      </c>
      <c r="U498" t="b">
        <v>0</v>
      </c>
      <c r="V498" t="s">
        <v>758</v>
      </c>
      <c r="W498" s="1">
        <v>44539.749374999999</v>
      </c>
      <c r="X498">
        <v>140</v>
      </c>
      <c r="Y498">
        <v>0</v>
      </c>
      <c r="Z498">
        <v>0</v>
      </c>
      <c r="AA498">
        <v>0</v>
      </c>
      <c r="AB498">
        <v>104</v>
      </c>
      <c r="AC498">
        <v>0</v>
      </c>
      <c r="AD498">
        <v>132</v>
      </c>
      <c r="AE498">
        <v>0</v>
      </c>
      <c r="AF498">
        <v>0</v>
      </c>
      <c r="AG498">
        <v>0</v>
      </c>
      <c r="AH498" t="s">
        <v>137</v>
      </c>
      <c r="AI498" s="1">
        <v>44539.834097222221</v>
      </c>
      <c r="AJ498">
        <v>25</v>
      </c>
      <c r="AK498">
        <v>0</v>
      </c>
      <c r="AL498">
        <v>0</v>
      </c>
      <c r="AM498">
        <v>0</v>
      </c>
      <c r="AN498">
        <v>104</v>
      </c>
      <c r="AO498">
        <v>0</v>
      </c>
      <c r="AP498">
        <v>132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>
      <c r="A499" t="s">
        <v>1301</v>
      </c>
      <c r="B499" t="s">
        <v>79</v>
      </c>
      <c r="C499" t="s">
        <v>1302</v>
      </c>
      <c r="D499" t="s">
        <v>81</v>
      </c>
      <c r="E499" s="2" t="str">
        <f>HYPERLINK("capsilon://?command=openfolder&amp;siteaddress=FAM.docvelocity-na8.net&amp;folderid=FX29F79EF8-167B-5300-B5DA-10C5CC17D0CF","FX211110239")</f>
        <v>FX211110239</v>
      </c>
      <c r="F499" t="s">
        <v>19</v>
      </c>
      <c r="G499" t="s">
        <v>19</v>
      </c>
      <c r="H499" t="s">
        <v>82</v>
      </c>
      <c r="I499" t="s">
        <v>1303</v>
      </c>
      <c r="J499">
        <v>66</v>
      </c>
      <c r="K499" t="s">
        <v>84</v>
      </c>
      <c r="L499" t="s">
        <v>85</v>
      </c>
      <c r="M499" t="s">
        <v>86</v>
      </c>
      <c r="N499">
        <v>2</v>
      </c>
      <c r="O499" s="1">
        <v>44539.698298611111</v>
      </c>
      <c r="P499" s="1">
        <v>44539.834351851852</v>
      </c>
      <c r="Q499">
        <v>11645</v>
      </c>
      <c r="R499">
        <v>110</v>
      </c>
      <c r="S499" t="b">
        <v>0</v>
      </c>
      <c r="T499" t="s">
        <v>87</v>
      </c>
      <c r="U499" t="b">
        <v>0</v>
      </c>
      <c r="V499" t="s">
        <v>758</v>
      </c>
      <c r="W499" s="1">
        <v>44539.750416666669</v>
      </c>
      <c r="X499">
        <v>89</v>
      </c>
      <c r="Y499">
        <v>0</v>
      </c>
      <c r="Z499">
        <v>0</v>
      </c>
      <c r="AA499">
        <v>0</v>
      </c>
      <c r="AB499">
        <v>52</v>
      </c>
      <c r="AC499">
        <v>0</v>
      </c>
      <c r="AD499">
        <v>66</v>
      </c>
      <c r="AE499">
        <v>0</v>
      </c>
      <c r="AF499">
        <v>0</v>
      </c>
      <c r="AG499">
        <v>0</v>
      </c>
      <c r="AH499" t="s">
        <v>137</v>
      </c>
      <c r="AI499" s="1">
        <v>44539.834351851852</v>
      </c>
      <c r="AJ499">
        <v>21</v>
      </c>
      <c r="AK499">
        <v>0</v>
      </c>
      <c r="AL499">
        <v>0</v>
      </c>
      <c r="AM499">
        <v>0</v>
      </c>
      <c r="AN499">
        <v>52</v>
      </c>
      <c r="AO499">
        <v>0</v>
      </c>
      <c r="AP499">
        <v>66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>
      <c r="A500" t="s">
        <v>1304</v>
      </c>
      <c r="B500" t="s">
        <v>79</v>
      </c>
      <c r="C500" t="s">
        <v>115</v>
      </c>
      <c r="D500" t="s">
        <v>81</v>
      </c>
      <c r="E500" s="2" t="str">
        <f>HYPERLINK("capsilon://?command=openfolder&amp;siteaddress=FAM.docvelocity-na8.net&amp;folderid=FXFD95DF25-DA99-503D-9158-46E1736CE6F3","FX21111701")</f>
        <v>FX21111701</v>
      </c>
      <c r="F500" t="s">
        <v>19</v>
      </c>
      <c r="G500" t="s">
        <v>19</v>
      </c>
      <c r="H500" t="s">
        <v>82</v>
      </c>
      <c r="I500" t="s">
        <v>1305</v>
      </c>
      <c r="J500">
        <v>38</v>
      </c>
      <c r="K500" t="s">
        <v>84</v>
      </c>
      <c r="L500" t="s">
        <v>85</v>
      </c>
      <c r="M500" t="s">
        <v>86</v>
      </c>
      <c r="N500">
        <v>2</v>
      </c>
      <c r="O500" s="1">
        <v>44539.704895833333</v>
      </c>
      <c r="P500" s="1">
        <v>44539.836689814816</v>
      </c>
      <c r="Q500">
        <v>10010</v>
      </c>
      <c r="R500">
        <v>1377</v>
      </c>
      <c r="S500" t="b">
        <v>0</v>
      </c>
      <c r="T500" t="s">
        <v>87</v>
      </c>
      <c r="U500" t="b">
        <v>0</v>
      </c>
      <c r="V500" t="s">
        <v>758</v>
      </c>
      <c r="W500" s="1">
        <v>44539.764039351852</v>
      </c>
      <c r="X500">
        <v>1176</v>
      </c>
      <c r="Y500">
        <v>37</v>
      </c>
      <c r="Z500">
        <v>0</v>
      </c>
      <c r="AA500">
        <v>37</v>
      </c>
      <c r="AB500">
        <v>0</v>
      </c>
      <c r="AC500">
        <v>31</v>
      </c>
      <c r="AD500">
        <v>1</v>
      </c>
      <c r="AE500">
        <v>0</v>
      </c>
      <c r="AF500">
        <v>0</v>
      </c>
      <c r="AG500">
        <v>0</v>
      </c>
      <c r="AH500" t="s">
        <v>137</v>
      </c>
      <c r="AI500" s="1">
        <v>44539.836689814816</v>
      </c>
      <c r="AJ500">
        <v>201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1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>
      <c r="A501" t="s">
        <v>1306</v>
      </c>
      <c r="B501" t="s">
        <v>79</v>
      </c>
      <c r="C501" t="s">
        <v>1307</v>
      </c>
      <c r="D501" t="s">
        <v>81</v>
      </c>
      <c r="E501" s="2" t="str">
        <f>HYPERLINK("capsilon://?command=openfolder&amp;siteaddress=FAM.docvelocity-na8.net&amp;folderid=FX25E1FBC5-DBE2-7396-F8E4-9074EFAC939E","FX21125946")</f>
        <v>FX21125946</v>
      </c>
      <c r="F501" t="s">
        <v>19</v>
      </c>
      <c r="G501" t="s">
        <v>19</v>
      </c>
      <c r="H501" t="s">
        <v>82</v>
      </c>
      <c r="I501" t="s">
        <v>1308</v>
      </c>
      <c r="J501">
        <v>38</v>
      </c>
      <c r="K501" t="s">
        <v>84</v>
      </c>
      <c r="L501" t="s">
        <v>85</v>
      </c>
      <c r="M501" t="s">
        <v>86</v>
      </c>
      <c r="N501">
        <v>2</v>
      </c>
      <c r="O501" s="1">
        <v>44539.708124999997</v>
      </c>
      <c r="P501" s="1">
        <v>44539.837743055556</v>
      </c>
      <c r="Q501">
        <v>11014</v>
      </c>
      <c r="R501">
        <v>185</v>
      </c>
      <c r="S501" t="b">
        <v>0</v>
      </c>
      <c r="T501" t="s">
        <v>87</v>
      </c>
      <c r="U501" t="b">
        <v>0</v>
      </c>
      <c r="V501" t="s">
        <v>307</v>
      </c>
      <c r="W501" s="1">
        <v>44539.801504629628</v>
      </c>
      <c r="X501">
        <v>94</v>
      </c>
      <c r="Y501">
        <v>37</v>
      </c>
      <c r="Z501">
        <v>0</v>
      </c>
      <c r="AA501">
        <v>37</v>
      </c>
      <c r="AB501">
        <v>0</v>
      </c>
      <c r="AC501">
        <v>19</v>
      </c>
      <c r="AD501">
        <v>1</v>
      </c>
      <c r="AE501">
        <v>0</v>
      </c>
      <c r="AF501">
        <v>0</v>
      </c>
      <c r="AG501">
        <v>0</v>
      </c>
      <c r="AH501" t="s">
        <v>137</v>
      </c>
      <c r="AI501" s="1">
        <v>44539.837743055556</v>
      </c>
      <c r="AJ501">
        <v>91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>
      <c r="A502" t="s">
        <v>1309</v>
      </c>
      <c r="B502" t="s">
        <v>79</v>
      </c>
      <c r="C502" t="s">
        <v>1310</v>
      </c>
      <c r="D502" t="s">
        <v>81</v>
      </c>
      <c r="E502" s="2" t="str">
        <f>HYPERLINK("capsilon://?command=openfolder&amp;siteaddress=FAM.docvelocity-na8.net&amp;folderid=FXBF35FEF3-3355-500C-D70A-F892EBE9E485","FX21123330")</f>
        <v>FX21123330</v>
      </c>
      <c r="F502" t="s">
        <v>19</v>
      </c>
      <c r="G502" t="s">
        <v>19</v>
      </c>
      <c r="H502" t="s">
        <v>82</v>
      </c>
      <c r="I502" t="s">
        <v>1311</v>
      </c>
      <c r="J502">
        <v>38</v>
      </c>
      <c r="K502" t="s">
        <v>84</v>
      </c>
      <c r="L502" t="s">
        <v>85</v>
      </c>
      <c r="M502" t="s">
        <v>86</v>
      </c>
      <c r="N502">
        <v>2</v>
      </c>
      <c r="O502" s="1">
        <v>44539.720081018517</v>
      </c>
      <c r="P502" s="1">
        <v>44539.839317129627</v>
      </c>
      <c r="Q502">
        <v>10059</v>
      </c>
      <c r="R502">
        <v>243</v>
      </c>
      <c r="S502" t="b">
        <v>0</v>
      </c>
      <c r="T502" t="s">
        <v>87</v>
      </c>
      <c r="U502" t="b">
        <v>0</v>
      </c>
      <c r="V502" t="s">
        <v>307</v>
      </c>
      <c r="W502" s="1">
        <v>44539.802766203706</v>
      </c>
      <c r="X502">
        <v>108</v>
      </c>
      <c r="Y502">
        <v>37</v>
      </c>
      <c r="Z502">
        <v>0</v>
      </c>
      <c r="AA502">
        <v>37</v>
      </c>
      <c r="AB502">
        <v>0</v>
      </c>
      <c r="AC502">
        <v>8</v>
      </c>
      <c r="AD502">
        <v>1</v>
      </c>
      <c r="AE502">
        <v>0</v>
      </c>
      <c r="AF502">
        <v>0</v>
      </c>
      <c r="AG502">
        <v>0</v>
      </c>
      <c r="AH502" t="s">
        <v>137</v>
      </c>
      <c r="AI502" s="1">
        <v>44539.839317129627</v>
      </c>
      <c r="AJ502">
        <v>135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>
      <c r="A503" t="s">
        <v>1312</v>
      </c>
      <c r="B503" t="s">
        <v>79</v>
      </c>
      <c r="C503" t="s">
        <v>1313</v>
      </c>
      <c r="D503" t="s">
        <v>81</v>
      </c>
      <c r="E503" s="2" t="str">
        <f>HYPERLINK("capsilon://?command=openfolder&amp;siteaddress=FAM.docvelocity-na8.net&amp;folderid=FXCCF92D10-073C-6410-420A-279EAAD58B67","FX21124043")</f>
        <v>FX21124043</v>
      </c>
      <c r="F503" t="s">
        <v>19</v>
      </c>
      <c r="G503" t="s">
        <v>19</v>
      </c>
      <c r="H503" t="s">
        <v>82</v>
      </c>
      <c r="I503" t="s">
        <v>1314</v>
      </c>
      <c r="J503">
        <v>213</v>
      </c>
      <c r="K503" t="s">
        <v>84</v>
      </c>
      <c r="L503" t="s">
        <v>85</v>
      </c>
      <c r="M503" t="s">
        <v>86</v>
      </c>
      <c r="N503">
        <v>2</v>
      </c>
      <c r="O503" s="1">
        <v>44539.723645833335</v>
      </c>
      <c r="P503" s="1">
        <v>44540.161134259259</v>
      </c>
      <c r="Q503">
        <v>35927</v>
      </c>
      <c r="R503">
        <v>1872</v>
      </c>
      <c r="S503" t="b">
        <v>0</v>
      </c>
      <c r="T503" t="s">
        <v>87</v>
      </c>
      <c r="U503" t="b">
        <v>0</v>
      </c>
      <c r="V503" t="s">
        <v>307</v>
      </c>
      <c r="W503" s="1">
        <v>44539.829942129632</v>
      </c>
      <c r="X503">
        <v>754</v>
      </c>
      <c r="Y503">
        <v>201</v>
      </c>
      <c r="Z503">
        <v>0</v>
      </c>
      <c r="AA503">
        <v>201</v>
      </c>
      <c r="AB503">
        <v>0</v>
      </c>
      <c r="AC503">
        <v>88</v>
      </c>
      <c r="AD503">
        <v>12</v>
      </c>
      <c r="AE503">
        <v>0</v>
      </c>
      <c r="AF503">
        <v>0</v>
      </c>
      <c r="AG503">
        <v>0</v>
      </c>
      <c r="AH503" t="s">
        <v>250</v>
      </c>
      <c r="AI503" s="1">
        <v>44540.161134259259</v>
      </c>
      <c r="AJ503">
        <v>1087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12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>
      <c r="A504" t="s">
        <v>1315</v>
      </c>
      <c r="B504" t="s">
        <v>79</v>
      </c>
      <c r="C504" t="s">
        <v>1316</v>
      </c>
      <c r="D504" t="s">
        <v>81</v>
      </c>
      <c r="E504" s="2" t="str">
        <f>HYPERLINK("capsilon://?command=openfolder&amp;siteaddress=FAM.docvelocity-na8.net&amp;folderid=FXF1BCCF96-7986-C7AA-4F07-1769A6AACE07","FX21119516")</f>
        <v>FX21119516</v>
      </c>
      <c r="F504" t="s">
        <v>19</v>
      </c>
      <c r="G504" t="s">
        <v>19</v>
      </c>
      <c r="H504" t="s">
        <v>82</v>
      </c>
      <c r="I504" t="s">
        <v>1317</v>
      </c>
      <c r="J504">
        <v>66</v>
      </c>
      <c r="K504" t="s">
        <v>84</v>
      </c>
      <c r="L504" t="s">
        <v>85</v>
      </c>
      <c r="M504" t="s">
        <v>86</v>
      </c>
      <c r="N504">
        <v>1</v>
      </c>
      <c r="O504" s="1">
        <v>44539.727696759262</v>
      </c>
      <c r="P504" s="1">
        <v>44540.190578703703</v>
      </c>
      <c r="Q504">
        <v>39497</v>
      </c>
      <c r="R504">
        <v>496</v>
      </c>
      <c r="S504" t="b">
        <v>0</v>
      </c>
      <c r="T504" t="s">
        <v>87</v>
      </c>
      <c r="U504" t="b">
        <v>0</v>
      </c>
      <c r="V504" t="s">
        <v>97</v>
      </c>
      <c r="W504" s="1">
        <v>44540.190578703703</v>
      </c>
      <c r="X504">
        <v>286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66</v>
      </c>
      <c r="AE504">
        <v>52</v>
      </c>
      <c r="AF504">
        <v>0</v>
      </c>
      <c r="AG504">
        <v>1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>
      <c r="A505" t="s">
        <v>1318</v>
      </c>
      <c r="B505" t="s">
        <v>79</v>
      </c>
      <c r="C505" t="s">
        <v>1267</v>
      </c>
      <c r="D505" t="s">
        <v>81</v>
      </c>
      <c r="E505" s="2" t="str">
        <f>HYPERLINK("capsilon://?command=openfolder&amp;siteaddress=FAM.docvelocity-na8.net&amp;folderid=FX3A535CA9-BD92-A6D7-C676-70E790084330","FX21123270")</f>
        <v>FX21123270</v>
      </c>
      <c r="F505" t="s">
        <v>19</v>
      </c>
      <c r="G505" t="s">
        <v>19</v>
      </c>
      <c r="H505" t="s">
        <v>82</v>
      </c>
      <c r="I505" t="s">
        <v>1319</v>
      </c>
      <c r="J505">
        <v>38</v>
      </c>
      <c r="K505" t="s">
        <v>84</v>
      </c>
      <c r="L505" t="s">
        <v>85</v>
      </c>
      <c r="M505" t="s">
        <v>86</v>
      </c>
      <c r="N505">
        <v>2</v>
      </c>
      <c r="O505" s="1">
        <v>44539.755162037036</v>
      </c>
      <c r="P505" s="1">
        <v>44540.153865740744</v>
      </c>
      <c r="Q505">
        <v>34058</v>
      </c>
      <c r="R505">
        <v>390</v>
      </c>
      <c r="S505" t="b">
        <v>0</v>
      </c>
      <c r="T505" t="s">
        <v>87</v>
      </c>
      <c r="U505" t="b">
        <v>0</v>
      </c>
      <c r="V505" t="s">
        <v>930</v>
      </c>
      <c r="W505" s="1">
        <v>44540.138449074075</v>
      </c>
      <c r="X505">
        <v>156</v>
      </c>
      <c r="Y505">
        <v>37</v>
      </c>
      <c r="Z505">
        <v>0</v>
      </c>
      <c r="AA505">
        <v>37</v>
      </c>
      <c r="AB505">
        <v>0</v>
      </c>
      <c r="AC505">
        <v>18</v>
      </c>
      <c r="AD505">
        <v>1</v>
      </c>
      <c r="AE505">
        <v>0</v>
      </c>
      <c r="AF505">
        <v>0</v>
      </c>
      <c r="AG505">
        <v>0</v>
      </c>
      <c r="AH505" t="s">
        <v>112</v>
      </c>
      <c r="AI505" s="1">
        <v>44540.153865740744</v>
      </c>
      <c r="AJ505">
        <v>234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>
      <c r="A506" t="s">
        <v>1320</v>
      </c>
      <c r="B506" t="s">
        <v>79</v>
      </c>
      <c r="C506" t="s">
        <v>1282</v>
      </c>
      <c r="D506" t="s">
        <v>81</v>
      </c>
      <c r="E506" s="2" t="str">
        <f>HYPERLINK("capsilon://?command=openfolder&amp;siteaddress=FAM.docvelocity-na8.net&amp;folderid=FX74C0308E-4546-F492-DDE0-1F94DF7C31B7","FX21125743")</f>
        <v>FX21125743</v>
      </c>
      <c r="F506" t="s">
        <v>19</v>
      </c>
      <c r="G506" t="s">
        <v>19</v>
      </c>
      <c r="H506" t="s">
        <v>82</v>
      </c>
      <c r="I506" t="s">
        <v>1283</v>
      </c>
      <c r="J506">
        <v>429</v>
      </c>
      <c r="K506" t="s">
        <v>84</v>
      </c>
      <c r="L506" t="s">
        <v>85</v>
      </c>
      <c r="M506" t="s">
        <v>86</v>
      </c>
      <c r="N506">
        <v>2</v>
      </c>
      <c r="O506" s="1">
        <v>44539.777870370373</v>
      </c>
      <c r="P506" s="1">
        <v>44539.821331018517</v>
      </c>
      <c r="Q506">
        <v>1576</v>
      </c>
      <c r="R506">
        <v>2179</v>
      </c>
      <c r="S506" t="b">
        <v>0</v>
      </c>
      <c r="T506" t="s">
        <v>87</v>
      </c>
      <c r="U506" t="b">
        <v>1</v>
      </c>
      <c r="V506" t="s">
        <v>307</v>
      </c>
      <c r="W506" s="1">
        <v>44539.800405092596</v>
      </c>
      <c r="X506">
        <v>1208</v>
      </c>
      <c r="Y506">
        <v>378</v>
      </c>
      <c r="Z506">
        <v>0</v>
      </c>
      <c r="AA506">
        <v>378</v>
      </c>
      <c r="AB506">
        <v>42</v>
      </c>
      <c r="AC506">
        <v>102</v>
      </c>
      <c r="AD506">
        <v>51</v>
      </c>
      <c r="AE506">
        <v>0</v>
      </c>
      <c r="AF506">
        <v>0</v>
      </c>
      <c r="AG506">
        <v>0</v>
      </c>
      <c r="AH506" t="s">
        <v>137</v>
      </c>
      <c r="AI506" s="1">
        <v>44539.821331018517</v>
      </c>
      <c r="AJ506">
        <v>953</v>
      </c>
      <c r="AK506">
        <v>0</v>
      </c>
      <c r="AL506">
        <v>0</v>
      </c>
      <c r="AM506">
        <v>0</v>
      </c>
      <c r="AN506">
        <v>42</v>
      </c>
      <c r="AO506">
        <v>0</v>
      </c>
      <c r="AP506">
        <v>51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>
      <c r="A507" t="s">
        <v>1321</v>
      </c>
      <c r="B507" t="s">
        <v>79</v>
      </c>
      <c r="C507" t="s">
        <v>875</v>
      </c>
      <c r="D507" t="s">
        <v>81</v>
      </c>
      <c r="E507" s="2" t="str">
        <f>HYPERLINK("capsilon://?command=openfolder&amp;siteaddress=FAM.docvelocity-na8.net&amp;folderid=FXFEDD3E8A-BD37-2D38-5DE7-404935A60A7A","FX21115700")</f>
        <v>FX21115700</v>
      </c>
      <c r="F507" t="s">
        <v>19</v>
      </c>
      <c r="G507" t="s">
        <v>19</v>
      </c>
      <c r="H507" t="s">
        <v>82</v>
      </c>
      <c r="I507" t="s">
        <v>1322</v>
      </c>
      <c r="J507">
        <v>28</v>
      </c>
      <c r="K507" t="s">
        <v>84</v>
      </c>
      <c r="L507" t="s">
        <v>85</v>
      </c>
      <c r="M507" t="s">
        <v>86</v>
      </c>
      <c r="N507">
        <v>1</v>
      </c>
      <c r="O507" s="1">
        <v>44540.015324074076</v>
      </c>
      <c r="P507" s="1">
        <v>44540.194004629629</v>
      </c>
      <c r="Q507">
        <v>15009</v>
      </c>
      <c r="R507">
        <v>429</v>
      </c>
      <c r="S507" t="b">
        <v>0</v>
      </c>
      <c r="T507" t="s">
        <v>87</v>
      </c>
      <c r="U507" t="b">
        <v>0</v>
      </c>
      <c r="V507" t="s">
        <v>97</v>
      </c>
      <c r="W507" s="1">
        <v>44540.194004629629</v>
      </c>
      <c r="X507">
        <v>295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28</v>
      </c>
      <c r="AE507">
        <v>21</v>
      </c>
      <c r="AF507">
        <v>0</v>
      </c>
      <c r="AG507">
        <v>2</v>
      </c>
      <c r="AH507" t="s">
        <v>87</v>
      </c>
      <c r="AI507" t="s">
        <v>87</v>
      </c>
      <c r="AJ507" t="s">
        <v>87</v>
      </c>
      <c r="AK507" t="s">
        <v>87</v>
      </c>
      <c r="AL507" t="s">
        <v>87</v>
      </c>
      <c r="AM507" t="s">
        <v>87</v>
      </c>
      <c r="AN507" t="s">
        <v>87</v>
      </c>
      <c r="AO507" t="s">
        <v>87</v>
      </c>
      <c r="AP507" t="s">
        <v>87</v>
      </c>
      <c r="AQ507" t="s">
        <v>87</v>
      </c>
      <c r="AR507" t="s">
        <v>87</v>
      </c>
      <c r="AS507" t="s">
        <v>87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>
      <c r="A508" t="s">
        <v>1323</v>
      </c>
      <c r="B508" t="s">
        <v>79</v>
      </c>
      <c r="C508" t="s">
        <v>1290</v>
      </c>
      <c r="D508" t="s">
        <v>81</v>
      </c>
      <c r="E508" s="2" t="str">
        <f>HYPERLINK("capsilon://?command=openfolder&amp;siteaddress=FAM.docvelocity-na8.net&amp;folderid=FXA7434493-8E2F-F1EA-C235-5E8E17C91384","FX21125968")</f>
        <v>FX21125968</v>
      </c>
      <c r="F508" t="s">
        <v>19</v>
      </c>
      <c r="G508" t="s">
        <v>19</v>
      </c>
      <c r="H508" t="s">
        <v>82</v>
      </c>
      <c r="I508" t="s">
        <v>1291</v>
      </c>
      <c r="J508">
        <v>442</v>
      </c>
      <c r="K508" t="s">
        <v>84</v>
      </c>
      <c r="L508" t="s">
        <v>85</v>
      </c>
      <c r="M508" t="s">
        <v>86</v>
      </c>
      <c r="N508">
        <v>2</v>
      </c>
      <c r="O508" s="1">
        <v>44540.182314814818</v>
      </c>
      <c r="P508" s="1">
        <v>44540.426134259258</v>
      </c>
      <c r="Q508">
        <v>15882</v>
      </c>
      <c r="R508">
        <v>5184</v>
      </c>
      <c r="S508" t="b">
        <v>0</v>
      </c>
      <c r="T508" t="s">
        <v>87</v>
      </c>
      <c r="U508" t="b">
        <v>1</v>
      </c>
      <c r="V508" t="s">
        <v>930</v>
      </c>
      <c r="W508" s="1">
        <v>44540.394317129627</v>
      </c>
      <c r="X508">
        <v>2593</v>
      </c>
      <c r="Y508">
        <v>370</v>
      </c>
      <c r="Z508">
        <v>0</v>
      </c>
      <c r="AA508">
        <v>370</v>
      </c>
      <c r="AB508">
        <v>0</v>
      </c>
      <c r="AC508">
        <v>188</v>
      </c>
      <c r="AD508">
        <v>72</v>
      </c>
      <c r="AE508">
        <v>0</v>
      </c>
      <c r="AF508">
        <v>0</v>
      </c>
      <c r="AG508">
        <v>0</v>
      </c>
      <c r="AH508" t="s">
        <v>182</v>
      </c>
      <c r="AI508" s="1">
        <v>44540.426134259258</v>
      </c>
      <c r="AJ508">
        <v>2484</v>
      </c>
      <c r="AK508">
        <v>3</v>
      </c>
      <c r="AL508">
        <v>0</v>
      </c>
      <c r="AM508">
        <v>3</v>
      </c>
      <c r="AN508">
        <v>0</v>
      </c>
      <c r="AO508">
        <v>3</v>
      </c>
      <c r="AP508">
        <v>69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>
      <c r="A509" t="s">
        <v>1324</v>
      </c>
      <c r="B509" t="s">
        <v>79</v>
      </c>
      <c r="C509" t="s">
        <v>1316</v>
      </c>
      <c r="D509" t="s">
        <v>81</v>
      </c>
      <c r="E509" s="2" t="str">
        <f>HYPERLINK("capsilon://?command=openfolder&amp;siteaddress=FAM.docvelocity-na8.net&amp;folderid=FXF1BCCF96-7986-C7AA-4F07-1769A6AACE07","FX21119516")</f>
        <v>FX21119516</v>
      </c>
      <c r="F509" t="s">
        <v>19</v>
      </c>
      <c r="G509" t="s">
        <v>19</v>
      </c>
      <c r="H509" t="s">
        <v>82</v>
      </c>
      <c r="I509" t="s">
        <v>1317</v>
      </c>
      <c r="J509">
        <v>38</v>
      </c>
      <c r="K509" t="s">
        <v>84</v>
      </c>
      <c r="L509" t="s">
        <v>85</v>
      </c>
      <c r="M509" t="s">
        <v>86</v>
      </c>
      <c r="N509">
        <v>2</v>
      </c>
      <c r="O509" s="1">
        <v>44540.191041666665</v>
      </c>
      <c r="P509" s="1">
        <v>44540.437754629631</v>
      </c>
      <c r="Q509">
        <v>19769</v>
      </c>
      <c r="R509">
        <v>1547</v>
      </c>
      <c r="S509" t="b">
        <v>0</v>
      </c>
      <c r="T509" t="s">
        <v>87</v>
      </c>
      <c r="U509" t="b">
        <v>1</v>
      </c>
      <c r="V509" t="s">
        <v>930</v>
      </c>
      <c r="W509" s="1">
        <v>44540.421655092592</v>
      </c>
      <c r="X509">
        <v>862</v>
      </c>
      <c r="Y509">
        <v>37</v>
      </c>
      <c r="Z509">
        <v>0</v>
      </c>
      <c r="AA509">
        <v>37</v>
      </c>
      <c r="AB509">
        <v>0</v>
      </c>
      <c r="AC509">
        <v>33</v>
      </c>
      <c r="AD509">
        <v>1</v>
      </c>
      <c r="AE509">
        <v>0</v>
      </c>
      <c r="AF509">
        <v>0</v>
      </c>
      <c r="AG509">
        <v>0</v>
      </c>
      <c r="AH509" t="s">
        <v>178</v>
      </c>
      <c r="AI509" s="1">
        <v>44540.437754629631</v>
      </c>
      <c r="AJ509">
        <v>599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>
      <c r="A510" t="s">
        <v>1325</v>
      </c>
      <c r="B510" t="s">
        <v>79</v>
      </c>
      <c r="C510" t="s">
        <v>875</v>
      </c>
      <c r="D510" t="s">
        <v>81</v>
      </c>
      <c r="E510" s="2" t="str">
        <f>HYPERLINK("capsilon://?command=openfolder&amp;siteaddress=FAM.docvelocity-na8.net&amp;folderid=FXFEDD3E8A-BD37-2D38-5DE7-404935A60A7A","FX21115700")</f>
        <v>FX21115700</v>
      </c>
      <c r="F510" t="s">
        <v>19</v>
      </c>
      <c r="G510" t="s">
        <v>19</v>
      </c>
      <c r="H510" t="s">
        <v>82</v>
      </c>
      <c r="I510" t="s">
        <v>1322</v>
      </c>
      <c r="J510">
        <v>56</v>
      </c>
      <c r="K510" t="s">
        <v>84</v>
      </c>
      <c r="L510" t="s">
        <v>85</v>
      </c>
      <c r="M510" t="s">
        <v>86</v>
      </c>
      <c r="N510">
        <v>2</v>
      </c>
      <c r="O510" s="1">
        <v>44540.194386574076</v>
      </c>
      <c r="P510" s="1">
        <v>44540.201863425929</v>
      </c>
      <c r="Q510">
        <v>19</v>
      </c>
      <c r="R510">
        <v>627</v>
      </c>
      <c r="S510" t="b">
        <v>0</v>
      </c>
      <c r="T510" t="s">
        <v>87</v>
      </c>
      <c r="U510" t="b">
        <v>1</v>
      </c>
      <c r="V510" t="s">
        <v>97</v>
      </c>
      <c r="W510" s="1">
        <v>44540.196574074071</v>
      </c>
      <c r="X510">
        <v>176</v>
      </c>
      <c r="Y510">
        <v>42</v>
      </c>
      <c r="Z510">
        <v>0</v>
      </c>
      <c r="AA510">
        <v>42</v>
      </c>
      <c r="AB510">
        <v>0</v>
      </c>
      <c r="AC510">
        <v>5</v>
      </c>
      <c r="AD510">
        <v>14</v>
      </c>
      <c r="AE510">
        <v>0</v>
      </c>
      <c r="AF510">
        <v>0</v>
      </c>
      <c r="AG510">
        <v>0</v>
      </c>
      <c r="AH510" t="s">
        <v>182</v>
      </c>
      <c r="AI510" s="1">
        <v>44540.201863425929</v>
      </c>
      <c r="AJ510">
        <v>451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14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>
      <c r="A511" t="s">
        <v>1326</v>
      </c>
      <c r="B511" t="s">
        <v>79</v>
      </c>
      <c r="C511" t="s">
        <v>499</v>
      </c>
      <c r="D511" t="s">
        <v>81</v>
      </c>
      <c r="E511" s="2" t="str">
        <f>HYPERLINK("capsilon://?command=openfolder&amp;siteaddress=FAM.docvelocity-na8.net&amp;folderid=FX00026FCE-C2FE-E91E-A383-5CD696016FEF","FX211012269")</f>
        <v>FX211012269</v>
      </c>
      <c r="F511" t="s">
        <v>19</v>
      </c>
      <c r="G511" t="s">
        <v>19</v>
      </c>
      <c r="H511" t="s">
        <v>82</v>
      </c>
      <c r="I511" t="s">
        <v>1327</v>
      </c>
      <c r="J511">
        <v>28</v>
      </c>
      <c r="K511" t="s">
        <v>84</v>
      </c>
      <c r="L511" t="s">
        <v>85</v>
      </c>
      <c r="M511" t="s">
        <v>86</v>
      </c>
      <c r="N511">
        <v>2</v>
      </c>
      <c r="O511" s="1">
        <v>44540.319340277776</v>
      </c>
      <c r="P511" s="1">
        <v>44540.412939814814</v>
      </c>
      <c r="Q511">
        <v>7931</v>
      </c>
      <c r="R511">
        <v>156</v>
      </c>
      <c r="S511" t="b">
        <v>0</v>
      </c>
      <c r="T511" t="s">
        <v>87</v>
      </c>
      <c r="U511" t="b">
        <v>0</v>
      </c>
      <c r="V511" t="s">
        <v>97</v>
      </c>
      <c r="W511" s="1">
        <v>44540.401562500003</v>
      </c>
      <c r="X511">
        <v>64</v>
      </c>
      <c r="Y511">
        <v>0</v>
      </c>
      <c r="Z511">
        <v>0</v>
      </c>
      <c r="AA511">
        <v>0</v>
      </c>
      <c r="AB511">
        <v>21</v>
      </c>
      <c r="AC511">
        <v>0</v>
      </c>
      <c r="AD511">
        <v>28</v>
      </c>
      <c r="AE511">
        <v>0</v>
      </c>
      <c r="AF511">
        <v>0</v>
      </c>
      <c r="AG511">
        <v>0</v>
      </c>
      <c r="AH511" t="s">
        <v>178</v>
      </c>
      <c r="AI511" s="1">
        <v>44540.412939814814</v>
      </c>
      <c r="AJ511">
        <v>46</v>
      </c>
      <c r="AK511">
        <v>0</v>
      </c>
      <c r="AL511">
        <v>0</v>
      </c>
      <c r="AM511">
        <v>0</v>
      </c>
      <c r="AN511">
        <v>21</v>
      </c>
      <c r="AO511">
        <v>0</v>
      </c>
      <c r="AP511">
        <v>28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>
      <c r="A512" t="s">
        <v>1328</v>
      </c>
      <c r="B512" t="s">
        <v>79</v>
      </c>
      <c r="C512" t="s">
        <v>385</v>
      </c>
      <c r="D512" t="s">
        <v>81</v>
      </c>
      <c r="E512" s="2" t="str">
        <f>HYPERLINK("capsilon://?command=openfolder&amp;siteaddress=FAM.docvelocity-na8.net&amp;folderid=FX348ED33D-A890-3E1B-7DEC-8312C0C4C035","FX211112780")</f>
        <v>FX211112780</v>
      </c>
      <c r="F512" t="s">
        <v>19</v>
      </c>
      <c r="G512" t="s">
        <v>19</v>
      </c>
      <c r="H512" t="s">
        <v>82</v>
      </c>
      <c r="I512" t="s">
        <v>1329</v>
      </c>
      <c r="J512">
        <v>28</v>
      </c>
      <c r="K512" t="s">
        <v>84</v>
      </c>
      <c r="L512" t="s">
        <v>85</v>
      </c>
      <c r="M512" t="s">
        <v>86</v>
      </c>
      <c r="N512">
        <v>2</v>
      </c>
      <c r="O512" s="1">
        <v>44540.32644675926</v>
      </c>
      <c r="P512" s="1">
        <v>44540.413553240738</v>
      </c>
      <c r="Q512">
        <v>7440</v>
      </c>
      <c r="R512">
        <v>86</v>
      </c>
      <c r="S512" t="b">
        <v>0</v>
      </c>
      <c r="T512" t="s">
        <v>87</v>
      </c>
      <c r="U512" t="b">
        <v>0</v>
      </c>
      <c r="V512" t="s">
        <v>97</v>
      </c>
      <c r="W512" s="1">
        <v>44540.401967592596</v>
      </c>
      <c r="X512">
        <v>34</v>
      </c>
      <c r="Y512">
        <v>0</v>
      </c>
      <c r="Z512">
        <v>0</v>
      </c>
      <c r="AA512">
        <v>0</v>
      </c>
      <c r="AB512">
        <v>21</v>
      </c>
      <c r="AC512">
        <v>0</v>
      </c>
      <c r="AD512">
        <v>28</v>
      </c>
      <c r="AE512">
        <v>0</v>
      </c>
      <c r="AF512">
        <v>0</v>
      </c>
      <c r="AG512">
        <v>0</v>
      </c>
      <c r="AH512" t="s">
        <v>178</v>
      </c>
      <c r="AI512" s="1">
        <v>44540.413553240738</v>
      </c>
      <c r="AJ512">
        <v>52</v>
      </c>
      <c r="AK512">
        <v>0</v>
      </c>
      <c r="AL512">
        <v>0</v>
      </c>
      <c r="AM512">
        <v>0</v>
      </c>
      <c r="AN512">
        <v>21</v>
      </c>
      <c r="AO512">
        <v>0</v>
      </c>
      <c r="AP512">
        <v>28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>
      <c r="A513" t="s">
        <v>1330</v>
      </c>
      <c r="B513" t="s">
        <v>79</v>
      </c>
      <c r="C513" t="s">
        <v>193</v>
      </c>
      <c r="D513" t="s">
        <v>81</v>
      </c>
      <c r="E513" s="2" t="str">
        <f>HYPERLINK("capsilon://?command=openfolder&amp;siteaddress=FAM.docvelocity-na8.net&amp;folderid=FXBF266556-ED09-E799-02B5-39C03CD72642","FX21109276")</f>
        <v>FX21109276</v>
      </c>
      <c r="F513" t="s">
        <v>19</v>
      </c>
      <c r="G513" t="s">
        <v>19</v>
      </c>
      <c r="H513" t="s">
        <v>82</v>
      </c>
      <c r="I513" t="s">
        <v>1331</v>
      </c>
      <c r="J513">
        <v>66</v>
      </c>
      <c r="K513" t="s">
        <v>84</v>
      </c>
      <c r="L513" t="s">
        <v>85</v>
      </c>
      <c r="M513" t="s">
        <v>86</v>
      </c>
      <c r="N513">
        <v>2</v>
      </c>
      <c r="O513" s="1">
        <v>44540.375856481478</v>
      </c>
      <c r="P513" s="1">
        <v>44540.413912037038</v>
      </c>
      <c r="Q513">
        <v>3237</v>
      </c>
      <c r="R513">
        <v>51</v>
      </c>
      <c r="S513" t="b">
        <v>0</v>
      </c>
      <c r="T513" t="s">
        <v>87</v>
      </c>
      <c r="U513" t="b">
        <v>0</v>
      </c>
      <c r="V513" t="s">
        <v>97</v>
      </c>
      <c r="W513" s="1">
        <v>44540.40221064815</v>
      </c>
      <c r="X513">
        <v>20</v>
      </c>
      <c r="Y513">
        <v>0</v>
      </c>
      <c r="Z513">
        <v>0</v>
      </c>
      <c r="AA513">
        <v>0</v>
      </c>
      <c r="AB513">
        <v>52</v>
      </c>
      <c r="AC513">
        <v>0</v>
      </c>
      <c r="AD513">
        <v>66</v>
      </c>
      <c r="AE513">
        <v>0</v>
      </c>
      <c r="AF513">
        <v>0</v>
      </c>
      <c r="AG513">
        <v>0</v>
      </c>
      <c r="AH513" t="s">
        <v>178</v>
      </c>
      <c r="AI513" s="1">
        <v>44540.413912037038</v>
      </c>
      <c r="AJ513">
        <v>31</v>
      </c>
      <c r="AK513">
        <v>0</v>
      </c>
      <c r="AL513">
        <v>0</v>
      </c>
      <c r="AM513">
        <v>0</v>
      </c>
      <c r="AN513">
        <v>52</v>
      </c>
      <c r="AO513">
        <v>0</v>
      </c>
      <c r="AP513">
        <v>66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>
      <c r="A514" t="s">
        <v>1332</v>
      </c>
      <c r="B514" t="s">
        <v>79</v>
      </c>
      <c r="C514" t="s">
        <v>1333</v>
      </c>
      <c r="D514" t="s">
        <v>81</v>
      </c>
      <c r="E514" s="2" t="str">
        <f>HYPERLINK("capsilon://?command=openfolder&amp;siteaddress=FAM.docvelocity-na8.net&amp;folderid=FX287A668F-D90C-9DC8-BFAF-2AE4DE29DF62","FX21125337")</f>
        <v>FX21125337</v>
      </c>
      <c r="F514" t="s">
        <v>19</v>
      </c>
      <c r="G514" t="s">
        <v>19</v>
      </c>
      <c r="H514" t="s">
        <v>82</v>
      </c>
      <c r="I514" t="s">
        <v>1334</v>
      </c>
      <c r="J514">
        <v>38</v>
      </c>
      <c r="K514" t="s">
        <v>84</v>
      </c>
      <c r="L514" t="s">
        <v>85</v>
      </c>
      <c r="M514" t="s">
        <v>86</v>
      </c>
      <c r="N514">
        <v>1</v>
      </c>
      <c r="O514" s="1">
        <v>44540.387337962966</v>
      </c>
      <c r="P514" s="1">
        <v>44540.402951388889</v>
      </c>
      <c r="Q514">
        <v>1286</v>
      </c>
      <c r="R514">
        <v>63</v>
      </c>
      <c r="S514" t="b">
        <v>0</v>
      </c>
      <c r="T514" t="s">
        <v>87</v>
      </c>
      <c r="U514" t="b">
        <v>0</v>
      </c>
      <c r="V514" t="s">
        <v>97</v>
      </c>
      <c r="W514" s="1">
        <v>44540.402951388889</v>
      </c>
      <c r="X514">
        <v>63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38</v>
      </c>
      <c r="AE514">
        <v>37</v>
      </c>
      <c r="AF514">
        <v>0</v>
      </c>
      <c r="AG514">
        <v>2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>
      <c r="A515" t="s">
        <v>1335</v>
      </c>
      <c r="B515" t="s">
        <v>79</v>
      </c>
      <c r="C515" t="s">
        <v>1336</v>
      </c>
      <c r="D515" t="s">
        <v>81</v>
      </c>
      <c r="E515" s="2" t="str">
        <f>HYPERLINK("capsilon://?command=openfolder&amp;siteaddress=FAM.docvelocity-na8.net&amp;folderid=FX90B48BBF-74BC-C7E8-945A-CE6637D41FD1","FX21125750")</f>
        <v>FX21125750</v>
      </c>
      <c r="F515" t="s">
        <v>19</v>
      </c>
      <c r="G515" t="s">
        <v>19</v>
      </c>
      <c r="H515" t="s">
        <v>82</v>
      </c>
      <c r="I515" t="s">
        <v>1337</v>
      </c>
      <c r="J515">
        <v>68</v>
      </c>
      <c r="K515" t="s">
        <v>84</v>
      </c>
      <c r="L515" t="s">
        <v>85</v>
      </c>
      <c r="M515" t="s">
        <v>86</v>
      </c>
      <c r="N515">
        <v>2</v>
      </c>
      <c r="O515" s="1">
        <v>44540.387870370374</v>
      </c>
      <c r="P515" s="1">
        <v>44540.414814814816</v>
      </c>
      <c r="Q515">
        <v>2062</v>
      </c>
      <c r="R515">
        <v>266</v>
      </c>
      <c r="S515" t="b">
        <v>0</v>
      </c>
      <c r="T515" t="s">
        <v>87</v>
      </c>
      <c r="U515" t="b">
        <v>0</v>
      </c>
      <c r="V515" t="s">
        <v>97</v>
      </c>
      <c r="W515" s="1">
        <v>44540.405150462961</v>
      </c>
      <c r="X515">
        <v>189</v>
      </c>
      <c r="Y515">
        <v>0</v>
      </c>
      <c r="Z515">
        <v>0</v>
      </c>
      <c r="AA515">
        <v>0</v>
      </c>
      <c r="AB515">
        <v>63</v>
      </c>
      <c r="AC515">
        <v>0</v>
      </c>
      <c r="AD515">
        <v>68</v>
      </c>
      <c r="AE515">
        <v>0</v>
      </c>
      <c r="AF515">
        <v>0</v>
      </c>
      <c r="AG515">
        <v>0</v>
      </c>
      <c r="AH515" t="s">
        <v>178</v>
      </c>
      <c r="AI515" s="1">
        <v>44540.414814814816</v>
      </c>
      <c r="AJ515">
        <v>77</v>
      </c>
      <c r="AK515">
        <v>0</v>
      </c>
      <c r="AL515">
        <v>0</v>
      </c>
      <c r="AM515">
        <v>0</v>
      </c>
      <c r="AN515">
        <v>63</v>
      </c>
      <c r="AO515">
        <v>0</v>
      </c>
      <c r="AP515">
        <v>68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>
      <c r="A516" t="s">
        <v>1338</v>
      </c>
      <c r="B516" t="s">
        <v>79</v>
      </c>
      <c r="C516" t="s">
        <v>1336</v>
      </c>
      <c r="D516" t="s">
        <v>81</v>
      </c>
      <c r="E516" s="2" t="str">
        <f>HYPERLINK("capsilon://?command=openfolder&amp;siteaddress=FAM.docvelocity-na8.net&amp;folderid=FX90B48BBF-74BC-C7E8-945A-CE6637D41FD1","FX21125750")</f>
        <v>FX21125750</v>
      </c>
      <c r="F516" t="s">
        <v>19</v>
      </c>
      <c r="G516" t="s">
        <v>19</v>
      </c>
      <c r="H516" t="s">
        <v>82</v>
      </c>
      <c r="I516" t="s">
        <v>1339</v>
      </c>
      <c r="J516">
        <v>41</v>
      </c>
      <c r="K516" t="s">
        <v>84</v>
      </c>
      <c r="L516" t="s">
        <v>85</v>
      </c>
      <c r="M516" t="s">
        <v>86</v>
      </c>
      <c r="N516">
        <v>2</v>
      </c>
      <c r="O516" s="1">
        <v>44540.388553240744</v>
      </c>
      <c r="P516" s="1">
        <v>44540.416273148148</v>
      </c>
      <c r="Q516">
        <v>2175</v>
      </c>
      <c r="R516">
        <v>220</v>
      </c>
      <c r="S516" t="b">
        <v>0</v>
      </c>
      <c r="T516" t="s">
        <v>87</v>
      </c>
      <c r="U516" t="b">
        <v>0</v>
      </c>
      <c r="V516" t="s">
        <v>97</v>
      </c>
      <c r="W516" s="1">
        <v>44540.406261574077</v>
      </c>
      <c r="X516">
        <v>95</v>
      </c>
      <c r="Y516">
        <v>33</v>
      </c>
      <c r="Z516">
        <v>0</v>
      </c>
      <c r="AA516">
        <v>33</v>
      </c>
      <c r="AB516">
        <v>0</v>
      </c>
      <c r="AC516">
        <v>11</v>
      </c>
      <c r="AD516">
        <v>8</v>
      </c>
      <c r="AE516">
        <v>0</v>
      </c>
      <c r="AF516">
        <v>0</v>
      </c>
      <c r="AG516">
        <v>0</v>
      </c>
      <c r="AH516" t="s">
        <v>178</v>
      </c>
      <c r="AI516" s="1">
        <v>44540.416273148148</v>
      </c>
      <c r="AJ516">
        <v>125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8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>
      <c r="A517" t="s">
        <v>1340</v>
      </c>
      <c r="B517" t="s">
        <v>79</v>
      </c>
      <c r="C517" t="s">
        <v>1336</v>
      </c>
      <c r="D517" t="s">
        <v>81</v>
      </c>
      <c r="E517" s="2" t="str">
        <f>HYPERLINK("capsilon://?command=openfolder&amp;siteaddress=FAM.docvelocity-na8.net&amp;folderid=FX90B48BBF-74BC-C7E8-945A-CE6637D41FD1","FX21125750")</f>
        <v>FX21125750</v>
      </c>
      <c r="F517" t="s">
        <v>19</v>
      </c>
      <c r="G517" t="s">
        <v>19</v>
      </c>
      <c r="H517" t="s">
        <v>82</v>
      </c>
      <c r="I517" t="s">
        <v>1341</v>
      </c>
      <c r="J517">
        <v>41</v>
      </c>
      <c r="K517" t="s">
        <v>84</v>
      </c>
      <c r="L517" t="s">
        <v>85</v>
      </c>
      <c r="M517" t="s">
        <v>86</v>
      </c>
      <c r="N517">
        <v>2</v>
      </c>
      <c r="O517" s="1">
        <v>44540.38921296296</v>
      </c>
      <c r="P517" s="1">
        <v>44540.417407407411</v>
      </c>
      <c r="Q517">
        <v>2267</v>
      </c>
      <c r="R517">
        <v>169</v>
      </c>
      <c r="S517" t="b">
        <v>0</v>
      </c>
      <c r="T517" t="s">
        <v>87</v>
      </c>
      <c r="U517" t="b">
        <v>0</v>
      </c>
      <c r="V517" t="s">
        <v>97</v>
      </c>
      <c r="W517" s="1">
        <v>44540.407094907408</v>
      </c>
      <c r="X517">
        <v>72</v>
      </c>
      <c r="Y517">
        <v>33</v>
      </c>
      <c r="Z517">
        <v>0</v>
      </c>
      <c r="AA517">
        <v>33</v>
      </c>
      <c r="AB517">
        <v>0</v>
      </c>
      <c r="AC517">
        <v>11</v>
      </c>
      <c r="AD517">
        <v>8</v>
      </c>
      <c r="AE517">
        <v>0</v>
      </c>
      <c r="AF517">
        <v>0</v>
      </c>
      <c r="AG517">
        <v>0</v>
      </c>
      <c r="AH517" t="s">
        <v>178</v>
      </c>
      <c r="AI517" s="1">
        <v>44540.417407407411</v>
      </c>
      <c r="AJ517">
        <v>97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8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>
      <c r="A518" t="s">
        <v>1342</v>
      </c>
      <c r="B518" t="s">
        <v>79</v>
      </c>
      <c r="C518" t="s">
        <v>1336</v>
      </c>
      <c r="D518" t="s">
        <v>81</v>
      </c>
      <c r="E518" s="2" t="str">
        <f>HYPERLINK("capsilon://?command=openfolder&amp;siteaddress=FAM.docvelocity-na8.net&amp;folderid=FX90B48BBF-74BC-C7E8-945A-CE6637D41FD1","FX21125750")</f>
        <v>FX21125750</v>
      </c>
      <c r="F518" t="s">
        <v>19</v>
      </c>
      <c r="G518" t="s">
        <v>19</v>
      </c>
      <c r="H518" t="s">
        <v>82</v>
      </c>
      <c r="I518" t="s">
        <v>1343</v>
      </c>
      <c r="J518">
        <v>28</v>
      </c>
      <c r="K518" t="s">
        <v>84</v>
      </c>
      <c r="L518" t="s">
        <v>85</v>
      </c>
      <c r="M518" t="s">
        <v>86</v>
      </c>
      <c r="N518">
        <v>2</v>
      </c>
      <c r="O518" s="1">
        <v>44540.389548611114</v>
      </c>
      <c r="P518" s="1">
        <v>44540.418726851851</v>
      </c>
      <c r="Q518">
        <v>2312</v>
      </c>
      <c r="R518">
        <v>209</v>
      </c>
      <c r="S518" t="b">
        <v>0</v>
      </c>
      <c r="T518" t="s">
        <v>87</v>
      </c>
      <c r="U518" t="b">
        <v>0</v>
      </c>
      <c r="V518" t="s">
        <v>97</v>
      </c>
      <c r="W518" s="1">
        <v>44540.40966435185</v>
      </c>
      <c r="X518">
        <v>96</v>
      </c>
      <c r="Y518">
        <v>21</v>
      </c>
      <c r="Z518">
        <v>0</v>
      </c>
      <c r="AA518">
        <v>21</v>
      </c>
      <c r="AB518">
        <v>0</v>
      </c>
      <c r="AC518">
        <v>0</v>
      </c>
      <c r="AD518">
        <v>7</v>
      </c>
      <c r="AE518">
        <v>0</v>
      </c>
      <c r="AF518">
        <v>0</v>
      </c>
      <c r="AG518">
        <v>0</v>
      </c>
      <c r="AH518" t="s">
        <v>178</v>
      </c>
      <c r="AI518" s="1">
        <v>44540.418726851851</v>
      </c>
      <c r="AJ518">
        <v>113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7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>
      <c r="A519" t="s">
        <v>1344</v>
      </c>
      <c r="B519" t="s">
        <v>79</v>
      </c>
      <c r="C519" t="s">
        <v>1345</v>
      </c>
      <c r="D519" t="s">
        <v>81</v>
      </c>
      <c r="E519" s="2" t="str">
        <f>HYPERLINK("capsilon://?command=openfolder&amp;siteaddress=FAM.docvelocity-na8.net&amp;folderid=FX6E81880E-1467-B5DC-1D87-4FC0628B42C9","FX21117149")</f>
        <v>FX21117149</v>
      </c>
      <c r="F519" t="s">
        <v>19</v>
      </c>
      <c r="G519" t="s">
        <v>19</v>
      </c>
      <c r="H519" t="s">
        <v>82</v>
      </c>
      <c r="I519" t="s">
        <v>1346</v>
      </c>
      <c r="J519">
        <v>66</v>
      </c>
      <c r="K519" t="s">
        <v>84</v>
      </c>
      <c r="L519" t="s">
        <v>85</v>
      </c>
      <c r="M519" t="s">
        <v>86</v>
      </c>
      <c r="N519">
        <v>2</v>
      </c>
      <c r="O519" s="1">
        <v>44540.389733796299</v>
      </c>
      <c r="P519" s="1">
        <v>44540.419710648152</v>
      </c>
      <c r="Q519">
        <v>2488</v>
      </c>
      <c r="R519">
        <v>102</v>
      </c>
      <c r="S519" t="b">
        <v>0</v>
      </c>
      <c r="T519" t="s">
        <v>87</v>
      </c>
      <c r="U519" t="b">
        <v>0</v>
      </c>
      <c r="V519" t="s">
        <v>97</v>
      </c>
      <c r="W519" s="1">
        <v>44540.409872685188</v>
      </c>
      <c r="X519">
        <v>18</v>
      </c>
      <c r="Y519">
        <v>0</v>
      </c>
      <c r="Z519">
        <v>0</v>
      </c>
      <c r="AA519">
        <v>0</v>
      </c>
      <c r="AB519">
        <v>52</v>
      </c>
      <c r="AC519">
        <v>0</v>
      </c>
      <c r="AD519">
        <v>66</v>
      </c>
      <c r="AE519">
        <v>0</v>
      </c>
      <c r="AF519">
        <v>0</v>
      </c>
      <c r="AG519">
        <v>0</v>
      </c>
      <c r="AH519" t="s">
        <v>178</v>
      </c>
      <c r="AI519" s="1">
        <v>44540.419710648152</v>
      </c>
      <c r="AJ519">
        <v>84</v>
      </c>
      <c r="AK519">
        <v>0</v>
      </c>
      <c r="AL519">
        <v>0</v>
      </c>
      <c r="AM519">
        <v>0</v>
      </c>
      <c r="AN519">
        <v>52</v>
      </c>
      <c r="AO519">
        <v>0</v>
      </c>
      <c r="AP519">
        <v>66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>
      <c r="A520" t="s">
        <v>1347</v>
      </c>
      <c r="B520" t="s">
        <v>79</v>
      </c>
      <c r="C520" t="s">
        <v>1336</v>
      </c>
      <c r="D520" t="s">
        <v>81</v>
      </c>
      <c r="E520" s="2" t="str">
        <f>HYPERLINK("capsilon://?command=openfolder&amp;siteaddress=FAM.docvelocity-na8.net&amp;folderid=FX90B48BBF-74BC-C7E8-945A-CE6637D41FD1","FX21125750")</f>
        <v>FX21125750</v>
      </c>
      <c r="F520" t="s">
        <v>19</v>
      </c>
      <c r="G520" t="s">
        <v>19</v>
      </c>
      <c r="H520" t="s">
        <v>82</v>
      </c>
      <c r="I520" t="s">
        <v>1348</v>
      </c>
      <c r="J520">
        <v>28</v>
      </c>
      <c r="K520" t="s">
        <v>84</v>
      </c>
      <c r="L520" t="s">
        <v>85</v>
      </c>
      <c r="M520" t="s">
        <v>86</v>
      </c>
      <c r="N520">
        <v>1</v>
      </c>
      <c r="O520" s="1">
        <v>44540.390162037038</v>
      </c>
      <c r="P520" s="1">
        <v>44540.410821759258</v>
      </c>
      <c r="Q520">
        <v>1704</v>
      </c>
      <c r="R520">
        <v>81</v>
      </c>
      <c r="S520" t="b">
        <v>0</v>
      </c>
      <c r="T520" t="s">
        <v>87</v>
      </c>
      <c r="U520" t="b">
        <v>0</v>
      </c>
      <c r="V520" t="s">
        <v>97</v>
      </c>
      <c r="W520" s="1">
        <v>44540.410821759258</v>
      </c>
      <c r="X520">
        <v>81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1</v>
      </c>
      <c r="AH520" t="s">
        <v>87</v>
      </c>
      <c r="AI520" t="s">
        <v>87</v>
      </c>
      <c r="AJ520" t="s">
        <v>87</v>
      </c>
      <c r="AK520" t="s">
        <v>87</v>
      </c>
      <c r="AL520" t="s">
        <v>87</v>
      </c>
      <c r="AM520" t="s">
        <v>87</v>
      </c>
      <c r="AN520" t="s">
        <v>87</v>
      </c>
      <c r="AO520" t="s">
        <v>87</v>
      </c>
      <c r="AP520" t="s">
        <v>87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>
      <c r="A521" t="s">
        <v>1349</v>
      </c>
      <c r="B521" t="s">
        <v>79</v>
      </c>
      <c r="C521" t="s">
        <v>1350</v>
      </c>
      <c r="D521" t="s">
        <v>81</v>
      </c>
      <c r="E521" s="2" t="str">
        <f>HYPERLINK("capsilon://?command=openfolder&amp;siteaddress=FAM.docvelocity-na8.net&amp;folderid=FX63D7D8D2-E109-3EA9-1CAD-D80141374F57","FX21126757")</f>
        <v>FX21126757</v>
      </c>
      <c r="F521" t="s">
        <v>19</v>
      </c>
      <c r="G521" t="s">
        <v>19</v>
      </c>
      <c r="H521" t="s">
        <v>82</v>
      </c>
      <c r="I521" t="s">
        <v>1351</v>
      </c>
      <c r="J521">
        <v>187</v>
      </c>
      <c r="K521" t="s">
        <v>84</v>
      </c>
      <c r="L521" t="s">
        <v>85</v>
      </c>
      <c r="M521" t="s">
        <v>86</v>
      </c>
      <c r="N521">
        <v>2</v>
      </c>
      <c r="O521" s="1">
        <v>44540.406076388892</v>
      </c>
      <c r="P521" s="1">
        <v>44540.47552083333</v>
      </c>
      <c r="Q521">
        <v>2842</v>
      </c>
      <c r="R521">
        <v>3158</v>
      </c>
      <c r="S521" t="b">
        <v>0</v>
      </c>
      <c r="T521" t="s">
        <v>87</v>
      </c>
      <c r="U521" t="b">
        <v>0</v>
      </c>
      <c r="V521" t="s">
        <v>93</v>
      </c>
      <c r="W521" s="1">
        <v>44540.450833333336</v>
      </c>
      <c r="X521">
        <v>1264</v>
      </c>
      <c r="Y521">
        <v>239</v>
      </c>
      <c r="Z521">
        <v>0</v>
      </c>
      <c r="AA521">
        <v>239</v>
      </c>
      <c r="AB521">
        <v>0</v>
      </c>
      <c r="AC521">
        <v>111</v>
      </c>
      <c r="AD521">
        <v>-52</v>
      </c>
      <c r="AE521">
        <v>0</v>
      </c>
      <c r="AF521">
        <v>0</v>
      </c>
      <c r="AG521">
        <v>0</v>
      </c>
      <c r="AH521" t="s">
        <v>182</v>
      </c>
      <c r="AI521" s="1">
        <v>44540.47552083333</v>
      </c>
      <c r="AJ521">
        <v>1876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-52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>
      <c r="A522" t="s">
        <v>1352</v>
      </c>
      <c r="B522" t="s">
        <v>79</v>
      </c>
      <c r="C522" t="s">
        <v>1333</v>
      </c>
      <c r="D522" t="s">
        <v>81</v>
      </c>
      <c r="E522" s="2" t="str">
        <f>HYPERLINK("capsilon://?command=openfolder&amp;siteaddress=FAM.docvelocity-na8.net&amp;folderid=FX287A668F-D90C-9DC8-BFAF-2AE4DE29DF62","FX21125337")</f>
        <v>FX21125337</v>
      </c>
      <c r="F522" t="s">
        <v>19</v>
      </c>
      <c r="G522" t="s">
        <v>19</v>
      </c>
      <c r="H522" t="s">
        <v>82</v>
      </c>
      <c r="I522" t="s">
        <v>1334</v>
      </c>
      <c r="J522">
        <v>76</v>
      </c>
      <c r="K522" t="s">
        <v>84</v>
      </c>
      <c r="L522" t="s">
        <v>85</v>
      </c>
      <c r="M522" t="s">
        <v>86</v>
      </c>
      <c r="N522">
        <v>2</v>
      </c>
      <c r="O522" s="1">
        <v>44540.406331018516</v>
      </c>
      <c r="P522" s="1">
        <v>44540.412395833337</v>
      </c>
      <c r="Q522">
        <v>173</v>
      </c>
      <c r="R522">
        <v>351</v>
      </c>
      <c r="S522" t="b">
        <v>0</v>
      </c>
      <c r="T522" t="s">
        <v>87</v>
      </c>
      <c r="U522" t="b">
        <v>1</v>
      </c>
      <c r="V522" t="s">
        <v>97</v>
      </c>
      <c r="W522" s="1">
        <v>44540.408541666664</v>
      </c>
      <c r="X522">
        <v>124</v>
      </c>
      <c r="Y522">
        <v>74</v>
      </c>
      <c r="Z522">
        <v>0</v>
      </c>
      <c r="AA522">
        <v>74</v>
      </c>
      <c r="AB522">
        <v>0</v>
      </c>
      <c r="AC522">
        <v>29</v>
      </c>
      <c r="AD522">
        <v>2</v>
      </c>
      <c r="AE522">
        <v>0</v>
      </c>
      <c r="AF522">
        <v>0</v>
      </c>
      <c r="AG522">
        <v>0</v>
      </c>
      <c r="AH522" t="s">
        <v>178</v>
      </c>
      <c r="AI522" s="1">
        <v>44540.412395833337</v>
      </c>
      <c r="AJ522">
        <v>227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2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>
      <c r="A523" t="s">
        <v>1353</v>
      </c>
      <c r="B523" t="s">
        <v>79</v>
      </c>
      <c r="C523" t="s">
        <v>1354</v>
      </c>
      <c r="D523" t="s">
        <v>81</v>
      </c>
      <c r="E523" s="2" t="str">
        <f>HYPERLINK("capsilon://?command=openfolder&amp;siteaddress=FAM.docvelocity-na8.net&amp;folderid=FX07D582FB-981C-C353-0395-AD12BEF32C37","FX21125793")</f>
        <v>FX21125793</v>
      </c>
      <c r="F523" t="s">
        <v>19</v>
      </c>
      <c r="G523" t="s">
        <v>19</v>
      </c>
      <c r="H523" t="s">
        <v>82</v>
      </c>
      <c r="I523" t="s">
        <v>1355</v>
      </c>
      <c r="J523">
        <v>354</v>
      </c>
      <c r="K523" t="s">
        <v>84</v>
      </c>
      <c r="L523" t="s">
        <v>85</v>
      </c>
      <c r="M523" t="s">
        <v>81</v>
      </c>
      <c r="N523">
        <v>2</v>
      </c>
      <c r="O523" s="1">
        <v>44540.409409722219</v>
      </c>
      <c r="P523" s="1">
        <v>44540.468634259261</v>
      </c>
      <c r="Q523">
        <v>1533</v>
      </c>
      <c r="R523">
        <v>3584</v>
      </c>
      <c r="S523" t="b">
        <v>0</v>
      </c>
      <c r="T523" t="s">
        <v>97</v>
      </c>
      <c r="U523" t="b">
        <v>0</v>
      </c>
      <c r="V523" t="s">
        <v>930</v>
      </c>
      <c r="W523" s="1">
        <v>44540.453379629631</v>
      </c>
      <c r="X523">
        <v>2423</v>
      </c>
      <c r="Y523">
        <v>274</v>
      </c>
      <c r="Z523">
        <v>0</v>
      </c>
      <c r="AA523">
        <v>274</v>
      </c>
      <c r="AB523">
        <v>0</v>
      </c>
      <c r="AC523">
        <v>97</v>
      </c>
      <c r="AD523">
        <v>80</v>
      </c>
      <c r="AE523">
        <v>0</v>
      </c>
      <c r="AF523">
        <v>0</v>
      </c>
      <c r="AG523">
        <v>0</v>
      </c>
      <c r="AH523" t="s">
        <v>97</v>
      </c>
      <c r="AI523" s="1">
        <v>44540.468634259261</v>
      </c>
      <c r="AJ523">
        <v>407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80</v>
      </c>
      <c r="AQ523">
        <v>21</v>
      </c>
      <c r="AR523">
        <v>0</v>
      </c>
      <c r="AS523">
        <v>2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>
      <c r="A524" t="s">
        <v>1356</v>
      </c>
      <c r="B524" t="s">
        <v>79</v>
      </c>
      <c r="C524" t="s">
        <v>1336</v>
      </c>
      <c r="D524" t="s">
        <v>81</v>
      </c>
      <c r="E524" s="2" t="str">
        <f>HYPERLINK("capsilon://?command=openfolder&amp;siteaddress=FAM.docvelocity-na8.net&amp;folderid=FX90B48BBF-74BC-C7E8-945A-CE6637D41FD1","FX21125750")</f>
        <v>FX21125750</v>
      </c>
      <c r="F524" t="s">
        <v>19</v>
      </c>
      <c r="G524" t="s">
        <v>19</v>
      </c>
      <c r="H524" t="s">
        <v>82</v>
      </c>
      <c r="I524" t="s">
        <v>1348</v>
      </c>
      <c r="J524">
        <v>28</v>
      </c>
      <c r="K524" t="s">
        <v>84</v>
      </c>
      <c r="L524" t="s">
        <v>85</v>
      </c>
      <c r="M524" t="s">
        <v>86</v>
      </c>
      <c r="N524">
        <v>2</v>
      </c>
      <c r="O524" s="1">
        <v>44540.41133101852</v>
      </c>
      <c r="P524" s="1">
        <v>44540.435891203706</v>
      </c>
      <c r="Q524">
        <v>1599</v>
      </c>
      <c r="R524">
        <v>523</v>
      </c>
      <c r="S524" t="b">
        <v>0</v>
      </c>
      <c r="T524" t="s">
        <v>87</v>
      </c>
      <c r="U524" t="b">
        <v>1</v>
      </c>
      <c r="V524" t="s">
        <v>930</v>
      </c>
      <c r="W524" s="1">
        <v>44540.425324074073</v>
      </c>
      <c r="X524">
        <v>317</v>
      </c>
      <c r="Y524">
        <v>21</v>
      </c>
      <c r="Z524">
        <v>0</v>
      </c>
      <c r="AA524">
        <v>21</v>
      </c>
      <c r="AB524">
        <v>0</v>
      </c>
      <c r="AC524">
        <v>15</v>
      </c>
      <c r="AD524">
        <v>7</v>
      </c>
      <c r="AE524">
        <v>0</v>
      </c>
      <c r="AF524">
        <v>0</v>
      </c>
      <c r="AG524">
        <v>0</v>
      </c>
      <c r="AH524" t="s">
        <v>112</v>
      </c>
      <c r="AI524" s="1">
        <v>44540.435891203706</v>
      </c>
      <c r="AJ524">
        <v>206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>
      <c r="A525" t="s">
        <v>1357</v>
      </c>
      <c r="B525" t="s">
        <v>79</v>
      </c>
      <c r="C525" t="s">
        <v>1358</v>
      </c>
      <c r="D525" t="s">
        <v>81</v>
      </c>
      <c r="E525" s="2" t="str">
        <f>HYPERLINK("capsilon://?command=openfolder&amp;siteaddress=FAM.docvelocity-na8.net&amp;folderid=FXBD72EE49-3F1A-7F09-ED5C-7163D7344093","FX21124523")</f>
        <v>FX21124523</v>
      </c>
      <c r="F525" t="s">
        <v>19</v>
      </c>
      <c r="G525" t="s">
        <v>19</v>
      </c>
      <c r="H525" t="s">
        <v>82</v>
      </c>
      <c r="I525" t="s">
        <v>1359</v>
      </c>
      <c r="J525">
        <v>28</v>
      </c>
      <c r="K525" t="s">
        <v>84</v>
      </c>
      <c r="L525" t="s">
        <v>85</v>
      </c>
      <c r="M525" t="s">
        <v>86</v>
      </c>
      <c r="N525">
        <v>2</v>
      </c>
      <c r="O525" s="1">
        <v>44540.417557870373</v>
      </c>
      <c r="P525" s="1">
        <v>44540.465497685182</v>
      </c>
      <c r="Q525">
        <v>3768</v>
      </c>
      <c r="R525">
        <v>374</v>
      </c>
      <c r="S525" t="b">
        <v>0</v>
      </c>
      <c r="T525" t="s">
        <v>87</v>
      </c>
      <c r="U525" t="b">
        <v>0</v>
      </c>
      <c r="V525" t="s">
        <v>93</v>
      </c>
      <c r="W525" s="1">
        <v>44540.452511574076</v>
      </c>
      <c r="X525">
        <v>144</v>
      </c>
      <c r="Y525">
        <v>0</v>
      </c>
      <c r="Z525">
        <v>0</v>
      </c>
      <c r="AA525">
        <v>0</v>
      </c>
      <c r="AB525">
        <v>21</v>
      </c>
      <c r="AC525">
        <v>0</v>
      </c>
      <c r="AD525">
        <v>28</v>
      </c>
      <c r="AE525">
        <v>0</v>
      </c>
      <c r="AF525">
        <v>0</v>
      </c>
      <c r="AG525">
        <v>0</v>
      </c>
      <c r="AH525" t="s">
        <v>178</v>
      </c>
      <c r="AI525" s="1">
        <v>44540.465497685182</v>
      </c>
      <c r="AJ525">
        <v>58</v>
      </c>
      <c r="AK525">
        <v>0</v>
      </c>
      <c r="AL525">
        <v>0</v>
      </c>
      <c r="AM525">
        <v>0</v>
      </c>
      <c r="AN525">
        <v>21</v>
      </c>
      <c r="AO525">
        <v>0</v>
      </c>
      <c r="AP525">
        <v>28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>
      <c r="A526" t="s">
        <v>1360</v>
      </c>
      <c r="B526" t="s">
        <v>79</v>
      </c>
      <c r="C526" t="s">
        <v>1358</v>
      </c>
      <c r="D526" t="s">
        <v>81</v>
      </c>
      <c r="E526" s="2" t="str">
        <f>HYPERLINK("capsilon://?command=openfolder&amp;siteaddress=FAM.docvelocity-na8.net&amp;folderid=FXBD72EE49-3F1A-7F09-ED5C-7163D7344093","FX21124523")</f>
        <v>FX21124523</v>
      </c>
      <c r="F526" t="s">
        <v>19</v>
      </c>
      <c r="G526" t="s">
        <v>19</v>
      </c>
      <c r="H526" t="s">
        <v>82</v>
      </c>
      <c r="I526" t="s">
        <v>1361</v>
      </c>
      <c r="J526">
        <v>72</v>
      </c>
      <c r="K526" t="s">
        <v>84</v>
      </c>
      <c r="L526" t="s">
        <v>85</v>
      </c>
      <c r="M526" t="s">
        <v>86</v>
      </c>
      <c r="N526">
        <v>2</v>
      </c>
      <c r="O526" s="1">
        <v>44540.419409722221</v>
      </c>
      <c r="P526" s="1">
        <v>44540.440578703703</v>
      </c>
      <c r="Q526">
        <v>1215</v>
      </c>
      <c r="R526">
        <v>614</v>
      </c>
      <c r="S526" t="b">
        <v>0</v>
      </c>
      <c r="T526" t="s">
        <v>87</v>
      </c>
      <c r="U526" t="b">
        <v>0</v>
      </c>
      <c r="V526" t="s">
        <v>150</v>
      </c>
      <c r="W526" s="1">
        <v>44540.437592592592</v>
      </c>
      <c r="X526">
        <v>370</v>
      </c>
      <c r="Y526">
        <v>44</v>
      </c>
      <c r="Z526">
        <v>0</v>
      </c>
      <c r="AA526">
        <v>44</v>
      </c>
      <c r="AB526">
        <v>0</v>
      </c>
      <c r="AC526">
        <v>16</v>
      </c>
      <c r="AD526">
        <v>28</v>
      </c>
      <c r="AE526">
        <v>0</v>
      </c>
      <c r="AF526">
        <v>0</v>
      </c>
      <c r="AG526">
        <v>0</v>
      </c>
      <c r="AH526" t="s">
        <v>178</v>
      </c>
      <c r="AI526" s="1">
        <v>44540.440578703703</v>
      </c>
      <c r="AJ526">
        <v>244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28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>
      <c r="A527" t="s">
        <v>1362</v>
      </c>
      <c r="B527" t="s">
        <v>79</v>
      </c>
      <c r="C527" t="s">
        <v>1358</v>
      </c>
      <c r="D527" t="s">
        <v>81</v>
      </c>
      <c r="E527" s="2" t="str">
        <f>HYPERLINK("capsilon://?command=openfolder&amp;siteaddress=FAM.docvelocity-na8.net&amp;folderid=FXBD72EE49-3F1A-7F09-ED5C-7163D7344093","FX21124523")</f>
        <v>FX21124523</v>
      </c>
      <c r="F527" t="s">
        <v>19</v>
      </c>
      <c r="G527" t="s">
        <v>19</v>
      </c>
      <c r="H527" t="s">
        <v>82</v>
      </c>
      <c r="I527" t="s">
        <v>1363</v>
      </c>
      <c r="J527">
        <v>73</v>
      </c>
      <c r="K527" t="s">
        <v>84</v>
      </c>
      <c r="L527" t="s">
        <v>85</v>
      </c>
      <c r="M527" t="s">
        <v>86</v>
      </c>
      <c r="N527">
        <v>2</v>
      </c>
      <c r="O527" s="1">
        <v>44540.420486111114</v>
      </c>
      <c r="P527" s="1">
        <v>44540.443993055553</v>
      </c>
      <c r="Q527">
        <v>1485</v>
      </c>
      <c r="R527">
        <v>546</v>
      </c>
      <c r="S527" t="b">
        <v>0</v>
      </c>
      <c r="T527" t="s">
        <v>87</v>
      </c>
      <c r="U527" t="b">
        <v>0</v>
      </c>
      <c r="V527" t="s">
        <v>150</v>
      </c>
      <c r="W527" s="1">
        <v>44540.440509259257</v>
      </c>
      <c r="X527">
        <v>252</v>
      </c>
      <c r="Y527">
        <v>74</v>
      </c>
      <c r="Z527">
        <v>0</v>
      </c>
      <c r="AA527">
        <v>74</v>
      </c>
      <c r="AB527">
        <v>0</v>
      </c>
      <c r="AC527">
        <v>18</v>
      </c>
      <c r="AD527">
        <v>-1</v>
      </c>
      <c r="AE527">
        <v>0</v>
      </c>
      <c r="AF527">
        <v>0</v>
      </c>
      <c r="AG527">
        <v>0</v>
      </c>
      <c r="AH527" t="s">
        <v>178</v>
      </c>
      <c r="AI527" s="1">
        <v>44540.443993055553</v>
      </c>
      <c r="AJ527">
        <v>294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-1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>
      <c r="A528" t="s">
        <v>1364</v>
      </c>
      <c r="B528" t="s">
        <v>79</v>
      </c>
      <c r="C528" t="s">
        <v>1365</v>
      </c>
      <c r="D528" t="s">
        <v>81</v>
      </c>
      <c r="E528" s="2" t="str">
        <f>HYPERLINK("capsilon://?command=openfolder&amp;siteaddress=FAM.docvelocity-na8.net&amp;folderid=FX3D8C1502-0BF0-88C4-A22E-C005460C6ABD","FX21125666")</f>
        <v>FX21125666</v>
      </c>
      <c r="F528" t="s">
        <v>19</v>
      </c>
      <c r="G528" t="s">
        <v>19</v>
      </c>
      <c r="H528" t="s">
        <v>82</v>
      </c>
      <c r="I528" t="s">
        <v>1366</v>
      </c>
      <c r="J528">
        <v>223</v>
      </c>
      <c r="K528" t="s">
        <v>84</v>
      </c>
      <c r="L528" t="s">
        <v>85</v>
      </c>
      <c r="M528" t="s">
        <v>86</v>
      </c>
      <c r="N528">
        <v>2</v>
      </c>
      <c r="O528" s="1">
        <v>44540.422152777777</v>
      </c>
      <c r="P528" s="1">
        <v>44540.473402777781</v>
      </c>
      <c r="Q528">
        <v>2934</v>
      </c>
      <c r="R528">
        <v>1494</v>
      </c>
      <c r="S528" t="b">
        <v>0</v>
      </c>
      <c r="T528" t="s">
        <v>87</v>
      </c>
      <c r="U528" t="b">
        <v>0</v>
      </c>
      <c r="V528" t="s">
        <v>150</v>
      </c>
      <c r="W528" s="1">
        <v>44540.449907407405</v>
      </c>
      <c r="X528">
        <v>811</v>
      </c>
      <c r="Y528">
        <v>130</v>
      </c>
      <c r="Z528">
        <v>0</v>
      </c>
      <c r="AA528">
        <v>130</v>
      </c>
      <c r="AB528">
        <v>0</v>
      </c>
      <c r="AC528">
        <v>47</v>
      </c>
      <c r="AD528">
        <v>93</v>
      </c>
      <c r="AE528">
        <v>0</v>
      </c>
      <c r="AF528">
        <v>0</v>
      </c>
      <c r="AG528">
        <v>0</v>
      </c>
      <c r="AH528" t="s">
        <v>178</v>
      </c>
      <c r="AI528" s="1">
        <v>44540.473402777781</v>
      </c>
      <c r="AJ528">
        <v>683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91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>
      <c r="A529" t="s">
        <v>1367</v>
      </c>
      <c r="B529" t="s">
        <v>79</v>
      </c>
      <c r="C529" t="s">
        <v>1274</v>
      </c>
      <c r="D529" t="s">
        <v>81</v>
      </c>
      <c r="E529" s="2" t="str">
        <f>HYPERLINK("capsilon://?command=openfolder&amp;siteaddress=FAM.docvelocity-na8.net&amp;folderid=FXDCE5802C-95C0-69C9-E978-48B025A7F6D4","FX21125604")</f>
        <v>FX21125604</v>
      </c>
      <c r="F529" t="s">
        <v>19</v>
      </c>
      <c r="G529" t="s">
        <v>19</v>
      </c>
      <c r="H529" t="s">
        <v>82</v>
      </c>
      <c r="I529" t="s">
        <v>1368</v>
      </c>
      <c r="J529">
        <v>94</v>
      </c>
      <c r="K529" t="s">
        <v>84</v>
      </c>
      <c r="L529" t="s">
        <v>85</v>
      </c>
      <c r="M529" t="s">
        <v>86</v>
      </c>
      <c r="N529">
        <v>1</v>
      </c>
      <c r="O529" s="1">
        <v>44540.422962962963</v>
      </c>
      <c r="P529" s="1">
        <v>44540.455706018518</v>
      </c>
      <c r="Q529">
        <v>2523</v>
      </c>
      <c r="R529">
        <v>306</v>
      </c>
      <c r="S529" t="b">
        <v>0</v>
      </c>
      <c r="T529" t="s">
        <v>87</v>
      </c>
      <c r="U529" t="b">
        <v>0</v>
      </c>
      <c r="V529" t="s">
        <v>97</v>
      </c>
      <c r="W529" s="1">
        <v>44540.455706018518</v>
      </c>
      <c r="X529">
        <v>172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94</v>
      </c>
      <c r="AE529">
        <v>73</v>
      </c>
      <c r="AF529">
        <v>0</v>
      </c>
      <c r="AG529">
        <v>2</v>
      </c>
      <c r="AH529" t="s">
        <v>87</v>
      </c>
      <c r="AI529" t="s">
        <v>87</v>
      </c>
      <c r="AJ529" t="s">
        <v>87</v>
      </c>
      <c r="AK529" t="s">
        <v>87</v>
      </c>
      <c r="AL529" t="s">
        <v>87</v>
      </c>
      <c r="AM529" t="s">
        <v>87</v>
      </c>
      <c r="AN529" t="s">
        <v>87</v>
      </c>
      <c r="AO529" t="s">
        <v>87</v>
      </c>
      <c r="AP529" t="s">
        <v>87</v>
      </c>
      <c r="AQ529" t="s">
        <v>87</v>
      </c>
      <c r="AR529" t="s">
        <v>87</v>
      </c>
      <c r="AS529" t="s">
        <v>87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>
      <c r="A530" t="s">
        <v>1369</v>
      </c>
      <c r="B530" t="s">
        <v>79</v>
      </c>
      <c r="C530" t="s">
        <v>1370</v>
      </c>
      <c r="D530" t="s">
        <v>81</v>
      </c>
      <c r="E530" s="2" t="str">
        <f>HYPERLINK("capsilon://?command=openfolder&amp;siteaddress=FAM.docvelocity-na8.net&amp;folderid=FXA4F267F5-56FF-2E66-53F5-52662B5C32F0","FX21119554")</f>
        <v>FX21119554</v>
      </c>
      <c r="F530" t="s">
        <v>19</v>
      </c>
      <c r="G530" t="s">
        <v>19</v>
      </c>
      <c r="H530" t="s">
        <v>82</v>
      </c>
      <c r="I530" t="s">
        <v>1371</v>
      </c>
      <c r="J530">
        <v>66</v>
      </c>
      <c r="K530" t="s">
        <v>84</v>
      </c>
      <c r="L530" t="s">
        <v>85</v>
      </c>
      <c r="M530" t="s">
        <v>86</v>
      </c>
      <c r="N530">
        <v>2</v>
      </c>
      <c r="O530" s="1">
        <v>44540.427152777775</v>
      </c>
      <c r="P530" s="1">
        <v>44540.448159722226</v>
      </c>
      <c r="Q530">
        <v>1739</v>
      </c>
      <c r="R530">
        <v>76</v>
      </c>
      <c r="S530" t="b">
        <v>0</v>
      </c>
      <c r="T530" t="s">
        <v>87</v>
      </c>
      <c r="U530" t="b">
        <v>0</v>
      </c>
      <c r="V530" t="s">
        <v>223</v>
      </c>
      <c r="W530" s="1">
        <v>44540.446238425924</v>
      </c>
      <c r="X530">
        <v>42</v>
      </c>
      <c r="Y530">
        <v>0</v>
      </c>
      <c r="Z530">
        <v>0</v>
      </c>
      <c r="AA530">
        <v>0</v>
      </c>
      <c r="AB530">
        <v>52</v>
      </c>
      <c r="AC530">
        <v>0</v>
      </c>
      <c r="AD530">
        <v>66</v>
      </c>
      <c r="AE530">
        <v>0</v>
      </c>
      <c r="AF530">
        <v>0</v>
      </c>
      <c r="AG530">
        <v>0</v>
      </c>
      <c r="AH530" t="s">
        <v>178</v>
      </c>
      <c r="AI530" s="1">
        <v>44540.448159722226</v>
      </c>
      <c r="AJ530">
        <v>34</v>
      </c>
      <c r="AK530">
        <v>0</v>
      </c>
      <c r="AL530">
        <v>0</v>
      </c>
      <c r="AM530">
        <v>0</v>
      </c>
      <c r="AN530">
        <v>52</v>
      </c>
      <c r="AO530">
        <v>0</v>
      </c>
      <c r="AP530">
        <v>66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>
      <c r="A531" t="s">
        <v>1372</v>
      </c>
      <c r="B531" t="s">
        <v>79</v>
      </c>
      <c r="C531" t="s">
        <v>1373</v>
      </c>
      <c r="D531" t="s">
        <v>81</v>
      </c>
      <c r="E531" s="2" t="str">
        <f>HYPERLINK("capsilon://?command=openfolder&amp;siteaddress=FAM.docvelocity-na8.net&amp;folderid=FXB07ECDD5-D98F-E8A9-70EA-77B2011208E7","FX21108919")</f>
        <v>FX21108919</v>
      </c>
      <c r="F531" t="s">
        <v>19</v>
      </c>
      <c r="G531" t="s">
        <v>19</v>
      </c>
      <c r="H531" t="s">
        <v>82</v>
      </c>
      <c r="I531" t="s">
        <v>1374</v>
      </c>
      <c r="J531">
        <v>66</v>
      </c>
      <c r="K531" t="s">
        <v>84</v>
      </c>
      <c r="L531" t="s">
        <v>85</v>
      </c>
      <c r="M531" t="s">
        <v>86</v>
      </c>
      <c r="N531">
        <v>2</v>
      </c>
      <c r="O531" s="1">
        <v>44540.447048611109</v>
      </c>
      <c r="P531" s="1">
        <v>44540.473043981481</v>
      </c>
      <c r="Q531">
        <v>1996</v>
      </c>
      <c r="R531">
        <v>250</v>
      </c>
      <c r="S531" t="b">
        <v>0</v>
      </c>
      <c r="T531" t="s">
        <v>87</v>
      </c>
      <c r="U531" t="b">
        <v>0</v>
      </c>
      <c r="V531" t="s">
        <v>150</v>
      </c>
      <c r="W531" s="1">
        <v>44540.450810185182</v>
      </c>
      <c r="X531">
        <v>42</v>
      </c>
      <c r="Y531">
        <v>0</v>
      </c>
      <c r="Z531">
        <v>0</v>
      </c>
      <c r="AA531">
        <v>0</v>
      </c>
      <c r="AB531">
        <v>52</v>
      </c>
      <c r="AC531">
        <v>0</v>
      </c>
      <c r="AD531">
        <v>66</v>
      </c>
      <c r="AE531">
        <v>0</v>
      </c>
      <c r="AF531">
        <v>0</v>
      </c>
      <c r="AG531">
        <v>0</v>
      </c>
      <c r="AH531" t="s">
        <v>250</v>
      </c>
      <c r="AI531" s="1">
        <v>44540.473043981481</v>
      </c>
      <c r="AJ531">
        <v>208</v>
      </c>
      <c r="AK531">
        <v>0</v>
      </c>
      <c r="AL531">
        <v>0</v>
      </c>
      <c r="AM531">
        <v>0</v>
      </c>
      <c r="AN531">
        <v>52</v>
      </c>
      <c r="AO531">
        <v>0</v>
      </c>
      <c r="AP531">
        <v>66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>
      <c r="A532" t="s">
        <v>1375</v>
      </c>
      <c r="B532" t="s">
        <v>79</v>
      </c>
      <c r="C532" t="s">
        <v>1376</v>
      </c>
      <c r="D532" t="s">
        <v>81</v>
      </c>
      <c r="E532" s="2" t="str">
        <f>HYPERLINK("capsilon://?command=openfolder&amp;siteaddress=FAM.docvelocity-na8.net&amp;folderid=FX55E816AF-5103-5903-CDE2-71585343C36C","FX21125883")</f>
        <v>FX21125883</v>
      </c>
      <c r="F532" t="s">
        <v>19</v>
      </c>
      <c r="G532" t="s">
        <v>19</v>
      </c>
      <c r="H532" t="s">
        <v>82</v>
      </c>
      <c r="I532" t="s">
        <v>1377</v>
      </c>
      <c r="J532">
        <v>76</v>
      </c>
      <c r="K532" t="s">
        <v>84</v>
      </c>
      <c r="L532" t="s">
        <v>85</v>
      </c>
      <c r="M532" t="s">
        <v>86</v>
      </c>
      <c r="N532">
        <v>2</v>
      </c>
      <c r="O532" s="1">
        <v>44540.447685185187</v>
      </c>
      <c r="P532" s="1">
        <v>44540.484143518515</v>
      </c>
      <c r="Q532">
        <v>1864</v>
      </c>
      <c r="R532">
        <v>1286</v>
      </c>
      <c r="S532" t="b">
        <v>0</v>
      </c>
      <c r="T532" t="s">
        <v>87</v>
      </c>
      <c r="U532" t="b">
        <v>0</v>
      </c>
      <c r="V532" t="s">
        <v>150</v>
      </c>
      <c r="W532" s="1">
        <v>44540.453564814816</v>
      </c>
      <c r="X532">
        <v>237</v>
      </c>
      <c r="Y532">
        <v>74</v>
      </c>
      <c r="Z532">
        <v>0</v>
      </c>
      <c r="AA532">
        <v>74</v>
      </c>
      <c r="AB532">
        <v>0</v>
      </c>
      <c r="AC532">
        <v>32</v>
      </c>
      <c r="AD532">
        <v>2</v>
      </c>
      <c r="AE532">
        <v>0</v>
      </c>
      <c r="AF532">
        <v>0</v>
      </c>
      <c r="AG532">
        <v>0</v>
      </c>
      <c r="AH532" t="s">
        <v>261</v>
      </c>
      <c r="AI532" s="1">
        <v>44540.484143518515</v>
      </c>
      <c r="AJ532">
        <v>1049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1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>
      <c r="A533" t="s">
        <v>1378</v>
      </c>
      <c r="B533" t="s">
        <v>79</v>
      </c>
      <c r="C533" t="s">
        <v>1379</v>
      </c>
      <c r="D533" t="s">
        <v>81</v>
      </c>
      <c r="E533" s="2" t="str">
        <f>HYPERLINK("capsilon://?command=openfolder&amp;siteaddress=FAM.docvelocity-na8.net&amp;folderid=FX97BE7A32-FC38-D859-6D37-8F050F792032","FX21093999")</f>
        <v>FX21093999</v>
      </c>
      <c r="F533" t="s">
        <v>19</v>
      </c>
      <c r="G533" t="s">
        <v>19</v>
      </c>
      <c r="H533" t="s">
        <v>82</v>
      </c>
      <c r="I533" t="s">
        <v>1380</v>
      </c>
      <c r="J533">
        <v>66</v>
      </c>
      <c r="K533" t="s">
        <v>84</v>
      </c>
      <c r="L533" t="s">
        <v>85</v>
      </c>
      <c r="M533" t="s">
        <v>86</v>
      </c>
      <c r="N533">
        <v>2</v>
      </c>
      <c r="O533" s="1">
        <v>44540.452824074076</v>
      </c>
      <c r="P533" s="1">
        <v>44540.475682870368</v>
      </c>
      <c r="Q533">
        <v>1714</v>
      </c>
      <c r="R533">
        <v>261</v>
      </c>
      <c r="S533" t="b">
        <v>0</v>
      </c>
      <c r="T533" t="s">
        <v>87</v>
      </c>
      <c r="U533" t="b">
        <v>0</v>
      </c>
      <c r="V533" t="s">
        <v>930</v>
      </c>
      <c r="W533" s="1">
        <v>44540.453784722224</v>
      </c>
      <c r="X533">
        <v>34</v>
      </c>
      <c r="Y533">
        <v>0</v>
      </c>
      <c r="Z533">
        <v>0</v>
      </c>
      <c r="AA533">
        <v>0</v>
      </c>
      <c r="AB533">
        <v>52</v>
      </c>
      <c r="AC533">
        <v>0</v>
      </c>
      <c r="AD533">
        <v>66</v>
      </c>
      <c r="AE533">
        <v>0</v>
      </c>
      <c r="AF533">
        <v>0</v>
      </c>
      <c r="AG533">
        <v>0</v>
      </c>
      <c r="AH533" t="s">
        <v>250</v>
      </c>
      <c r="AI533" s="1">
        <v>44540.475682870368</v>
      </c>
      <c r="AJ533">
        <v>227</v>
      </c>
      <c r="AK533">
        <v>0</v>
      </c>
      <c r="AL533">
        <v>0</v>
      </c>
      <c r="AM533">
        <v>0</v>
      </c>
      <c r="AN533">
        <v>52</v>
      </c>
      <c r="AO533">
        <v>0</v>
      </c>
      <c r="AP533">
        <v>66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>
      <c r="A534" t="s">
        <v>1381</v>
      </c>
      <c r="B534" t="s">
        <v>79</v>
      </c>
      <c r="C534" t="s">
        <v>1382</v>
      </c>
      <c r="D534" t="s">
        <v>81</v>
      </c>
      <c r="E534" s="2" t="str">
        <f>HYPERLINK("capsilon://?command=openfolder&amp;siteaddress=FAM.docvelocity-na8.net&amp;folderid=FX792935A8-34A5-1077-58BA-D120E1624EC9","FX21126460")</f>
        <v>FX21126460</v>
      </c>
      <c r="F534" t="s">
        <v>19</v>
      </c>
      <c r="G534" t="s">
        <v>19</v>
      </c>
      <c r="H534" t="s">
        <v>82</v>
      </c>
      <c r="I534" t="s">
        <v>1383</v>
      </c>
      <c r="J534">
        <v>255</v>
      </c>
      <c r="K534" t="s">
        <v>84</v>
      </c>
      <c r="L534" t="s">
        <v>85</v>
      </c>
      <c r="M534" t="s">
        <v>86</v>
      </c>
      <c r="N534">
        <v>2</v>
      </c>
      <c r="O534" s="1">
        <v>44540.454143518517</v>
      </c>
      <c r="P534" s="1">
        <v>44540.505358796298</v>
      </c>
      <c r="Q534">
        <v>326</v>
      </c>
      <c r="R534">
        <v>4099</v>
      </c>
      <c r="S534" t="b">
        <v>0</v>
      </c>
      <c r="T534" t="s">
        <v>87</v>
      </c>
      <c r="U534" t="b">
        <v>0</v>
      </c>
      <c r="V534" t="s">
        <v>150</v>
      </c>
      <c r="W534" s="1">
        <v>44540.496412037035</v>
      </c>
      <c r="X534">
        <v>3358</v>
      </c>
      <c r="Y534">
        <v>237</v>
      </c>
      <c r="Z534">
        <v>0</v>
      </c>
      <c r="AA534">
        <v>237</v>
      </c>
      <c r="AB534">
        <v>0</v>
      </c>
      <c r="AC534">
        <v>169</v>
      </c>
      <c r="AD534">
        <v>18</v>
      </c>
      <c r="AE534">
        <v>0</v>
      </c>
      <c r="AF534">
        <v>0</v>
      </c>
      <c r="AG534">
        <v>0</v>
      </c>
      <c r="AH534" t="s">
        <v>137</v>
      </c>
      <c r="AI534" s="1">
        <v>44540.505358796298</v>
      </c>
      <c r="AJ534">
        <v>707</v>
      </c>
      <c r="AK534">
        <v>3</v>
      </c>
      <c r="AL534">
        <v>0</v>
      </c>
      <c r="AM534">
        <v>3</v>
      </c>
      <c r="AN534">
        <v>0</v>
      </c>
      <c r="AO534">
        <v>3</v>
      </c>
      <c r="AP534">
        <v>15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>
      <c r="A535" t="s">
        <v>1384</v>
      </c>
      <c r="B535" t="s">
        <v>79</v>
      </c>
      <c r="C535" t="s">
        <v>1274</v>
      </c>
      <c r="D535" t="s">
        <v>81</v>
      </c>
      <c r="E535" s="2" t="str">
        <f>HYPERLINK("capsilon://?command=openfolder&amp;siteaddress=FAM.docvelocity-na8.net&amp;folderid=FXDCE5802C-95C0-69C9-E978-48B025A7F6D4","FX21125604")</f>
        <v>FX21125604</v>
      </c>
      <c r="F535" t="s">
        <v>19</v>
      </c>
      <c r="G535" t="s">
        <v>19</v>
      </c>
      <c r="H535" t="s">
        <v>82</v>
      </c>
      <c r="I535" t="s">
        <v>1368</v>
      </c>
      <c r="J535">
        <v>66</v>
      </c>
      <c r="K535" t="s">
        <v>84</v>
      </c>
      <c r="L535" t="s">
        <v>85</v>
      </c>
      <c r="M535" t="s">
        <v>86</v>
      </c>
      <c r="N535">
        <v>2</v>
      </c>
      <c r="O535" s="1">
        <v>44540.456157407411</v>
      </c>
      <c r="P535" s="1">
        <v>44540.470636574071</v>
      </c>
      <c r="Q535">
        <v>179</v>
      </c>
      <c r="R535">
        <v>1072</v>
      </c>
      <c r="S535" t="b">
        <v>0</v>
      </c>
      <c r="T535" t="s">
        <v>87</v>
      </c>
      <c r="U535" t="b">
        <v>1</v>
      </c>
      <c r="V535" t="s">
        <v>223</v>
      </c>
      <c r="W535" s="1">
        <v>44540.461793981478</v>
      </c>
      <c r="X535">
        <v>455</v>
      </c>
      <c r="Y535">
        <v>58</v>
      </c>
      <c r="Z535">
        <v>0</v>
      </c>
      <c r="AA535">
        <v>58</v>
      </c>
      <c r="AB535">
        <v>0</v>
      </c>
      <c r="AC535">
        <v>31</v>
      </c>
      <c r="AD535">
        <v>8</v>
      </c>
      <c r="AE535">
        <v>0</v>
      </c>
      <c r="AF535">
        <v>0</v>
      </c>
      <c r="AG535">
        <v>0</v>
      </c>
      <c r="AH535" t="s">
        <v>250</v>
      </c>
      <c r="AI535" s="1">
        <v>44540.470636574071</v>
      </c>
      <c r="AJ535">
        <v>617</v>
      </c>
      <c r="AK535">
        <v>2</v>
      </c>
      <c r="AL535">
        <v>0</v>
      </c>
      <c r="AM535">
        <v>2</v>
      </c>
      <c r="AN535">
        <v>0</v>
      </c>
      <c r="AO535">
        <v>2</v>
      </c>
      <c r="AP535">
        <v>6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>
      <c r="A536" t="s">
        <v>1385</v>
      </c>
      <c r="B536" t="s">
        <v>79</v>
      </c>
      <c r="C536" t="s">
        <v>1386</v>
      </c>
      <c r="D536" t="s">
        <v>81</v>
      </c>
      <c r="E536" s="2" t="str">
        <f>HYPERLINK("capsilon://?command=openfolder&amp;siteaddress=FAM.docvelocity-na8.net&amp;folderid=FX7898AA9F-AC64-92DE-0A42-0B2764890514","FX21118985")</f>
        <v>FX21118985</v>
      </c>
      <c r="F536" t="s">
        <v>19</v>
      </c>
      <c r="G536" t="s">
        <v>19</v>
      </c>
      <c r="H536" t="s">
        <v>82</v>
      </c>
      <c r="I536" t="s">
        <v>1387</v>
      </c>
      <c r="J536">
        <v>28</v>
      </c>
      <c r="K536" t="s">
        <v>84</v>
      </c>
      <c r="L536" t="s">
        <v>85</v>
      </c>
      <c r="M536" t="s">
        <v>86</v>
      </c>
      <c r="N536">
        <v>2</v>
      </c>
      <c r="O536" s="1">
        <v>44540.456412037034</v>
      </c>
      <c r="P536" s="1">
        <v>44540.475312499999</v>
      </c>
      <c r="Q536">
        <v>1355</v>
      </c>
      <c r="R536">
        <v>278</v>
      </c>
      <c r="S536" t="b">
        <v>0</v>
      </c>
      <c r="T536" t="s">
        <v>87</v>
      </c>
      <c r="U536" t="b">
        <v>0</v>
      </c>
      <c r="V536" t="s">
        <v>168</v>
      </c>
      <c r="W536" s="1">
        <v>44540.459548611114</v>
      </c>
      <c r="X536">
        <v>114</v>
      </c>
      <c r="Y536">
        <v>21</v>
      </c>
      <c r="Z536">
        <v>0</v>
      </c>
      <c r="AA536">
        <v>21</v>
      </c>
      <c r="AB536">
        <v>0</v>
      </c>
      <c r="AC536">
        <v>5</v>
      </c>
      <c r="AD536">
        <v>7</v>
      </c>
      <c r="AE536">
        <v>0</v>
      </c>
      <c r="AF536">
        <v>0</v>
      </c>
      <c r="AG536">
        <v>0</v>
      </c>
      <c r="AH536" t="s">
        <v>178</v>
      </c>
      <c r="AI536" s="1">
        <v>44540.475312499999</v>
      </c>
      <c r="AJ536">
        <v>164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7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>
      <c r="A537" t="s">
        <v>1388</v>
      </c>
      <c r="B537" t="s">
        <v>79</v>
      </c>
      <c r="C537" t="s">
        <v>1389</v>
      </c>
      <c r="D537" t="s">
        <v>81</v>
      </c>
      <c r="E537" s="2" t="str">
        <f>HYPERLINK("capsilon://?command=openfolder&amp;siteaddress=FAM.docvelocity-na8.net&amp;folderid=FX8DD29932-9FEE-B5A0-3BDD-406C2FABA338","FX211013524")</f>
        <v>FX211013524</v>
      </c>
      <c r="F537" t="s">
        <v>19</v>
      </c>
      <c r="G537" t="s">
        <v>19</v>
      </c>
      <c r="H537" t="s">
        <v>82</v>
      </c>
      <c r="I537" t="s">
        <v>1390</v>
      </c>
      <c r="J537">
        <v>28</v>
      </c>
      <c r="K537" t="s">
        <v>84</v>
      </c>
      <c r="L537" t="s">
        <v>85</v>
      </c>
      <c r="M537" t="s">
        <v>86</v>
      </c>
      <c r="N537">
        <v>1</v>
      </c>
      <c r="O537" s="1">
        <v>44540.457812499997</v>
      </c>
      <c r="P537" s="1">
        <v>44540.461678240739</v>
      </c>
      <c r="Q537">
        <v>119</v>
      </c>
      <c r="R537">
        <v>215</v>
      </c>
      <c r="S537" t="b">
        <v>0</v>
      </c>
      <c r="T537" t="s">
        <v>87</v>
      </c>
      <c r="U537" t="b">
        <v>0</v>
      </c>
      <c r="V537" t="s">
        <v>168</v>
      </c>
      <c r="W537" s="1">
        <v>44540.461678240739</v>
      </c>
      <c r="X537">
        <v>184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28</v>
      </c>
      <c r="AE537">
        <v>21</v>
      </c>
      <c r="AF537">
        <v>0</v>
      </c>
      <c r="AG537">
        <v>2</v>
      </c>
      <c r="AH537" t="s">
        <v>87</v>
      </c>
      <c r="AI537" t="s">
        <v>87</v>
      </c>
      <c r="AJ537" t="s">
        <v>87</v>
      </c>
      <c r="AK537" t="s">
        <v>87</v>
      </c>
      <c r="AL537" t="s">
        <v>87</v>
      </c>
      <c r="AM537" t="s">
        <v>87</v>
      </c>
      <c r="AN537" t="s">
        <v>87</v>
      </c>
      <c r="AO537" t="s">
        <v>87</v>
      </c>
      <c r="AP537" t="s">
        <v>87</v>
      </c>
      <c r="AQ537" t="s">
        <v>87</v>
      </c>
      <c r="AR537" t="s">
        <v>87</v>
      </c>
      <c r="AS537" t="s">
        <v>87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>
      <c r="A538" t="s">
        <v>1391</v>
      </c>
      <c r="B538" t="s">
        <v>79</v>
      </c>
      <c r="C538" t="s">
        <v>1389</v>
      </c>
      <c r="D538" t="s">
        <v>81</v>
      </c>
      <c r="E538" s="2" t="str">
        <f>HYPERLINK("capsilon://?command=openfolder&amp;siteaddress=FAM.docvelocity-na8.net&amp;folderid=FX8DD29932-9FEE-B5A0-3BDD-406C2FABA338","FX211013524")</f>
        <v>FX211013524</v>
      </c>
      <c r="F538" t="s">
        <v>19</v>
      </c>
      <c r="G538" t="s">
        <v>19</v>
      </c>
      <c r="H538" t="s">
        <v>82</v>
      </c>
      <c r="I538" t="s">
        <v>1392</v>
      </c>
      <c r="J538">
        <v>28</v>
      </c>
      <c r="K538" t="s">
        <v>84</v>
      </c>
      <c r="L538" t="s">
        <v>85</v>
      </c>
      <c r="M538" t="s">
        <v>86</v>
      </c>
      <c r="N538">
        <v>1</v>
      </c>
      <c r="O538" s="1">
        <v>44540.458240740743</v>
      </c>
      <c r="P538" s="1">
        <v>44540.463159722225</v>
      </c>
      <c r="Q538">
        <v>273</v>
      </c>
      <c r="R538">
        <v>152</v>
      </c>
      <c r="S538" t="b">
        <v>0</v>
      </c>
      <c r="T538" t="s">
        <v>87</v>
      </c>
      <c r="U538" t="b">
        <v>0</v>
      </c>
      <c r="V538" t="s">
        <v>168</v>
      </c>
      <c r="W538" s="1">
        <v>44540.463159722225</v>
      </c>
      <c r="X538">
        <v>126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28</v>
      </c>
      <c r="AE538">
        <v>21</v>
      </c>
      <c r="AF538">
        <v>0</v>
      </c>
      <c r="AG538">
        <v>2</v>
      </c>
      <c r="AH538" t="s">
        <v>87</v>
      </c>
      <c r="AI538" t="s">
        <v>87</v>
      </c>
      <c r="AJ538" t="s">
        <v>87</v>
      </c>
      <c r="AK538" t="s">
        <v>87</v>
      </c>
      <c r="AL538" t="s">
        <v>87</v>
      </c>
      <c r="AM538" t="s">
        <v>87</v>
      </c>
      <c r="AN538" t="s">
        <v>87</v>
      </c>
      <c r="AO538" t="s">
        <v>87</v>
      </c>
      <c r="AP538" t="s">
        <v>87</v>
      </c>
      <c r="AQ538" t="s">
        <v>87</v>
      </c>
      <c r="AR538" t="s">
        <v>87</v>
      </c>
      <c r="AS538" t="s">
        <v>87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>
      <c r="A539" t="s">
        <v>1393</v>
      </c>
      <c r="B539" t="s">
        <v>79</v>
      </c>
      <c r="C539" t="s">
        <v>1389</v>
      </c>
      <c r="D539" t="s">
        <v>81</v>
      </c>
      <c r="E539" s="2" t="str">
        <f>HYPERLINK("capsilon://?command=openfolder&amp;siteaddress=FAM.docvelocity-na8.net&amp;folderid=FX8DD29932-9FEE-B5A0-3BDD-406C2FABA338","FX211013524")</f>
        <v>FX211013524</v>
      </c>
      <c r="F539" t="s">
        <v>19</v>
      </c>
      <c r="G539" t="s">
        <v>19</v>
      </c>
      <c r="H539" t="s">
        <v>82</v>
      </c>
      <c r="I539" t="s">
        <v>1390</v>
      </c>
      <c r="J539">
        <v>56</v>
      </c>
      <c r="K539" t="s">
        <v>84</v>
      </c>
      <c r="L539" t="s">
        <v>85</v>
      </c>
      <c r="M539" t="s">
        <v>86</v>
      </c>
      <c r="N539">
        <v>2</v>
      </c>
      <c r="O539" s="1">
        <v>44540.462569444448</v>
      </c>
      <c r="P539" s="1">
        <v>44540.491469907407</v>
      </c>
      <c r="Q539">
        <v>1490</v>
      </c>
      <c r="R539">
        <v>1007</v>
      </c>
      <c r="S539" t="b">
        <v>0</v>
      </c>
      <c r="T539" t="s">
        <v>87</v>
      </c>
      <c r="U539" t="b">
        <v>1</v>
      </c>
      <c r="V539" t="s">
        <v>93</v>
      </c>
      <c r="W539" s="1">
        <v>44540.477395833332</v>
      </c>
      <c r="X539">
        <v>311</v>
      </c>
      <c r="Y539">
        <v>42</v>
      </c>
      <c r="Z539">
        <v>0</v>
      </c>
      <c r="AA539">
        <v>42</v>
      </c>
      <c r="AB539">
        <v>0</v>
      </c>
      <c r="AC539">
        <v>33</v>
      </c>
      <c r="AD539">
        <v>14</v>
      </c>
      <c r="AE539">
        <v>0</v>
      </c>
      <c r="AF539">
        <v>0</v>
      </c>
      <c r="AG539">
        <v>0</v>
      </c>
      <c r="AH539" t="s">
        <v>112</v>
      </c>
      <c r="AI539" s="1">
        <v>44540.491469907407</v>
      </c>
      <c r="AJ539">
        <v>440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14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>
      <c r="A540" t="s">
        <v>1394</v>
      </c>
      <c r="B540" t="s">
        <v>79</v>
      </c>
      <c r="C540" t="s">
        <v>437</v>
      </c>
      <c r="D540" t="s">
        <v>81</v>
      </c>
      <c r="E540" s="2" t="str">
        <f>HYPERLINK("capsilon://?command=openfolder&amp;siteaddress=FAM.docvelocity-na8.net&amp;folderid=FX5A654A01-F273-3EC1-5D07-E17643617730","FX211112670")</f>
        <v>FX211112670</v>
      </c>
      <c r="F540" t="s">
        <v>19</v>
      </c>
      <c r="G540" t="s">
        <v>19</v>
      </c>
      <c r="H540" t="s">
        <v>82</v>
      </c>
      <c r="I540" t="s">
        <v>1395</v>
      </c>
      <c r="J540">
        <v>132</v>
      </c>
      <c r="K540" t="s">
        <v>84</v>
      </c>
      <c r="L540" t="s">
        <v>85</v>
      </c>
      <c r="M540" t="s">
        <v>86</v>
      </c>
      <c r="N540">
        <v>2</v>
      </c>
      <c r="O540" s="1">
        <v>44540.463333333333</v>
      </c>
      <c r="P540" s="1">
        <v>44540.501770833333</v>
      </c>
      <c r="Q540">
        <v>1458</v>
      </c>
      <c r="R540">
        <v>1863</v>
      </c>
      <c r="S540" t="b">
        <v>0</v>
      </c>
      <c r="T540" t="s">
        <v>87</v>
      </c>
      <c r="U540" t="b">
        <v>0</v>
      </c>
      <c r="V540" t="s">
        <v>925</v>
      </c>
      <c r="W540" s="1">
        <v>44540.484178240738</v>
      </c>
      <c r="X540">
        <v>973</v>
      </c>
      <c r="Y540">
        <v>104</v>
      </c>
      <c r="Z540">
        <v>0</v>
      </c>
      <c r="AA540">
        <v>104</v>
      </c>
      <c r="AB540">
        <v>0</v>
      </c>
      <c r="AC540">
        <v>75</v>
      </c>
      <c r="AD540">
        <v>28</v>
      </c>
      <c r="AE540">
        <v>0</v>
      </c>
      <c r="AF540">
        <v>0</v>
      </c>
      <c r="AG540">
        <v>0</v>
      </c>
      <c r="AH540" t="s">
        <v>112</v>
      </c>
      <c r="AI540" s="1">
        <v>44540.501770833333</v>
      </c>
      <c r="AJ540">
        <v>890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28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>
      <c r="A541" t="s">
        <v>1396</v>
      </c>
      <c r="B541" t="s">
        <v>79</v>
      </c>
      <c r="C541" t="s">
        <v>1389</v>
      </c>
      <c r="D541" t="s">
        <v>81</v>
      </c>
      <c r="E541" s="2" t="str">
        <f>HYPERLINK("capsilon://?command=openfolder&amp;siteaddress=FAM.docvelocity-na8.net&amp;folderid=FX8DD29932-9FEE-B5A0-3BDD-406C2FABA338","FX211013524")</f>
        <v>FX211013524</v>
      </c>
      <c r="F541" t="s">
        <v>19</v>
      </c>
      <c r="G541" t="s">
        <v>19</v>
      </c>
      <c r="H541" t="s">
        <v>82</v>
      </c>
      <c r="I541" t="s">
        <v>1392</v>
      </c>
      <c r="J541">
        <v>56</v>
      </c>
      <c r="K541" t="s">
        <v>84</v>
      </c>
      <c r="L541" t="s">
        <v>85</v>
      </c>
      <c r="M541" t="s">
        <v>86</v>
      </c>
      <c r="N541">
        <v>2</v>
      </c>
      <c r="O541" s="1">
        <v>44540.463680555556</v>
      </c>
      <c r="P541" s="1">
        <v>44540.484664351854</v>
      </c>
      <c r="Q541">
        <v>508</v>
      </c>
      <c r="R541">
        <v>1305</v>
      </c>
      <c r="S541" t="b">
        <v>0</v>
      </c>
      <c r="T541" t="s">
        <v>87</v>
      </c>
      <c r="U541" t="b">
        <v>1</v>
      </c>
      <c r="V541" t="s">
        <v>110</v>
      </c>
      <c r="W541" s="1">
        <v>44540.475624999999</v>
      </c>
      <c r="X541">
        <v>529</v>
      </c>
      <c r="Y541">
        <v>42</v>
      </c>
      <c r="Z541">
        <v>0</v>
      </c>
      <c r="AA541">
        <v>42</v>
      </c>
      <c r="AB541">
        <v>0</v>
      </c>
      <c r="AC541">
        <v>31</v>
      </c>
      <c r="AD541">
        <v>14</v>
      </c>
      <c r="AE541">
        <v>0</v>
      </c>
      <c r="AF541">
        <v>0</v>
      </c>
      <c r="AG541">
        <v>0</v>
      </c>
      <c r="AH541" t="s">
        <v>250</v>
      </c>
      <c r="AI541" s="1">
        <v>44540.484664351854</v>
      </c>
      <c r="AJ541">
        <v>776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13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>
      <c r="A542" t="s">
        <v>1397</v>
      </c>
      <c r="B542" t="s">
        <v>79</v>
      </c>
      <c r="C542" t="s">
        <v>1354</v>
      </c>
      <c r="D542" t="s">
        <v>81</v>
      </c>
      <c r="E542" s="2" t="str">
        <f>HYPERLINK("capsilon://?command=openfolder&amp;siteaddress=FAM.docvelocity-na8.net&amp;folderid=FX07D582FB-981C-C353-0395-AD12BEF32C37","FX21125793")</f>
        <v>FX21125793</v>
      </c>
      <c r="F542" t="s">
        <v>19</v>
      </c>
      <c r="G542" t="s">
        <v>19</v>
      </c>
      <c r="H542" t="s">
        <v>82</v>
      </c>
      <c r="I542" t="s">
        <v>1355</v>
      </c>
      <c r="J542">
        <v>56</v>
      </c>
      <c r="K542" t="s">
        <v>84</v>
      </c>
      <c r="L542" t="s">
        <v>85</v>
      </c>
      <c r="M542" t="s">
        <v>86</v>
      </c>
      <c r="N542">
        <v>2</v>
      </c>
      <c r="O542" s="1">
        <v>44540.469722222224</v>
      </c>
      <c r="P542" s="1">
        <v>44540.519050925926</v>
      </c>
      <c r="Q542">
        <v>1147</v>
      </c>
      <c r="R542">
        <v>3115</v>
      </c>
      <c r="S542" t="b">
        <v>0</v>
      </c>
      <c r="T542" t="s">
        <v>87</v>
      </c>
      <c r="U542" t="b">
        <v>1</v>
      </c>
      <c r="V542" t="s">
        <v>930</v>
      </c>
      <c r="W542" s="1">
        <v>44540.479502314818</v>
      </c>
      <c r="X542">
        <v>609</v>
      </c>
      <c r="Y542">
        <v>42</v>
      </c>
      <c r="Z542">
        <v>0</v>
      </c>
      <c r="AA542">
        <v>42</v>
      </c>
      <c r="AB542">
        <v>0</v>
      </c>
      <c r="AC542">
        <v>17</v>
      </c>
      <c r="AD542">
        <v>14</v>
      </c>
      <c r="AE542">
        <v>0</v>
      </c>
      <c r="AF542">
        <v>0</v>
      </c>
      <c r="AG542">
        <v>0</v>
      </c>
      <c r="AH542" t="s">
        <v>128</v>
      </c>
      <c r="AI542" s="1">
        <v>44540.519050925926</v>
      </c>
      <c r="AJ542">
        <v>2481</v>
      </c>
      <c r="AK542">
        <v>9</v>
      </c>
      <c r="AL542">
        <v>0</v>
      </c>
      <c r="AM542">
        <v>9</v>
      </c>
      <c r="AN542">
        <v>0</v>
      </c>
      <c r="AO542">
        <v>9</v>
      </c>
      <c r="AP542">
        <v>5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>
      <c r="A543" t="s">
        <v>1398</v>
      </c>
      <c r="B543" t="s">
        <v>79</v>
      </c>
      <c r="C543" t="s">
        <v>256</v>
      </c>
      <c r="D543" t="s">
        <v>81</v>
      </c>
      <c r="E543" s="2" t="str">
        <f>HYPERLINK("capsilon://?command=openfolder&amp;siteaddress=FAM.docvelocity-na8.net&amp;folderid=FX210B65C3-1A19-FFE4-1DFF-1BC046747470","FX21112944")</f>
        <v>FX21112944</v>
      </c>
      <c r="F543" t="s">
        <v>19</v>
      </c>
      <c r="G543" t="s">
        <v>19</v>
      </c>
      <c r="H543" t="s">
        <v>82</v>
      </c>
      <c r="I543" t="s">
        <v>1399</v>
      </c>
      <c r="J543">
        <v>66</v>
      </c>
      <c r="K543" t="s">
        <v>84</v>
      </c>
      <c r="L543" t="s">
        <v>85</v>
      </c>
      <c r="M543" t="s">
        <v>86</v>
      </c>
      <c r="N543">
        <v>1</v>
      </c>
      <c r="O543" s="1">
        <v>44540.479444444441</v>
      </c>
      <c r="P543" s="1">
        <v>44540.49009259259</v>
      </c>
      <c r="Q543">
        <v>600</v>
      </c>
      <c r="R543">
        <v>320</v>
      </c>
      <c r="S543" t="b">
        <v>0</v>
      </c>
      <c r="T543" t="s">
        <v>87</v>
      </c>
      <c r="U543" t="b">
        <v>0</v>
      </c>
      <c r="V543" t="s">
        <v>168</v>
      </c>
      <c r="W543" s="1">
        <v>44540.49009259259</v>
      </c>
      <c r="X543">
        <v>166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66</v>
      </c>
      <c r="AE543">
        <v>52</v>
      </c>
      <c r="AF543">
        <v>0</v>
      </c>
      <c r="AG543">
        <v>1</v>
      </c>
      <c r="AH543" t="s">
        <v>87</v>
      </c>
      <c r="AI543" t="s">
        <v>87</v>
      </c>
      <c r="AJ543" t="s">
        <v>87</v>
      </c>
      <c r="AK543" t="s">
        <v>87</v>
      </c>
      <c r="AL543" t="s">
        <v>87</v>
      </c>
      <c r="AM543" t="s">
        <v>87</v>
      </c>
      <c r="AN543" t="s">
        <v>87</v>
      </c>
      <c r="AO543" t="s">
        <v>87</v>
      </c>
      <c r="AP543" t="s">
        <v>87</v>
      </c>
      <c r="AQ543" t="s">
        <v>87</v>
      </c>
      <c r="AR543" t="s">
        <v>87</v>
      </c>
      <c r="AS543" t="s">
        <v>87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>
      <c r="A544" t="s">
        <v>1400</v>
      </c>
      <c r="B544" t="s">
        <v>79</v>
      </c>
      <c r="C544" t="s">
        <v>1401</v>
      </c>
      <c r="D544" t="s">
        <v>81</v>
      </c>
      <c r="E544" s="2" t="str">
        <f>HYPERLINK("capsilon://?command=openfolder&amp;siteaddress=FAM.docvelocity-na8.net&amp;folderid=FX3A3C83FE-4BE6-CE9C-594E-C7E6462E09C9","FX21113040")</f>
        <v>FX21113040</v>
      </c>
      <c r="F544" t="s">
        <v>19</v>
      </c>
      <c r="G544" t="s">
        <v>19</v>
      </c>
      <c r="H544" t="s">
        <v>82</v>
      </c>
      <c r="I544" t="s">
        <v>1402</v>
      </c>
      <c r="J544">
        <v>66</v>
      </c>
      <c r="K544" t="s">
        <v>84</v>
      </c>
      <c r="L544" t="s">
        <v>85</v>
      </c>
      <c r="M544" t="s">
        <v>86</v>
      </c>
      <c r="N544">
        <v>2</v>
      </c>
      <c r="O544" s="1">
        <v>44540.485393518517</v>
      </c>
      <c r="P544" s="1">
        <v>44540.492384259262</v>
      </c>
      <c r="Q544">
        <v>536</v>
      </c>
      <c r="R544">
        <v>68</v>
      </c>
      <c r="S544" t="b">
        <v>0</v>
      </c>
      <c r="T544" t="s">
        <v>87</v>
      </c>
      <c r="U544" t="b">
        <v>0</v>
      </c>
      <c r="V544" t="s">
        <v>930</v>
      </c>
      <c r="W544" s="1">
        <v>44540.485914351855</v>
      </c>
      <c r="X544">
        <v>44</v>
      </c>
      <c r="Y544">
        <v>0</v>
      </c>
      <c r="Z544">
        <v>0</v>
      </c>
      <c r="AA544">
        <v>0</v>
      </c>
      <c r="AB544">
        <v>52</v>
      </c>
      <c r="AC544">
        <v>0</v>
      </c>
      <c r="AD544">
        <v>66</v>
      </c>
      <c r="AE544">
        <v>0</v>
      </c>
      <c r="AF544">
        <v>0</v>
      </c>
      <c r="AG544">
        <v>0</v>
      </c>
      <c r="AH544" t="s">
        <v>137</v>
      </c>
      <c r="AI544" s="1">
        <v>44540.492384259262</v>
      </c>
      <c r="AJ544">
        <v>24</v>
      </c>
      <c r="AK544">
        <v>0</v>
      </c>
      <c r="AL544">
        <v>0</v>
      </c>
      <c r="AM544">
        <v>0</v>
      </c>
      <c r="AN544">
        <v>52</v>
      </c>
      <c r="AO544">
        <v>0</v>
      </c>
      <c r="AP544">
        <v>66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>
      <c r="A545" t="s">
        <v>1403</v>
      </c>
      <c r="B545" t="s">
        <v>79</v>
      </c>
      <c r="C545" t="s">
        <v>1404</v>
      </c>
      <c r="D545" t="s">
        <v>81</v>
      </c>
      <c r="E545" s="2" t="str">
        <f>HYPERLINK("capsilon://?command=openfolder&amp;siteaddress=FAM.docvelocity-na8.net&amp;folderid=FXE1CB9643-A8C4-C691-2AFC-E319D890682C","FX21124827")</f>
        <v>FX21124827</v>
      </c>
      <c r="F545" t="s">
        <v>19</v>
      </c>
      <c r="G545" t="s">
        <v>19</v>
      </c>
      <c r="H545" t="s">
        <v>82</v>
      </c>
      <c r="I545" t="s">
        <v>1405</v>
      </c>
      <c r="J545">
        <v>76</v>
      </c>
      <c r="K545" t="s">
        <v>84</v>
      </c>
      <c r="L545" t="s">
        <v>85</v>
      </c>
      <c r="M545" t="s">
        <v>86</v>
      </c>
      <c r="N545">
        <v>2</v>
      </c>
      <c r="O545" s="1">
        <v>44540.487604166665</v>
      </c>
      <c r="P545" s="1">
        <v>44540.494479166664</v>
      </c>
      <c r="Q545">
        <v>55</v>
      </c>
      <c r="R545">
        <v>539</v>
      </c>
      <c r="S545" t="b">
        <v>0</v>
      </c>
      <c r="T545" t="s">
        <v>87</v>
      </c>
      <c r="U545" t="b">
        <v>0</v>
      </c>
      <c r="V545" t="s">
        <v>930</v>
      </c>
      <c r="W545" s="1">
        <v>44540.491770833331</v>
      </c>
      <c r="X545">
        <v>359</v>
      </c>
      <c r="Y545">
        <v>37</v>
      </c>
      <c r="Z545">
        <v>0</v>
      </c>
      <c r="AA545">
        <v>37</v>
      </c>
      <c r="AB545">
        <v>37</v>
      </c>
      <c r="AC545">
        <v>20</v>
      </c>
      <c r="AD545">
        <v>39</v>
      </c>
      <c r="AE545">
        <v>0</v>
      </c>
      <c r="AF545">
        <v>0</v>
      </c>
      <c r="AG545">
        <v>0</v>
      </c>
      <c r="AH545" t="s">
        <v>137</v>
      </c>
      <c r="AI545" s="1">
        <v>44540.494479166664</v>
      </c>
      <c r="AJ545">
        <v>180</v>
      </c>
      <c r="AK545">
        <v>0</v>
      </c>
      <c r="AL545">
        <v>0</v>
      </c>
      <c r="AM545">
        <v>0</v>
      </c>
      <c r="AN545">
        <v>37</v>
      </c>
      <c r="AO545">
        <v>0</v>
      </c>
      <c r="AP545">
        <v>39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>
      <c r="A546" t="s">
        <v>1406</v>
      </c>
      <c r="B546" t="s">
        <v>79</v>
      </c>
      <c r="C546" t="s">
        <v>256</v>
      </c>
      <c r="D546" t="s">
        <v>81</v>
      </c>
      <c r="E546" s="2" t="str">
        <f>HYPERLINK("capsilon://?command=openfolder&amp;siteaddress=FAM.docvelocity-na8.net&amp;folderid=FX210B65C3-1A19-FFE4-1DFF-1BC046747470","FX21112944")</f>
        <v>FX21112944</v>
      </c>
      <c r="F546" t="s">
        <v>19</v>
      </c>
      <c r="G546" t="s">
        <v>19</v>
      </c>
      <c r="H546" t="s">
        <v>82</v>
      </c>
      <c r="I546" t="s">
        <v>1399</v>
      </c>
      <c r="J546">
        <v>38</v>
      </c>
      <c r="K546" t="s">
        <v>84</v>
      </c>
      <c r="L546" t="s">
        <v>85</v>
      </c>
      <c r="M546" t="s">
        <v>86</v>
      </c>
      <c r="N546">
        <v>2</v>
      </c>
      <c r="O546" s="1">
        <v>44540.490474537037</v>
      </c>
      <c r="P546" s="1">
        <v>44540.497164351851</v>
      </c>
      <c r="Q546">
        <v>137</v>
      </c>
      <c r="R546">
        <v>441</v>
      </c>
      <c r="S546" t="b">
        <v>0</v>
      </c>
      <c r="T546" t="s">
        <v>87</v>
      </c>
      <c r="U546" t="b">
        <v>1</v>
      </c>
      <c r="V546" t="s">
        <v>223</v>
      </c>
      <c r="W546" s="1">
        <v>44540.493587962963</v>
      </c>
      <c r="X546">
        <v>210</v>
      </c>
      <c r="Y546">
        <v>37</v>
      </c>
      <c r="Z546">
        <v>0</v>
      </c>
      <c r="AA546">
        <v>37</v>
      </c>
      <c r="AB546">
        <v>0</v>
      </c>
      <c r="AC546">
        <v>19</v>
      </c>
      <c r="AD546">
        <v>1</v>
      </c>
      <c r="AE546">
        <v>0</v>
      </c>
      <c r="AF546">
        <v>0</v>
      </c>
      <c r="AG546">
        <v>0</v>
      </c>
      <c r="AH546" t="s">
        <v>137</v>
      </c>
      <c r="AI546" s="1">
        <v>44540.497164351851</v>
      </c>
      <c r="AJ546">
        <v>231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>
      <c r="A547" t="s">
        <v>1407</v>
      </c>
      <c r="B547" t="s">
        <v>79</v>
      </c>
      <c r="C547" t="s">
        <v>804</v>
      </c>
      <c r="D547" t="s">
        <v>81</v>
      </c>
      <c r="E547" s="2" t="str">
        <f>HYPERLINK("capsilon://?command=openfolder&amp;siteaddress=FAM.docvelocity-na8.net&amp;folderid=FX82ECE8E5-2DE1-7E79-EAD9-298023C35929","FX21125267")</f>
        <v>FX21125267</v>
      </c>
      <c r="F547" t="s">
        <v>19</v>
      </c>
      <c r="G547" t="s">
        <v>19</v>
      </c>
      <c r="H547" t="s">
        <v>82</v>
      </c>
      <c r="I547" t="s">
        <v>1408</v>
      </c>
      <c r="J547">
        <v>38</v>
      </c>
      <c r="K547" t="s">
        <v>84</v>
      </c>
      <c r="L547" t="s">
        <v>85</v>
      </c>
      <c r="M547" t="s">
        <v>86</v>
      </c>
      <c r="N547">
        <v>2</v>
      </c>
      <c r="O547" s="1">
        <v>44540.496701388889</v>
      </c>
      <c r="P547" s="1">
        <v>44540.512754629628</v>
      </c>
      <c r="Q547">
        <v>860</v>
      </c>
      <c r="R547">
        <v>527</v>
      </c>
      <c r="S547" t="b">
        <v>0</v>
      </c>
      <c r="T547" t="s">
        <v>87</v>
      </c>
      <c r="U547" t="b">
        <v>0</v>
      </c>
      <c r="V547" t="s">
        <v>930</v>
      </c>
      <c r="W547" s="1">
        <v>44540.508425925924</v>
      </c>
      <c r="X547">
        <v>211</v>
      </c>
      <c r="Y547">
        <v>37</v>
      </c>
      <c r="Z547">
        <v>0</v>
      </c>
      <c r="AA547">
        <v>37</v>
      </c>
      <c r="AB547">
        <v>0</v>
      </c>
      <c r="AC547">
        <v>17</v>
      </c>
      <c r="AD547">
        <v>1</v>
      </c>
      <c r="AE547">
        <v>0</v>
      </c>
      <c r="AF547">
        <v>0</v>
      </c>
      <c r="AG547">
        <v>0</v>
      </c>
      <c r="AH547" t="s">
        <v>182</v>
      </c>
      <c r="AI547" s="1">
        <v>44540.512754629628</v>
      </c>
      <c r="AJ547">
        <v>316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>
      <c r="A548" t="s">
        <v>1409</v>
      </c>
      <c r="B548" t="s">
        <v>79</v>
      </c>
      <c r="C548" t="s">
        <v>256</v>
      </c>
      <c r="D548" t="s">
        <v>81</v>
      </c>
      <c r="E548" s="2" t="str">
        <f>HYPERLINK("capsilon://?command=openfolder&amp;siteaddress=FAM.docvelocity-na8.net&amp;folderid=FX210B65C3-1A19-FFE4-1DFF-1BC046747470","FX21112944")</f>
        <v>FX21112944</v>
      </c>
      <c r="F548" t="s">
        <v>19</v>
      </c>
      <c r="G548" t="s">
        <v>19</v>
      </c>
      <c r="H548" t="s">
        <v>82</v>
      </c>
      <c r="I548" t="s">
        <v>1410</v>
      </c>
      <c r="J548">
        <v>66</v>
      </c>
      <c r="K548" t="s">
        <v>84</v>
      </c>
      <c r="L548" t="s">
        <v>85</v>
      </c>
      <c r="M548" t="s">
        <v>86</v>
      </c>
      <c r="N548">
        <v>1</v>
      </c>
      <c r="O548" s="1">
        <v>44540.511435185188</v>
      </c>
      <c r="P548" s="1">
        <v>44540.51284722222</v>
      </c>
      <c r="Q548">
        <v>69</v>
      </c>
      <c r="R548">
        <v>53</v>
      </c>
      <c r="S548" t="b">
        <v>0</v>
      </c>
      <c r="T548" t="s">
        <v>87</v>
      </c>
      <c r="U548" t="b">
        <v>0</v>
      </c>
      <c r="V548" t="s">
        <v>168</v>
      </c>
      <c r="W548" s="1">
        <v>44540.51284722222</v>
      </c>
      <c r="X548">
        <v>53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66</v>
      </c>
      <c r="AE548">
        <v>52</v>
      </c>
      <c r="AF548">
        <v>0</v>
      </c>
      <c r="AG548">
        <v>1</v>
      </c>
      <c r="AH548" t="s">
        <v>87</v>
      </c>
      <c r="AI548" t="s">
        <v>87</v>
      </c>
      <c r="AJ548" t="s">
        <v>87</v>
      </c>
      <c r="AK548" t="s">
        <v>87</v>
      </c>
      <c r="AL548" t="s">
        <v>87</v>
      </c>
      <c r="AM548" t="s">
        <v>87</v>
      </c>
      <c r="AN548" t="s">
        <v>87</v>
      </c>
      <c r="AO548" t="s">
        <v>87</v>
      </c>
      <c r="AP548" t="s">
        <v>87</v>
      </c>
      <c r="AQ548" t="s">
        <v>87</v>
      </c>
      <c r="AR548" t="s">
        <v>87</v>
      </c>
      <c r="AS548" t="s">
        <v>87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>
      <c r="A549" t="s">
        <v>1411</v>
      </c>
      <c r="B549" t="s">
        <v>79</v>
      </c>
      <c r="C549" t="s">
        <v>1412</v>
      </c>
      <c r="D549" t="s">
        <v>81</v>
      </c>
      <c r="E549" s="2" t="str">
        <f>HYPERLINK("capsilon://?command=openfolder&amp;siteaddress=FAM.docvelocity-na8.net&amp;folderid=FX668538A6-AE76-3461-17E3-9322E206E081","FX21125060")</f>
        <v>FX21125060</v>
      </c>
      <c r="F549" t="s">
        <v>19</v>
      </c>
      <c r="G549" t="s">
        <v>19</v>
      </c>
      <c r="H549" t="s">
        <v>82</v>
      </c>
      <c r="I549" t="s">
        <v>1413</v>
      </c>
      <c r="J549">
        <v>343</v>
      </c>
      <c r="K549" t="s">
        <v>84</v>
      </c>
      <c r="L549" t="s">
        <v>85</v>
      </c>
      <c r="M549" t="s">
        <v>86</v>
      </c>
      <c r="N549">
        <v>2</v>
      </c>
      <c r="O549" s="1">
        <v>44540.51290509259</v>
      </c>
      <c r="P549" s="1">
        <v>44540.571469907409</v>
      </c>
      <c r="Q549">
        <v>381</v>
      </c>
      <c r="R549">
        <v>4679</v>
      </c>
      <c r="S549" t="b">
        <v>0</v>
      </c>
      <c r="T549" t="s">
        <v>87</v>
      </c>
      <c r="U549" t="b">
        <v>0</v>
      </c>
      <c r="V549" t="s">
        <v>328</v>
      </c>
      <c r="W549" s="1">
        <v>44540.547662037039</v>
      </c>
      <c r="X549">
        <v>2707</v>
      </c>
      <c r="Y549">
        <v>327</v>
      </c>
      <c r="Z549">
        <v>0</v>
      </c>
      <c r="AA549">
        <v>327</v>
      </c>
      <c r="AB549">
        <v>0</v>
      </c>
      <c r="AC549">
        <v>150</v>
      </c>
      <c r="AD549">
        <v>16</v>
      </c>
      <c r="AE549">
        <v>0</v>
      </c>
      <c r="AF549">
        <v>0</v>
      </c>
      <c r="AG549">
        <v>0</v>
      </c>
      <c r="AH549" t="s">
        <v>182</v>
      </c>
      <c r="AI549" s="1">
        <v>44540.571469907409</v>
      </c>
      <c r="AJ549">
        <v>1915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16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>
      <c r="A550" t="s">
        <v>1414</v>
      </c>
      <c r="B550" t="s">
        <v>79</v>
      </c>
      <c r="C550" t="s">
        <v>1282</v>
      </c>
      <c r="D550" t="s">
        <v>81</v>
      </c>
      <c r="E550" s="2" t="str">
        <f>HYPERLINK("capsilon://?command=openfolder&amp;siteaddress=FAM.docvelocity-na8.net&amp;folderid=FX74C0308E-4546-F492-DDE0-1F94DF7C31B7","FX21125743")</f>
        <v>FX21125743</v>
      </c>
      <c r="F550" t="s">
        <v>19</v>
      </c>
      <c r="G550" t="s">
        <v>19</v>
      </c>
      <c r="H550" t="s">
        <v>82</v>
      </c>
      <c r="I550" t="s">
        <v>1415</v>
      </c>
      <c r="J550">
        <v>38</v>
      </c>
      <c r="K550" t="s">
        <v>84</v>
      </c>
      <c r="L550" t="s">
        <v>85</v>
      </c>
      <c r="M550" t="s">
        <v>86</v>
      </c>
      <c r="N550">
        <v>2</v>
      </c>
      <c r="O550" s="1">
        <v>44540.522326388891</v>
      </c>
      <c r="P550" s="1">
        <v>44540.558657407404</v>
      </c>
      <c r="Q550">
        <v>2508</v>
      </c>
      <c r="R550">
        <v>631</v>
      </c>
      <c r="S550" t="b">
        <v>0</v>
      </c>
      <c r="T550" t="s">
        <v>87</v>
      </c>
      <c r="U550" t="b">
        <v>0</v>
      </c>
      <c r="V550" t="s">
        <v>168</v>
      </c>
      <c r="W550" s="1">
        <v>44540.547824074078</v>
      </c>
      <c r="X550">
        <v>127</v>
      </c>
      <c r="Y550">
        <v>37</v>
      </c>
      <c r="Z550">
        <v>0</v>
      </c>
      <c r="AA550">
        <v>37</v>
      </c>
      <c r="AB550">
        <v>0</v>
      </c>
      <c r="AC550">
        <v>20</v>
      </c>
      <c r="AD550">
        <v>1</v>
      </c>
      <c r="AE550">
        <v>0</v>
      </c>
      <c r="AF550">
        <v>0</v>
      </c>
      <c r="AG550">
        <v>0</v>
      </c>
      <c r="AH550" t="s">
        <v>261</v>
      </c>
      <c r="AI550" s="1">
        <v>44540.558657407404</v>
      </c>
      <c r="AJ550">
        <v>504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>
      <c r="A551" t="s">
        <v>1416</v>
      </c>
      <c r="B551" t="s">
        <v>79</v>
      </c>
      <c r="C551" t="s">
        <v>1417</v>
      </c>
      <c r="D551" t="s">
        <v>81</v>
      </c>
      <c r="E551" s="2" t="str">
        <f>HYPERLINK("capsilon://?command=openfolder&amp;siteaddress=FAM.docvelocity-na8.net&amp;folderid=FX20FFC28A-985E-0404-DDB5-F66CEB09EBD0","FX21126640")</f>
        <v>FX21126640</v>
      </c>
      <c r="F551" t="s">
        <v>19</v>
      </c>
      <c r="G551" t="s">
        <v>19</v>
      </c>
      <c r="H551" t="s">
        <v>82</v>
      </c>
      <c r="I551" t="s">
        <v>1418</v>
      </c>
      <c r="J551">
        <v>152</v>
      </c>
      <c r="K551" t="s">
        <v>84</v>
      </c>
      <c r="L551" t="s">
        <v>85</v>
      </c>
      <c r="M551" t="s">
        <v>86</v>
      </c>
      <c r="N551">
        <v>2</v>
      </c>
      <c r="O551" s="1">
        <v>44540.530636574076</v>
      </c>
      <c r="P551" s="1">
        <v>44540.575567129628</v>
      </c>
      <c r="Q551">
        <v>1502</v>
      </c>
      <c r="R551">
        <v>2380</v>
      </c>
      <c r="S551" t="b">
        <v>0</v>
      </c>
      <c r="T551" t="s">
        <v>87</v>
      </c>
      <c r="U551" t="b">
        <v>0</v>
      </c>
      <c r="V551" t="s">
        <v>328</v>
      </c>
      <c r="W551" s="1">
        <v>44540.558310185188</v>
      </c>
      <c r="X551">
        <v>920</v>
      </c>
      <c r="Y551">
        <v>168</v>
      </c>
      <c r="Z551">
        <v>0</v>
      </c>
      <c r="AA551">
        <v>168</v>
      </c>
      <c r="AB551">
        <v>0</v>
      </c>
      <c r="AC551">
        <v>96</v>
      </c>
      <c r="AD551">
        <v>-16</v>
      </c>
      <c r="AE551">
        <v>0</v>
      </c>
      <c r="AF551">
        <v>0</v>
      </c>
      <c r="AG551">
        <v>0</v>
      </c>
      <c r="AH551" t="s">
        <v>261</v>
      </c>
      <c r="AI551" s="1">
        <v>44540.575567129628</v>
      </c>
      <c r="AJ551">
        <v>1460</v>
      </c>
      <c r="AK551">
        <v>6</v>
      </c>
      <c r="AL551">
        <v>0</v>
      </c>
      <c r="AM551">
        <v>6</v>
      </c>
      <c r="AN551">
        <v>0</v>
      </c>
      <c r="AO551">
        <v>6</v>
      </c>
      <c r="AP551">
        <v>-22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>
      <c r="A552" t="s">
        <v>1419</v>
      </c>
      <c r="B552" t="s">
        <v>79</v>
      </c>
      <c r="C552" t="s">
        <v>256</v>
      </c>
      <c r="D552" t="s">
        <v>81</v>
      </c>
      <c r="E552" s="2" t="str">
        <f>HYPERLINK("capsilon://?command=openfolder&amp;siteaddress=FAM.docvelocity-na8.net&amp;folderid=FX210B65C3-1A19-FFE4-1DFF-1BC046747470","FX21112944")</f>
        <v>FX21112944</v>
      </c>
      <c r="F552" t="s">
        <v>19</v>
      </c>
      <c r="G552" t="s">
        <v>19</v>
      </c>
      <c r="H552" t="s">
        <v>82</v>
      </c>
      <c r="I552" t="s">
        <v>1410</v>
      </c>
      <c r="J552">
        <v>38</v>
      </c>
      <c r="K552" t="s">
        <v>84</v>
      </c>
      <c r="L552" t="s">
        <v>85</v>
      </c>
      <c r="M552" t="s">
        <v>86</v>
      </c>
      <c r="N552">
        <v>2</v>
      </c>
      <c r="O552" s="1">
        <v>44540.530925925923</v>
      </c>
      <c r="P552" s="1">
        <v>44540.552824074075</v>
      </c>
      <c r="Q552">
        <v>1373</v>
      </c>
      <c r="R552">
        <v>519</v>
      </c>
      <c r="S552" t="b">
        <v>0</v>
      </c>
      <c r="T552" t="s">
        <v>87</v>
      </c>
      <c r="U552" t="b">
        <v>1</v>
      </c>
      <c r="V552" t="s">
        <v>168</v>
      </c>
      <c r="W552" s="1">
        <v>44540.546342592592</v>
      </c>
      <c r="X552">
        <v>196</v>
      </c>
      <c r="Y552">
        <v>37</v>
      </c>
      <c r="Z552">
        <v>0</v>
      </c>
      <c r="AA552">
        <v>37</v>
      </c>
      <c r="AB552">
        <v>0</v>
      </c>
      <c r="AC552">
        <v>21</v>
      </c>
      <c r="AD552">
        <v>1</v>
      </c>
      <c r="AE552">
        <v>0</v>
      </c>
      <c r="AF552">
        <v>0</v>
      </c>
      <c r="AG552">
        <v>0</v>
      </c>
      <c r="AH552" t="s">
        <v>261</v>
      </c>
      <c r="AI552" s="1">
        <v>44540.552824074075</v>
      </c>
      <c r="AJ552">
        <v>323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>
      <c r="A553" t="s">
        <v>1420</v>
      </c>
      <c r="B553" t="s">
        <v>79</v>
      </c>
      <c r="C553" t="s">
        <v>154</v>
      </c>
      <c r="D553" t="s">
        <v>81</v>
      </c>
      <c r="E553" s="2" t="str">
        <f>HYPERLINK("capsilon://?command=openfolder&amp;siteaddress=FAM.docvelocity-na8.net&amp;folderid=FX28ED4547-8D07-BF84-69B5-440F3A4D1996","FX211114558")</f>
        <v>FX211114558</v>
      </c>
      <c r="F553" t="s">
        <v>19</v>
      </c>
      <c r="G553" t="s">
        <v>19</v>
      </c>
      <c r="H553" t="s">
        <v>82</v>
      </c>
      <c r="I553" t="s">
        <v>1421</v>
      </c>
      <c r="J553">
        <v>66</v>
      </c>
      <c r="K553" t="s">
        <v>84</v>
      </c>
      <c r="L553" t="s">
        <v>85</v>
      </c>
      <c r="M553" t="s">
        <v>86</v>
      </c>
      <c r="N553">
        <v>2</v>
      </c>
      <c r="O553" s="1">
        <v>44540.531273148146</v>
      </c>
      <c r="P553" s="1">
        <v>44540.554895833331</v>
      </c>
      <c r="Q553">
        <v>1960</v>
      </c>
      <c r="R553">
        <v>81</v>
      </c>
      <c r="S553" t="b">
        <v>0</v>
      </c>
      <c r="T553" t="s">
        <v>87</v>
      </c>
      <c r="U553" t="b">
        <v>0</v>
      </c>
      <c r="V553" t="s">
        <v>168</v>
      </c>
      <c r="W553" s="1">
        <v>44540.548530092594</v>
      </c>
      <c r="X553">
        <v>60</v>
      </c>
      <c r="Y553">
        <v>0</v>
      </c>
      <c r="Z553">
        <v>0</v>
      </c>
      <c r="AA553">
        <v>0</v>
      </c>
      <c r="AB553">
        <v>52</v>
      </c>
      <c r="AC553">
        <v>0</v>
      </c>
      <c r="AD553">
        <v>66</v>
      </c>
      <c r="AE553">
        <v>0</v>
      </c>
      <c r="AF553">
        <v>0</v>
      </c>
      <c r="AG553">
        <v>0</v>
      </c>
      <c r="AH553" t="s">
        <v>137</v>
      </c>
      <c r="AI553" s="1">
        <v>44540.554895833331</v>
      </c>
      <c r="AJ553">
        <v>21</v>
      </c>
      <c r="AK553">
        <v>0</v>
      </c>
      <c r="AL553">
        <v>0</v>
      </c>
      <c r="AM553">
        <v>0</v>
      </c>
      <c r="AN553">
        <v>52</v>
      </c>
      <c r="AO553">
        <v>0</v>
      </c>
      <c r="AP553">
        <v>66</v>
      </c>
      <c r="AQ553">
        <v>0</v>
      </c>
      <c r="AR553">
        <v>0</v>
      </c>
      <c r="AS553">
        <v>0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>
      <c r="A554" t="s">
        <v>1422</v>
      </c>
      <c r="B554" t="s">
        <v>79</v>
      </c>
      <c r="C554" t="s">
        <v>1354</v>
      </c>
      <c r="D554" t="s">
        <v>81</v>
      </c>
      <c r="E554" s="2" t="str">
        <f>HYPERLINK("capsilon://?command=openfolder&amp;siteaddress=FAM.docvelocity-na8.net&amp;folderid=FX07D582FB-981C-C353-0395-AD12BEF32C37","FX21125793")</f>
        <v>FX21125793</v>
      </c>
      <c r="F554" t="s">
        <v>19</v>
      </c>
      <c r="G554" t="s">
        <v>19</v>
      </c>
      <c r="H554" t="s">
        <v>82</v>
      </c>
      <c r="I554" t="s">
        <v>1423</v>
      </c>
      <c r="J554">
        <v>66</v>
      </c>
      <c r="K554" t="s">
        <v>84</v>
      </c>
      <c r="L554" t="s">
        <v>85</v>
      </c>
      <c r="M554" t="s">
        <v>86</v>
      </c>
      <c r="N554">
        <v>2</v>
      </c>
      <c r="O554" s="1">
        <v>44540.546458333331</v>
      </c>
      <c r="P554" s="1">
        <v>44540.558287037034</v>
      </c>
      <c r="Q554">
        <v>554</v>
      </c>
      <c r="R554">
        <v>468</v>
      </c>
      <c r="S554" t="b">
        <v>0</v>
      </c>
      <c r="T554" t="s">
        <v>87</v>
      </c>
      <c r="U554" t="b">
        <v>0</v>
      </c>
      <c r="V554" t="s">
        <v>168</v>
      </c>
      <c r="W554" s="1">
        <v>44540.550578703704</v>
      </c>
      <c r="X554">
        <v>176</v>
      </c>
      <c r="Y554">
        <v>52</v>
      </c>
      <c r="Z554">
        <v>0</v>
      </c>
      <c r="AA554">
        <v>52</v>
      </c>
      <c r="AB554">
        <v>0</v>
      </c>
      <c r="AC554">
        <v>33</v>
      </c>
      <c r="AD554">
        <v>14</v>
      </c>
      <c r="AE554">
        <v>0</v>
      </c>
      <c r="AF554">
        <v>0</v>
      </c>
      <c r="AG554">
        <v>0</v>
      </c>
      <c r="AH554" t="s">
        <v>137</v>
      </c>
      <c r="AI554" s="1">
        <v>44540.558287037034</v>
      </c>
      <c r="AJ554">
        <v>292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14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>
      <c r="A555" t="s">
        <v>1424</v>
      </c>
      <c r="B555" t="s">
        <v>79</v>
      </c>
      <c r="C555" t="s">
        <v>1425</v>
      </c>
      <c r="D555" t="s">
        <v>81</v>
      </c>
      <c r="E555" s="2" t="str">
        <f>HYPERLINK("capsilon://?command=openfolder&amp;siteaddress=FAM.docvelocity-na8.net&amp;folderid=FXDDF2BAAE-8EE2-F16B-8EAA-513020CF7D64","FX21118323")</f>
        <v>FX21118323</v>
      </c>
      <c r="F555" t="s">
        <v>19</v>
      </c>
      <c r="G555" t="s">
        <v>19</v>
      </c>
      <c r="H555" t="s">
        <v>82</v>
      </c>
      <c r="I555" t="s">
        <v>1426</v>
      </c>
      <c r="J555">
        <v>32</v>
      </c>
      <c r="K555" t="s">
        <v>84</v>
      </c>
      <c r="L555" t="s">
        <v>85</v>
      </c>
      <c r="M555" t="s">
        <v>86</v>
      </c>
      <c r="N555">
        <v>2</v>
      </c>
      <c r="O555" s="1">
        <v>44540.569953703707</v>
      </c>
      <c r="P555" s="1">
        <v>44540.580081018517</v>
      </c>
      <c r="Q555">
        <v>90</v>
      </c>
      <c r="R555">
        <v>785</v>
      </c>
      <c r="S555" t="b">
        <v>0</v>
      </c>
      <c r="T555" t="s">
        <v>87</v>
      </c>
      <c r="U555" t="b">
        <v>0</v>
      </c>
      <c r="V555" t="s">
        <v>150</v>
      </c>
      <c r="W555" s="1">
        <v>44540.575011574074</v>
      </c>
      <c r="X555">
        <v>395</v>
      </c>
      <c r="Y555">
        <v>39</v>
      </c>
      <c r="Z555">
        <v>0</v>
      </c>
      <c r="AA555">
        <v>39</v>
      </c>
      <c r="AB555">
        <v>0</v>
      </c>
      <c r="AC555">
        <v>26</v>
      </c>
      <c r="AD555">
        <v>-7</v>
      </c>
      <c r="AE555">
        <v>0</v>
      </c>
      <c r="AF555">
        <v>0</v>
      </c>
      <c r="AG555">
        <v>0</v>
      </c>
      <c r="AH555" t="s">
        <v>261</v>
      </c>
      <c r="AI555" s="1">
        <v>44540.580081018517</v>
      </c>
      <c r="AJ555">
        <v>390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-7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>
      <c r="A556" t="s">
        <v>1427</v>
      </c>
      <c r="B556" t="s">
        <v>79</v>
      </c>
      <c r="C556" t="s">
        <v>1425</v>
      </c>
      <c r="D556" t="s">
        <v>81</v>
      </c>
      <c r="E556" s="2" t="str">
        <f>HYPERLINK("capsilon://?command=openfolder&amp;siteaddress=FAM.docvelocity-na8.net&amp;folderid=FXDDF2BAAE-8EE2-F16B-8EAA-513020CF7D64","FX21118323")</f>
        <v>FX21118323</v>
      </c>
      <c r="F556" t="s">
        <v>19</v>
      </c>
      <c r="G556" t="s">
        <v>19</v>
      </c>
      <c r="H556" t="s">
        <v>82</v>
      </c>
      <c r="I556" t="s">
        <v>1428</v>
      </c>
      <c r="J556">
        <v>32</v>
      </c>
      <c r="K556" t="s">
        <v>84</v>
      </c>
      <c r="L556" t="s">
        <v>85</v>
      </c>
      <c r="M556" t="s">
        <v>86</v>
      </c>
      <c r="N556">
        <v>2</v>
      </c>
      <c r="O556" s="1">
        <v>44540.571793981479</v>
      </c>
      <c r="P556" s="1">
        <v>44540.583275462966</v>
      </c>
      <c r="Q556">
        <v>135</v>
      </c>
      <c r="R556">
        <v>857</v>
      </c>
      <c r="S556" t="b">
        <v>0</v>
      </c>
      <c r="T556" t="s">
        <v>87</v>
      </c>
      <c r="U556" t="b">
        <v>0</v>
      </c>
      <c r="V556" t="s">
        <v>328</v>
      </c>
      <c r="W556" s="1">
        <v>44540.578831018516</v>
      </c>
      <c r="X556">
        <v>582</v>
      </c>
      <c r="Y556">
        <v>39</v>
      </c>
      <c r="Z556">
        <v>0</v>
      </c>
      <c r="AA556">
        <v>39</v>
      </c>
      <c r="AB556">
        <v>0</v>
      </c>
      <c r="AC556">
        <v>30</v>
      </c>
      <c r="AD556">
        <v>-7</v>
      </c>
      <c r="AE556">
        <v>0</v>
      </c>
      <c r="AF556">
        <v>0</v>
      </c>
      <c r="AG556">
        <v>0</v>
      </c>
      <c r="AH556" t="s">
        <v>261</v>
      </c>
      <c r="AI556" s="1">
        <v>44540.583275462966</v>
      </c>
      <c r="AJ556">
        <v>275</v>
      </c>
      <c r="AK556">
        <v>1</v>
      </c>
      <c r="AL556">
        <v>0</v>
      </c>
      <c r="AM556">
        <v>1</v>
      </c>
      <c r="AN556">
        <v>0</v>
      </c>
      <c r="AO556">
        <v>1</v>
      </c>
      <c r="AP556">
        <v>-8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>
      <c r="A557" t="s">
        <v>1429</v>
      </c>
      <c r="B557" t="s">
        <v>79</v>
      </c>
      <c r="C557" t="s">
        <v>1430</v>
      </c>
      <c r="D557" t="s">
        <v>81</v>
      </c>
      <c r="E557" s="2" t="str">
        <f>HYPERLINK("capsilon://?command=openfolder&amp;siteaddress=FAM.docvelocity-na8.net&amp;folderid=FX5E19D98B-6A36-AD39-6A2F-553EA9112E1E","FX21118172")</f>
        <v>FX21118172</v>
      </c>
      <c r="F557" t="s">
        <v>19</v>
      </c>
      <c r="G557" t="s">
        <v>19</v>
      </c>
      <c r="H557" t="s">
        <v>82</v>
      </c>
      <c r="I557" t="s">
        <v>1431</v>
      </c>
      <c r="J557">
        <v>32</v>
      </c>
      <c r="K557" t="s">
        <v>84</v>
      </c>
      <c r="L557" t="s">
        <v>85</v>
      </c>
      <c r="M557" t="s">
        <v>86</v>
      </c>
      <c r="N557">
        <v>2</v>
      </c>
      <c r="O557" s="1">
        <v>44540.57371527778</v>
      </c>
      <c r="P557" s="1">
        <v>44540.600555555553</v>
      </c>
      <c r="Q557">
        <v>98</v>
      </c>
      <c r="R557">
        <v>2221</v>
      </c>
      <c r="S557" t="b">
        <v>0</v>
      </c>
      <c r="T557" t="s">
        <v>87</v>
      </c>
      <c r="U557" t="b">
        <v>0</v>
      </c>
      <c r="V557" t="s">
        <v>950</v>
      </c>
      <c r="W557" s="1">
        <v>44540.592314814814</v>
      </c>
      <c r="X557">
        <v>1564</v>
      </c>
      <c r="Y557">
        <v>45</v>
      </c>
      <c r="Z557">
        <v>0</v>
      </c>
      <c r="AA557">
        <v>45</v>
      </c>
      <c r="AB557">
        <v>0</v>
      </c>
      <c r="AC557">
        <v>34</v>
      </c>
      <c r="AD557">
        <v>-13</v>
      </c>
      <c r="AE557">
        <v>0</v>
      </c>
      <c r="AF557">
        <v>0</v>
      </c>
      <c r="AG557">
        <v>0</v>
      </c>
      <c r="AH557" t="s">
        <v>261</v>
      </c>
      <c r="AI557" s="1">
        <v>44540.600555555553</v>
      </c>
      <c r="AJ557">
        <v>657</v>
      </c>
      <c r="AK557">
        <v>0</v>
      </c>
      <c r="AL557">
        <v>0</v>
      </c>
      <c r="AM557">
        <v>0</v>
      </c>
      <c r="AN557">
        <v>0</v>
      </c>
      <c r="AO557">
        <v>1</v>
      </c>
      <c r="AP557">
        <v>-13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>
      <c r="A558" t="s">
        <v>1432</v>
      </c>
      <c r="B558" t="s">
        <v>79</v>
      </c>
      <c r="C558" t="s">
        <v>1430</v>
      </c>
      <c r="D558" t="s">
        <v>81</v>
      </c>
      <c r="E558" s="2" t="str">
        <f>HYPERLINK("capsilon://?command=openfolder&amp;siteaddress=FAM.docvelocity-na8.net&amp;folderid=FX5E19D98B-6A36-AD39-6A2F-553EA9112E1E","FX21118172")</f>
        <v>FX21118172</v>
      </c>
      <c r="F558" t="s">
        <v>19</v>
      </c>
      <c r="G558" t="s">
        <v>19</v>
      </c>
      <c r="H558" t="s">
        <v>82</v>
      </c>
      <c r="I558" t="s">
        <v>1433</v>
      </c>
      <c r="J558">
        <v>32</v>
      </c>
      <c r="K558" t="s">
        <v>84</v>
      </c>
      <c r="L558" t="s">
        <v>85</v>
      </c>
      <c r="M558" t="s">
        <v>86</v>
      </c>
      <c r="N558">
        <v>2</v>
      </c>
      <c r="O558" s="1">
        <v>44540.575798611113</v>
      </c>
      <c r="P558" s="1">
        <v>44540.588263888887</v>
      </c>
      <c r="Q558">
        <v>586</v>
      </c>
      <c r="R558">
        <v>491</v>
      </c>
      <c r="S558" t="b">
        <v>0</v>
      </c>
      <c r="T558" t="s">
        <v>87</v>
      </c>
      <c r="U558" t="b">
        <v>0</v>
      </c>
      <c r="V558" t="s">
        <v>307</v>
      </c>
      <c r="W558" s="1">
        <v>44540.578599537039</v>
      </c>
      <c r="X558">
        <v>191</v>
      </c>
      <c r="Y558">
        <v>30</v>
      </c>
      <c r="Z558">
        <v>0</v>
      </c>
      <c r="AA558">
        <v>30</v>
      </c>
      <c r="AB558">
        <v>0</v>
      </c>
      <c r="AC558">
        <v>17</v>
      </c>
      <c r="AD558">
        <v>2</v>
      </c>
      <c r="AE558">
        <v>0</v>
      </c>
      <c r="AF558">
        <v>0</v>
      </c>
      <c r="AG558">
        <v>0</v>
      </c>
      <c r="AH558" t="s">
        <v>137</v>
      </c>
      <c r="AI558" s="1">
        <v>44540.588263888887</v>
      </c>
      <c r="AJ558">
        <v>148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2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>
      <c r="A559" t="s">
        <v>1434</v>
      </c>
      <c r="B559" t="s">
        <v>79</v>
      </c>
      <c r="C559" t="s">
        <v>1435</v>
      </c>
      <c r="D559" t="s">
        <v>81</v>
      </c>
      <c r="E559" s="2" t="str">
        <f>HYPERLINK("capsilon://?command=openfolder&amp;siteaddress=FAM.docvelocity-na8.net&amp;folderid=FX29A0F3EC-4B89-6523-2295-A14B2F043154","FX21115098")</f>
        <v>FX21115098</v>
      </c>
      <c r="F559" t="s">
        <v>19</v>
      </c>
      <c r="G559" t="s">
        <v>19</v>
      </c>
      <c r="H559" t="s">
        <v>82</v>
      </c>
      <c r="I559" t="s">
        <v>1436</v>
      </c>
      <c r="J559">
        <v>66</v>
      </c>
      <c r="K559" t="s">
        <v>84</v>
      </c>
      <c r="L559" t="s">
        <v>85</v>
      </c>
      <c r="M559" t="s">
        <v>86</v>
      </c>
      <c r="N559">
        <v>2</v>
      </c>
      <c r="O559" s="1">
        <v>44540.576331018521</v>
      </c>
      <c r="P559" s="1">
        <v>44540.585034722222</v>
      </c>
      <c r="Q559">
        <v>648</v>
      </c>
      <c r="R559">
        <v>104</v>
      </c>
      <c r="S559" t="b">
        <v>0</v>
      </c>
      <c r="T559" t="s">
        <v>87</v>
      </c>
      <c r="U559" t="b">
        <v>0</v>
      </c>
      <c r="V559" t="s">
        <v>150</v>
      </c>
      <c r="W559" s="1">
        <v>44540.577349537038</v>
      </c>
      <c r="X559">
        <v>81</v>
      </c>
      <c r="Y559">
        <v>0</v>
      </c>
      <c r="Z559">
        <v>0</v>
      </c>
      <c r="AA559">
        <v>0</v>
      </c>
      <c r="AB559">
        <v>52</v>
      </c>
      <c r="AC559">
        <v>0</v>
      </c>
      <c r="AD559">
        <v>66</v>
      </c>
      <c r="AE559">
        <v>0</v>
      </c>
      <c r="AF559">
        <v>0</v>
      </c>
      <c r="AG559">
        <v>0</v>
      </c>
      <c r="AH559" t="s">
        <v>261</v>
      </c>
      <c r="AI559" s="1">
        <v>44540.585034722222</v>
      </c>
      <c r="AJ559">
        <v>23</v>
      </c>
      <c r="AK559">
        <v>0</v>
      </c>
      <c r="AL559">
        <v>0</v>
      </c>
      <c r="AM559">
        <v>0</v>
      </c>
      <c r="AN559">
        <v>52</v>
      </c>
      <c r="AO559">
        <v>0</v>
      </c>
      <c r="AP559">
        <v>66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>
      <c r="A560" t="s">
        <v>1437</v>
      </c>
      <c r="B560" t="s">
        <v>79</v>
      </c>
      <c r="C560" t="s">
        <v>1438</v>
      </c>
      <c r="D560" t="s">
        <v>81</v>
      </c>
      <c r="E560" s="2" t="str">
        <f>HYPERLINK("capsilon://?command=openfolder&amp;siteaddress=FAM.docvelocity-na8.net&amp;folderid=FX26774737-53D2-6EA5-899A-8685C384A005","FX21118174")</f>
        <v>FX21118174</v>
      </c>
      <c r="F560" t="s">
        <v>19</v>
      </c>
      <c r="G560" t="s">
        <v>19</v>
      </c>
      <c r="H560" t="s">
        <v>82</v>
      </c>
      <c r="I560" t="s">
        <v>1439</v>
      </c>
      <c r="J560">
        <v>66</v>
      </c>
      <c r="K560" t="s">
        <v>84</v>
      </c>
      <c r="L560" t="s">
        <v>85</v>
      </c>
      <c r="M560" t="s">
        <v>86</v>
      </c>
      <c r="N560">
        <v>2</v>
      </c>
      <c r="O560" s="1">
        <v>44540.577893518515</v>
      </c>
      <c r="P560" s="1">
        <v>44540.588217592594</v>
      </c>
      <c r="Q560">
        <v>503</v>
      </c>
      <c r="R560">
        <v>389</v>
      </c>
      <c r="S560" t="b">
        <v>0</v>
      </c>
      <c r="T560" t="s">
        <v>87</v>
      </c>
      <c r="U560" t="b">
        <v>0</v>
      </c>
      <c r="V560" t="s">
        <v>307</v>
      </c>
      <c r="W560" s="1">
        <v>44540.579861111109</v>
      </c>
      <c r="X560">
        <v>108</v>
      </c>
      <c r="Y560">
        <v>52</v>
      </c>
      <c r="Z560">
        <v>0</v>
      </c>
      <c r="AA560">
        <v>52</v>
      </c>
      <c r="AB560">
        <v>0</v>
      </c>
      <c r="AC560">
        <v>24</v>
      </c>
      <c r="AD560">
        <v>14</v>
      </c>
      <c r="AE560">
        <v>0</v>
      </c>
      <c r="AF560">
        <v>0</v>
      </c>
      <c r="AG560">
        <v>0</v>
      </c>
      <c r="AH560" t="s">
        <v>261</v>
      </c>
      <c r="AI560" s="1">
        <v>44540.588217592594</v>
      </c>
      <c r="AJ560">
        <v>274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14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>
      <c r="A561" t="s">
        <v>1440</v>
      </c>
      <c r="B561" t="s">
        <v>79</v>
      </c>
      <c r="C561" t="s">
        <v>1441</v>
      </c>
      <c r="D561" t="s">
        <v>81</v>
      </c>
      <c r="E561" s="2" t="str">
        <f>HYPERLINK("capsilon://?command=openfolder&amp;siteaddress=FAM.docvelocity-na8.net&amp;folderid=FX29E0CFD3-C1C7-6ED8-6C42-63D05BD4EED3","FX21119173")</f>
        <v>FX21119173</v>
      </c>
      <c r="F561" t="s">
        <v>19</v>
      </c>
      <c r="G561" t="s">
        <v>19</v>
      </c>
      <c r="H561" t="s">
        <v>82</v>
      </c>
      <c r="I561" t="s">
        <v>1442</v>
      </c>
      <c r="J561">
        <v>38</v>
      </c>
      <c r="K561" t="s">
        <v>84</v>
      </c>
      <c r="L561" t="s">
        <v>85</v>
      </c>
      <c r="M561" t="s">
        <v>86</v>
      </c>
      <c r="N561">
        <v>2</v>
      </c>
      <c r="O561" s="1">
        <v>44540.578101851854</v>
      </c>
      <c r="P561" s="1">
        <v>44540.592939814815</v>
      </c>
      <c r="Q561">
        <v>510</v>
      </c>
      <c r="R561">
        <v>772</v>
      </c>
      <c r="S561" t="b">
        <v>0</v>
      </c>
      <c r="T561" t="s">
        <v>87</v>
      </c>
      <c r="U561" t="b">
        <v>0</v>
      </c>
      <c r="V561" t="s">
        <v>328</v>
      </c>
      <c r="W561" s="1">
        <v>44540.583043981482</v>
      </c>
      <c r="X561">
        <v>364</v>
      </c>
      <c r="Y561">
        <v>37</v>
      </c>
      <c r="Z561">
        <v>0</v>
      </c>
      <c r="AA561">
        <v>37</v>
      </c>
      <c r="AB561">
        <v>0</v>
      </c>
      <c r="AC561">
        <v>18</v>
      </c>
      <c r="AD561">
        <v>1</v>
      </c>
      <c r="AE561">
        <v>0</v>
      </c>
      <c r="AF561">
        <v>0</v>
      </c>
      <c r="AG561">
        <v>0</v>
      </c>
      <c r="AH561" t="s">
        <v>261</v>
      </c>
      <c r="AI561" s="1">
        <v>44540.592939814815</v>
      </c>
      <c r="AJ561">
        <v>408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>
      <c r="A562" t="s">
        <v>1443</v>
      </c>
      <c r="B562" t="s">
        <v>79</v>
      </c>
      <c r="C562" t="s">
        <v>1444</v>
      </c>
      <c r="D562" t="s">
        <v>81</v>
      </c>
      <c r="E562" s="2" t="str">
        <f>HYPERLINK("capsilon://?command=openfolder&amp;siteaddress=FAM.docvelocity-na8.net&amp;folderid=FX22588D53-F640-A387-58FD-D94211939360","FX21126132")</f>
        <v>FX21126132</v>
      </c>
      <c r="F562" t="s">
        <v>19</v>
      </c>
      <c r="G562" t="s">
        <v>19</v>
      </c>
      <c r="H562" t="s">
        <v>82</v>
      </c>
      <c r="I562" t="s">
        <v>1445</v>
      </c>
      <c r="J562">
        <v>160</v>
      </c>
      <c r="K562" t="s">
        <v>84</v>
      </c>
      <c r="L562" t="s">
        <v>85</v>
      </c>
      <c r="M562" t="s">
        <v>86</v>
      </c>
      <c r="N562">
        <v>2</v>
      </c>
      <c r="O562" s="1">
        <v>44540.579444444447</v>
      </c>
      <c r="P562" s="1">
        <v>44540.593506944446</v>
      </c>
      <c r="Q562">
        <v>57</v>
      </c>
      <c r="R562">
        <v>1158</v>
      </c>
      <c r="S562" t="b">
        <v>0</v>
      </c>
      <c r="T562" t="s">
        <v>87</v>
      </c>
      <c r="U562" t="b">
        <v>0</v>
      </c>
      <c r="V562" t="s">
        <v>307</v>
      </c>
      <c r="W562" s="1">
        <v>44540.588043981479</v>
      </c>
      <c r="X562">
        <v>706</v>
      </c>
      <c r="Y562">
        <v>129</v>
      </c>
      <c r="Z562">
        <v>0</v>
      </c>
      <c r="AA562">
        <v>129</v>
      </c>
      <c r="AB562">
        <v>0</v>
      </c>
      <c r="AC562">
        <v>40</v>
      </c>
      <c r="AD562">
        <v>31</v>
      </c>
      <c r="AE562">
        <v>0</v>
      </c>
      <c r="AF562">
        <v>0</v>
      </c>
      <c r="AG562">
        <v>0</v>
      </c>
      <c r="AH562" t="s">
        <v>137</v>
      </c>
      <c r="AI562" s="1">
        <v>44540.593506944446</v>
      </c>
      <c r="AJ562">
        <v>452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31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>
      <c r="A563" t="s">
        <v>1446</v>
      </c>
      <c r="B563" t="s">
        <v>79</v>
      </c>
      <c r="C563" t="s">
        <v>1447</v>
      </c>
      <c r="D563" t="s">
        <v>81</v>
      </c>
      <c r="E563" s="2" t="str">
        <f>HYPERLINK("capsilon://?command=openfolder&amp;siteaddress=FAM.docvelocity-na8.net&amp;folderid=FX44BE4822-E63B-CE7F-32A5-9956216015D1","FX21125457")</f>
        <v>FX21125457</v>
      </c>
      <c r="F563" t="s">
        <v>19</v>
      </c>
      <c r="G563" t="s">
        <v>19</v>
      </c>
      <c r="H563" t="s">
        <v>82</v>
      </c>
      <c r="I563" t="s">
        <v>1448</v>
      </c>
      <c r="J563">
        <v>138</v>
      </c>
      <c r="K563" t="s">
        <v>84</v>
      </c>
      <c r="L563" t="s">
        <v>85</v>
      </c>
      <c r="M563" t="s">
        <v>86</v>
      </c>
      <c r="N563">
        <v>2</v>
      </c>
      <c r="O563" s="1">
        <v>44540.580914351849</v>
      </c>
      <c r="P563" s="1">
        <v>44540.600821759261</v>
      </c>
      <c r="Q563">
        <v>193</v>
      </c>
      <c r="R563">
        <v>1527</v>
      </c>
      <c r="S563" t="b">
        <v>0</v>
      </c>
      <c r="T563" t="s">
        <v>87</v>
      </c>
      <c r="U563" t="b">
        <v>0</v>
      </c>
      <c r="V563" t="s">
        <v>328</v>
      </c>
      <c r="W563" s="1">
        <v>44540.595821759256</v>
      </c>
      <c r="X563">
        <v>1103</v>
      </c>
      <c r="Y563">
        <v>108</v>
      </c>
      <c r="Z563">
        <v>0</v>
      </c>
      <c r="AA563">
        <v>108</v>
      </c>
      <c r="AB563">
        <v>0</v>
      </c>
      <c r="AC563">
        <v>68</v>
      </c>
      <c r="AD563">
        <v>30</v>
      </c>
      <c r="AE563">
        <v>0</v>
      </c>
      <c r="AF563">
        <v>0</v>
      </c>
      <c r="AG563">
        <v>0</v>
      </c>
      <c r="AH563" t="s">
        <v>137</v>
      </c>
      <c r="AI563" s="1">
        <v>44540.600821759261</v>
      </c>
      <c r="AJ563">
        <v>342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30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>
      <c r="A564" t="s">
        <v>1449</v>
      </c>
      <c r="B564" t="s">
        <v>79</v>
      </c>
      <c r="C564" t="s">
        <v>832</v>
      </c>
      <c r="D564" t="s">
        <v>81</v>
      </c>
      <c r="E564" s="2" t="str">
        <f>HYPERLINK("capsilon://?command=openfolder&amp;siteaddress=FAM.docvelocity-na8.net&amp;folderid=FX94A4EE72-F38E-6760-F026-5DCF3909290F","FX21117269")</f>
        <v>FX21117269</v>
      </c>
      <c r="F564" t="s">
        <v>19</v>
      </c>
      <c r="G564" t="s">
        <v>19</v>
      </c>
      <c r="H564" t="s">
        <v>82</v>
      </c>
      <c r="I564" t="s">
        <v>1450</v>
      </c>
      <c r="J564">
        <v>59</v>
      </c>
      <c r="K564" t="s">
        <v>84</v>
      </c>
      <c r="L564" t="s">
        <v>85</v>
      </c>
      <c r="M564" t="s">
        <v>86</v>
      </c>
      <c r="N564">
        <v>2</v>
      </c>
      <c r="O564" s="1">
        <v>44540.584432870368</v>
      </c>
      <c r="P564" s="1">
        <v>44540.596863425926</v>
      </c>
      <c r="Q564">
        <v>425</v>
      </c>
      <c r="R564">
        <v>649</v>
      </c>
      <c r="S564" t="b">
        <v>0</v>
      </c>
      <c r="T564" t="s">
        <v>87</v>
      </c>
      <c r="U564" t="b">
        <v>0</v>
      </c>
      <c r="V564" t="s">
        <v>307</v>
      </c>
      <c r="W564" s="1">
        <v>44540.592222222222</v>
      </c>
      <c r="X564">
        <v>360</v>
      </c>
      <c r="Y564">
        <v>49</v>
      </c>
      <c r="Z564">
        <v>0</v>
      </c>
      <c r="AA564">
        <v>49</v>
      </c>
      <c r="AB564">
        <v>0</v>
      </c>
      <c r="AC564">
        <v>38</v>
      </c>
      <c r="AD564">
        <v>10</v>
      </c>
      <c r="AE564">
        <v>0</v>
      </c>
      <c r="AF564">
        <v>0</v>
      </c>
      <c r="AG564">
        <v>0</v>
      </c>
      <c r="AH564" t="s">
        <v>137</v>
      </c>
      <c r="AI564" s="1">
        <v>44540.596863425926</v>
      </c>
      <c r="AJ564">
        <v>289</v>
      </c>
      <c r="AK564">
        <v>1</v>
      </c>
      <c r="AL564">
        <v>0</v>
      </c>
      <c r="AM564">
        <v>1</v>
      </c>
      <c r="AN564">
        <v>0</v>
      </c>
      <c r="AO564">
        <v>1</v>
      </c>
      <c r="AP564">
        <v>9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>
      <c r="A565" t="s">
        <v>1451</v>
      </c>
      <c r="B565" t="s">
        <v>79</v>
      </c>
      <c r="C565" t="s">
        <v>740</v>
      </c>
      <c r="D565" t="s">
        <v>81</v>
      </c>
      <c r="E565" s="2" t="str">
        <f>HYPERLINK("capsilon://?command=openfolder&amp;siteaddress=FAM.docvelocity-na8.net&amp;folderid=FXD15C65D3-7000-6BAB-50B1-21054C5BA2DA","FX211112294")</f>
        <v>FX211112294</v>
      </c>
      <c r="F565" t="s">
        <v>19</v>
      </c>
      <c r="G565" t="s">
        <v>19</v>
      </c>
      <c r="H565" t="s">
        <v>82</v>
      </c>
      <c r="I565" t="s">
        <v>1452</v>
      </c>
      <c r="J565">
        <v>32</v>
      </c>
      <c r="K565" t="s">
        <v>84</v>
      </c>
      <c r="L565" t="s">
        <v>85</v>
      </c>
      <c r="M565" t="s">
        <v>86</v>
      </c>
      <c r="N565">
        <v>1</v>
      </c>
      <c r="O565" s="1">
        <v>44540.595150462963</v>
      </c>
      <c r="P565" s="1">
        <v>44540.610590277778</v>
      </c>
      <c r="Q565">
        <v>509</v>
      </c>
      <c r="R565">
        <v>825</v>
      </c>
      <c r="S565" t="b">
        <v>0</v>
      </c>
      <c r="T565" t="s">
        <v>87</v>
      </c>
      <c r="U565" t="b">
        <v>0</v>
      </c>
      <c r="V565" t="s">
        <v>168</v>
      </c>
      <c r="W565" s="1">
        <v>44540.610590277778</v>
      </c>
      <c r="X565">
        <v>445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32</v>
      </c>
      <c r="AE565">
        <v>27</v>
      </c>
      <c r="AF565">
        <v>0</v>
      </c>
      <c r="AG565">
        <v>6</v>
      </c>
      <c r="AH565" t="s">
        <v>87</v>
      </c>
      <c r="AI565" t="s">
        <v>87</v>
      </c>
      <c r="AJ565" t="s">
        <v>87</v>
      </c>
      <c r="AK565" t="s">
        <v>87</v>
      </c>
      <c r="AL565" t="s">
        <v>87</v>
      </c>
      <c r="AM565" t="s">
        <v>87</v>
      </c>
      <c r="AN565" t="s">
        <v>87</v>
      </c>
      <c r="AO565" t="s">
        <v>87</v>
      </c>
      <c r="AP565" t="s">
        <v>87</v>
      </c>
      <c r="AQ565" t="s">
        <v>87</v>
      </c>
      <c r="AR565" t="s">
        <v>87</v>
      </c>
      <c r="AS565" t="s">
        <v>87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>
      <c r="A566" t="s">
        <v>1453</v>
      </c>
      <c r="B566" t="s">
        <v>79</v>
      </c>
      <c r="C566" t="s">
        <v>1454</v>
      </c>
      <c r="D566" t="s">
        <v>81</v>
      </c>
      <c r="E566" s="2" t="str">
        <f>HYPERLINK("capsilon://?command=openfolder&amp;siteaddress=FAM.docvelocity-na8.net&amp;folderid=FX0748DEF4-E5FF-DA52-4A95-488707BE5CDE","FX211011025")</f>
        <v>FX211011025</v>
      </c>
      <c r="F566" t="s">
        <v>19</v>
      </c>
      <c r="G566" t="s">
        <v>19</v>
      </c>
      <c r="H566" t="s">
        <v>82</v>
      </c>
      <c r="I566" t="s">
        <v>1455</v>
      </c>
      <c r="J566">
        <v>66</v>
      </c>
      <c r="K566" t="s">
        <v>84</v>
      </c>
      <c r="L566" t="s">
        <v>85</v>
      </c>
      <c r="M566" t="s">
        <v>86</v>
      </c>
      <c r="N566">
        <v>2</v>
      </c>
      <c r="O566" s="1">
        <v>44540.596747685187</v>
      </c>
      <c r="P566" s="1">
        <v>44540.611724537041</v>
      </c>
      <c r="Q566">
        <v>711</v>
      </c>
      <c r="R566">
        <v>583</v>
      </c>
      <c r="S566" t="b">
        <v>0</v>
      </c>
      <c r="T566" t="s">
        <v>87</v>
      </c>
      <c r="U566" t="b">
        <v>0</v>
      </c>
      <c r="V566" t="s">
        <v>307</v>
      </c>
      <c r="W566" s="1">
        <v>44540.611180555556</v>
      </c>
      <c r="X566">
        <v>379</v>
      </c>
      <c r="Y566">
        <v>0</v>
      </c>
      <c r="Z566">
        <v>0</v>
      </c>
      <c r="AA566">
        <v>0</v>
      </c>
      <c r="AB566">
        <v>52</v>
      </c>
      <c r="AC566">
        <v>0</v>
      </c>
      <c r="AD566">
        <v>66</v>
      </c>
      <c r="AE566">
        <v>0</v>
      </c>
      <c r="AF566">
        <v>0</v>
      </c>
      <c r="AG566">
        <v>0</v>
      </c>
      <c r="AH566" t="s">
        <v>261</v>
      </c>
      <c r="AI566" s="1">
        <v>44540.611724537041</v>
      </c>
      <c r="AJ566">
        <v>24</v>
      </c>
      <c r="AK566">
        <v>0</v>
      </c>
      <c r="AL566">
        <v>0</v>
      </c>
      <c r="AM566">
        <v>0</v>
      </c>
      <c r="AN566">
        <v>52</v>
      </c>
      <c r="AO566">
        <v>0</v>
      </c>
      <c r="AP566">
        <v>66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>
      <c r="A567" t="s">
        <v>1456</v>
      </c>
      <c r="B567" t="s">
        <v>79</v>
      </c>
      <c r="C567" t="s">
        <v>1296</v>
      </c>
      <c r="D567" t="s">
        <v>81</v>
      </c>
      <c r="E567" s="2" t="str">
        <f>HYPERLINK("capsilon://?command=openfolder&amp;siteaddress=FAM.docvelocity-na8.net&amp;folderid=FXB3FE345E-61C8-AF49-4632-5F4353511816","FX211114625")</f>
        <v>FX211114625</v>
      </c>
      <c r="F567" t="s">
        <v>19</v>
      </c>
      <c r="G567" t="s">
        <v>19</v>
      </c>
      <c r="H567" t="s">
        <v>82</v>
      </c>
      <c r="I567" t="s">
        <v>1457</v>
      </c>
      <c r="J567">
        <v>30</v>
      </c>
      <c r="K567" t="s">
        <v>84</v>
      </c>
      <c r="L567" t="s">
        <v>85</v>
      </c>
      <c r="M567" t="s">
        <v>86</v>
      </c>
      <c r="N567">
        <v>2</v>
      </c>
      <c r="O567" s="1">
        <v>44540.602233796293</v>
      </c>
      <c r="P567" s="1">
        <v>44540.611446759256</v>
      </c>
      <c r="Q567">
        <v>448</v>
      </c>
      <c r="R567">
        <v>348</v>
      </c>
      <c r="S567" t="b">
        <v>0</v>
      </c>
      <c r="T567" t="s">
        <v>87</v>
      </c>
      <c r="U567" t="b">
        <v>0</v>
      </c>
      <c r="V567" t="s">
        <v>328</v>
      </c>
      <c r="W567" s="1">
        <v>44540.609432870369</v>
      </c>
      <c r="X567">
        <v>180</v>
      </c>
      <c r="Y567">
        <v>9</v>
      </c>
      <c r="Z567">
        <v>0</v>
      </c>
      <c r="AA567">
        <v>9</v>
      </c>
      <c r="AB567">
        <v>0</v>
      </c>
      <c r="AC567">
        <v>4</v>
      </c>
      <c r="AD567">
        <v>21</v>
      </c>
      <c r="AE567">
        <v>0</v>
      </c>
      <c r="AF567">
        <v>0</v>
      </c>
      <c r="AG567">
        <v>0</v>
      </c>
      <c r="AH567" t="s">
        <v>261</v>
      </c>
      <c r="AI567" s="1">
        <v>44540.611446759256</v>
      </c>
      <c r="AJ567">
        <v>168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21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>
      <c r="A568" t="s">
        <v>1458</v>
      </c>
      <c r="B568" t="s">
        <v>79</v>
      </c>
      <c r="C568" t="s">
        <v>1459</v>
      </c>
      <c r="D568" t="s">
        <v>81</v>
      </c>
      <c r="E568" s="2" t="str">
        <f>HYPERLINK("capsilon://?command=openfolder&amp;siteaddress=FAM.docvelocity-na8.net&amp;folderid=FX52ADF31F-914A-6BF3-50B8-46E262EC4A3D","FX21126358")</f>
        <v>FX21126358</v>
      </c>
      <c r="F568" t="s">
        <v>19</v>
      </c>
      <c r="G568" t="s">
        <v>19</v>
      </c>
      <c r="H568" t="s">
        <v>82</v>
      </c>
      <c r="I568" t="s">
        <v>1460</v>
      </c>
      <c r="J568">
        <v>384</v>
      </c>
      <c r="K568" t="s">
        <v>84</v>
      </c>
      <c r="L568" t="s">
        <v>85</v>
      </c>
      <c r="M568" t="s">
        <v>86</v>
      </c>
      <c r="N568">
        <v>2</v>
      </c>
      <c r="O568" s="1">
        <v>44540.606504629628</v>
      </c>
      <c r="P568" s="1">
        <v>44540.667037037034</v>
      </c>
      <c r="Q568">
        <v>405</v>
      </c>
      <c r="R568">
        <v>4825</v>
      </c>
      <c r="S568" t="b">
        <v>0</v>
      </c>
      <c r="T568" t="s">
        <v>87</v>
      </c>
      <c r="U568" t="b">
        <v>0</v>
      </c>
      <c r="V568" t="s">
        <v>328</v>
      </c>
      <c r="W568" s="1">
        <v>44540.650405092594</v>
      </c>
      <c r="X568">
        <v>3539</v>
      </c>
      <c r="Y568">
        <v>529</v>
      </c>
      <c r="Z568">
        <v>0</v>
      </c>
      <c r="AA568">
        <v>529</v>
      </c>
      <c r="AB568">
        <v>0</v>
      </c>
      <c r="AC568">
        <v>335</v>
      </c>
      <c r="AD568">
        <v>-145</v>
      </c>
      <c r="AE568">
        <v>0</v>
      </c>
      <c r="AF568">
        <v>0</v>
      </c>
      <c r="AG568">
        <v>0</v>
      </c>
      <c r="AH568" t="s">
        <v>137</v>
      </c>
      <c r="AI568" s="1">
        <v>44540.667037037034</v>
      </c>
      <c r="AJ568">
        <v>1286</v>
      </c>
      <c r="AK568">
        <v>5</v>
      </c>
      <c r="AL568">
        <v>0</v>
      </c>
      <c r="AM568">
        <v>5</v>
      </c>
      <c r="AN568">
        <v>0</v>
      </c>
      <c r="AO568">
        <v>5</v>
      </c>
      <c r="AP568">
        <v>-150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>
      <c r="A569" t="s">
        <v>1461</v>
      </c>
      <c r="B569" t="s">
        <v>79</v>
      </c>
      <c r="C569" t="s">
        <v>1462</v>
      </c>
      <c r="D569" t="s">
        <v>81</v>
      </c>
      <c r="E569" s="2" t="str">
        <f>HYPERLINK("capsilon://?command=openfolder&amp;siteaddress=FAM.docvelocity-na8.net&amp;folderid=FX968B240E-A083-4A43-C39D-6C4BECE7A285","FX211111933")</f>
        <v>FX211111933</v>
      </c>
      <c r="F569" t="s">
        <v>19</v>
      </c>
      <c r="G569" t="s">
        <v>19</v>
      </c>
      <c r="H569" t="s">
        <v>82</v>
      </c>
      <c r="I569" t="s">
        <v>1463</v>
      </c>
      <c r="J569">
        <v>66</v>
      </c>
      <c r="K569" t="s">
        <v>84</v>
      </c>
      <c r="L569" t="s">
        <v>85</v>
      </c>
      <c r="M569" t="s">
        <v>86</v>
      </c>
      <c r="N569">
        <v>2</v>
      </c>
      <c r="O569" s="1">
        <v>44540.615219907406</v>
      </c>
      <c r="P569" s="1">
        <v>44540.617268518516</v>
      </c>
      <c r="Q569">
        <v>137</v>
      </c>
      <c r="R569">
        <v>40</v>
      </c>
      <c r="S569" t="b">
        <v>0</v>
      </c>
      <c r="T569" t="s">
        <v>87</v>
      </c>
      <c r="U569" t="b">
        <v>0</v>
      </c>
      <c r="V569" t="s">
        <v>307</v>
      </c>
      <c r="W569" s="1">
        <v>44540.616354166668</v>
      </c>
      <c r="X569">
        <v>18</v>
      </c>
      <c r="Y569">
        <v>0</v>
      </c>
      <c r="Z569">
        <v>0</v>
      </c>
      <c r="AA569">
        <v>0</v>
      </c>
      <c r="AB569">
        <v>52</v>
      </c>
      <c r="AC569">
        <v>0</v>
      </c>
      <c r="AD569">
        <v>66</v>
      </c>
      <c r="AE569">
        <v>0</v>
      </c>
      <c r="AF569">
        <v>0</v>
      </c>
      <c r="AG569">
        <v>0</v>
      </c>
      <c r="AH569" t="s">
        <v>261</v>
      </c>
      <c r="AI569" s="1">
        <v>44540.617268518516</v>
      </c>
      <c r="AJ569">
        <v>22</v>
      </c>
      <c r="AK569">
        <v>0</v>
      </c>
      <c r="AL569">
        <v>0</v>
      </c>
      <c r="AM569">
        <v>0</v>
      </c>
      <c r="AN569">
        <v>52</v>
      </c>
      <c r="AO569">
        <v>0</v>
      </c>
      <c r="AP569">
        <v>66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>
      <c r="A570" t="s">
        <v>1464</v>
      </c>
      <c r="B570" t="s">
        <v>79</v>
      </c>
      <c r="C570" t="s">
        <v>1465</v>
      </c>
      <c r="D570" t="s">
        <v>81</v>
      </c>
      <c r="E570" s="2" t="str">
        <f>HYPERLINK("capsilon://?command=openfolder&amp;siteaddress=FAM.docvelocity-na8.net&amp;folderid=FX3919EA55-DBEC-F29C-3B43-E80C83892A38","FX21098106")</f>
        <v>FX21098106</v>
      </c>
      <c r="F570" t="s">
        <v>19</v>
      </c>
      <c r="G570" t="s">
        <v>19</v>
      </c>
      <c r="H570" t="s">
        <v>82</v>
      </c>
      <c r="I570" t="s">
        <v>1466</v>
      </c>
      <c r="J570">
        <v>100</v>
      </c>
      <c r="K570" t="s">
        <v>84</v>
      </c>
      <c r="L570" t="s">
        <v>85</v>
      </c>
      <c r="M570" t="s">
        <v>86</v>
      </c>
      <c r="N570">
        <v>2</v>
      </c>
      <c r="O570" s="1">
        <v>44540.618009259262</v>
      </c>
      <c r="P570" s="1">
        <v>44540.628148148149</v>
      </c>
      <c r="Q570">
        <v>159</v>
      </c>
      <c r="R570">
        <v>717</v>
      </c>
      <c r="S570" t="b">
        <v>0</v>
      </c>
      <c r="T570" t="s">
        <v>87</v>
      </c>
      <c r="U570" t="b">
        <v>0</v>
      </c>
      <c r="V570" t="s">
        <v>307</v>
      </c>
      <c r="W570" s="1">
        <v>44540.624224537038</v>
      </c>
      <c r="X570">
        <v>427</v>
      </c>
      <c r="Y570">
        <v>108</v>
      </c>
      <c r="Z570">
        <v>0</v>
      </c>
      <c r="AA570">
        <v>108</v>
      </c>
      <c r="AB570">
        <v>0</v>
      </c>
      <c r="AC570">
        <v>71</v>
      </c>
      <c r="AD570">
        <v>-8</v>
      </c>
      <c r="AE570">
        <v>0</v>
      </c>
      <c r="AF570">
        <v>0</v>
      </c>
      <c r="AG570">
        <v>0</v>
      </c>
      <c r="AH570" t="s">
        <v>137</v>
      </c>
      <c r="AI570" s="1">
        <v>44540.628148148149</v>
      </c>
      <c r="AJ570">
        <v>290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-8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>
      <c r="A571" t="s">
        <v>1467</v>
      </c>
      <c r="B571" t="s">
        <v>79</v>
      </c>
      <c r="C571" t="s">
        <v>1168</v>
      </c>
      <c r="D571" t="s">
        <v>81</v>
      </c>
      <c r="E571" s="2" t="str">
        <f>HYPERLINK("capsilon://?command=openfolder&amp;siteaddress=FAM.docvelocity-na8.net&amp;folderid=FXB781FFC1-FB40-5E10-3DF9-97DCB0A3148A","FX21103731")</f>
        <v>FX21103731</v>
      </c>
      <c r="F571" t="s">
        <v>19</v>
      </c>
      <c r="G571" t="s">
        <v>19</v>
      </c>
      <c r="H571" t="s">
        <v>82</v>
      </c>
      <c r="I571" t="s">
        <v>1468</v>
      </c>
      <c r="J571">
        <v>66</v>
      </c>
      <c r="K571" t="s">
        <v>84</v>
      </c>
      <c r="L571" t="s">
        <v>85</v>
      </c>
      <c r="M571" t="s">
        <v>86</v>
      </c>
      <c r="N571">
        <v>2</v>
      </c>
      <c r="O571" s="1">
        <v>44540.618425925924</v>
      </c>
      <c r="P571" s="1">
        <v>44540.620486111111</v>
      </c>
      <c r="Q571">
        <v>126</v>
      </c>
      <c r="R571">
        <v>52</v>
      </c>
      <c r="S571" t="b">
        <v>0</v>
      </c>
      <c r="T571" t="s">
        <v>87</v>
      </c>
      <c r="U571" t="b">
        <v>0</v>
      </c>
      <c r="V571" t="s">
        <v>168</v>
      </c>
      <c r="W571" s="1">
        <v>44540.620034722226</v>
      </c>
      <c r="X571">
        <v>24</v>
      </c>
      <c r="Y571">
        <v>0</v>
      </c>
      <c r="Z571">
        <v>0</v>
      </c>
      <c r="AA571">
        <v>0</v>
      </c>
      <c r="AB571">
        <v>52</v>
      </c>
      <c r="AC571">
        <v>0</v>
      </c>
      <c r="AD571">
        <v>66</v>
      </c>
      <c r="AE571">
        <v>0</v>
      </c>
      <c r="AF571">
        <v>0</v>
      </c>
      <c r="AG571">
        <v>0</v>
      </c>
      <c r="AH571" t="s">
        <v>261</v>
      </c>
      <c r="AI571" s="1">
        <v>44540.620486111111</v>
      </c>
      <c r="AJ571">
        <v>28</v>
      </c>
      <c r="AK571">
        <v>0</v>
      </c>
      <c r="AL571">
        <v>0</v>
      </c>
      <c r="AM571">
        <v>0</v>
      </c>
      <c r="AN571">
        <v>52</v>
      </c>
      <c r="AO571">
        <v>0</v>
      </c>
      <c r="AP571">
        <v>66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>
      <c r="A572" t="s">
        <v>1469</v>
      </c>
      <c r="B572" t="s">
        <v>79</v>
      </c>
      <c r="C572" t="s">
        <v>1470</v>
      </c>
      <c r="D572" t="s">
        <v>81</v>
      </c>
      <c r="E572" s="2" t="str">
        <f>HYPERLINK("capsilon://?command=openfolder&amp;siteaddress=FAM.docvelocity-na8.net&amp;folderid=FX7F891314-08EF-AB49-F893-A85BB00882EC","FX21111790")</f>
        <v>FX21111790</v>
      </c>
      <c r="F572" t="s">
        <v>19</v>
      </c>
      <c r="G572" t="s">
        <v>19</v>
      </c>
      <c r="H572" t="s">
        <v>82</v>
      </c>
      <c r="I572" t="s">
        <v>1471</v>
      </c>
      <c r="J572">
        <v>66</v>
      </c>
      <c r="K572" t="s">
        <v>84</v>
      </c>
      <c r="L572" t="s">
        <v>85</v>
      </c>
      <c r="M572" t="s">
        <v>86</v>
      </c>
      <c r="N572">
        <v>1</v>
      </c>
      <c r="O572" s="1">
        <v>44540.620497685188</v>
      </c>
      <c r="P572" s="1">
        <v>44540.622569444444</v>
      </c>
      <c r="Q572">
        <v>92</v>
      </c>
      <c r="R572">
        <v>87</v>
      </c>
      <c r="S572" t="b">
        <v>0</v>
      </c>
      <c r="T572" t="s">
        <v>87</v>
      </c>
      <c r="U572" t="b">
        <v>0</v>
      </c>
      <c r="V572" t="s">
        <v>168</v>
      </c>
      <c r="W572" s="1">
        <v>44540.622569444444</v>
      </c>
      <c r="X572">
        <v>87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66</v>
      </c>
      <c r="AE572">
        <v>52</v>
      </c>
      <c r="AF572">
        <v>0</v>
      </c>
      <c r="AG572">
        <v>1</v>
      </c>
      <c r="AH572" t="s">
        <v>87</v>
      </c>
      <c r="AI572" t="s">
        <v>87</v>
      </c>
      <c r="AJ572" t="s">
        <v>87</v>
      </c>
      <c r="AK572" t="s">
        <v>87</v>
      </c>
      <c r="AL572" t="s">
        <v>87</v>
      </c>
      <c r="AM572" t="s">
        <v>87</v>
      </c>
      <c r="AN572" t="s">
        <v>87</v>
      </c>
      <c r="AO572" t="s">
        <v>87</v>
      </c>
      <c r="AP572" t="s">
        <v>87</v>
      </c>
      <c r="AQ572" t="s">
        <v>87</v>
      </c>
      <c r="AR572" t="s">
        <v>87</v>
      </c>
      <c r="AS572" t="s">
        <v>87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>
      <c r="A573" t="s">
        <v>1472</v>
      </c>
      <c r="B573" t="s">
        <v>79</v>
      </c>
      <c r="C573" t="s">
        <v>1470</v>
      </c>
      <c r="D573" t="s">
        <v>81</v>
      </c>
      <c r="E573" s="2" t="str">
        <f>HYPERLINK("capsilon://?command=openfolder&amp;siteaddress=FAM.docvelocity-na8.net&amp;folderid=FX7F891314-08EF-AB49-F893-A85BB00882EC","FX21111790")</f>
        <v>FX21111790</v>
      </c>
      <c r="F573" t="s">
        <v>19</v>
      </c>
      <c r="G573" t="s">
        <v>19</v>
      </c>
      <c r="H573" t="s">
        <v>82</v>
      </c>
      <c r="I573" t="s">
        <v>1473</v>
      </c>
      <c r="J573">
        <v>66</v>
      </c>
      <c r="K573" t="s">
        <v>84</v>
      </c>
      <c r="L573" t="s">
        <v>85</v>
      </c>
      <c r="M573" t="s">
        <v>86</v>
      </c>
      <c r="N573">
        <v>1</v>
      </c>
      <c r="O573" s="1">
        <v>44540.620787037034</v>
      </c>
      <c r="P573" s="1">
        <v>44540.624178240738</v>
      </c>
      <c r="Q573">
        <v>155</v>
      </c>
      <c r="R573">
        <v>138</v>
      </c>
      <c r="S573" t="b">
        <v>0</v>
      </c>
      <c r="T573" t="s">
        <v>87</v>
      </c>
      <c r="U573" t="b">
        <v>0</v>
      </c>
      <c r="V573" t="s">
        <v>168</v>
      </c>
      <c r="W573" s="1">
        <v>44540.624178240738</v>
      </c>
      <c r="X573">
        <v>138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66</v>
      </c>
      <c r="AE573">
        <v>52</v>
      </c>
      <c r="AF573">
        <v>0</v>
      </c>
      <c r="AG573">
        <v>1</v>
      </c>
      <c r="AH573" t="s">
        <v>87</v>
      </c>
      <c r="AI573" t="s">
        <v>87</v>
      </c>
      <c r="AJ573" t="s">
        <v>87</v>
      </c>
      <c r="AK573" t="s">
        <v>87</v>
      </c>
      <c r="AL573" t="s">
        <v>87</v>
      </c>
      <c r="AM573" t="s">
        <v>87</v>
      </c>
      <c r="AN573" t="s">
        <v>87</v>
      </c>
      <c r="AO573" t="s">
        <v>87</v>
      </c>
      <c r="AP573" t="s">
        <v>87</v>
      </c>
      <c r="AQ573" t="s">
        <v>87</v>
      </c>
      <c r="AR573" t="s">
        <v>87</v>
      </c>
      <c r="AS573" t="s">
        <v>87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>
      <c r="A574" t="s">
        <v>1474</v>
      </c>
      <c r="B574" t="s">
        <v>79</v>
      </c>
      <c r="C574" t="s">
        <v>425</v>
      </c>
      <c r="D574" t="s">
        <v>81</v>
      </c>
      <c r="E574" s="2" t="str">
        <f>HYPERLINK("capsilon://?command=openfolder&amp;siteaddress=FAM.docvelocity-na8.net&amp;folderid=FX6B33463C-3CE4-12CB-375F-06C89942326E","FX21122791")</f>
        <v>FX21122791</v>
      </c>
      <c r="F574" t="s">
        <v>19</v>
      </c>
      <c r="G574" t="s">
        <v>19</v>
      </c>
      <c r="H574" t="s">
        <v>82</v>
      </c>
      <c r="I574" t="s">
        <v>1475</v>
      </c>
      <c r="J574">
        <v>66</v>
      </c>
      <c r="K574" t="s">
        <v>84</v>
      </c>
      <c r="L574" t="s">
        <v>85</v>
      </c>
      <c r="M574" t="s">
        <v>86</v>
      </c>
      <c r="N574">
        <v>2</v>
      </c>
      <c r="O574" s="1">
        <v>44540.626712962963</v>
      </c>
      <c r="P574" s="1">
        <v>44540.634594907409</v>
      </c>
      <c r="Q574">
        <v>171</v>
      </c>
      <c r="R574">
        <v>510</v>
      </c>
      <c r="S574" t="b">
        <v>0</v>
      </c>
      <c r="T574" t="s">
        <v>87</v>
      </c>
      <c r="U574" t="b">
        <v>0</v>
      </c>
      <c r="V574" t="s">
        <v>150</v>
      </c>
      <c r="W574" s="1">
        <v>44540.630358796298</v>
      </c>
      <c r="X574">
        <v>297</v>
      </c>
      <c r="Y574">
        <v>52</v>
      </c>
      <c r="Z574">
        <v>0</v>
      </c>
      <c r="AA574">
        <v>52</v>
      </c>
      <c r="AB574">
        <v>0</v>
      </c>
      <c r="AC574">
        <v>33</v>
      </c>
      <c r="AD574">
        <v>14</v>
      </c>
      <c r="AE574">
        <v>0</v>
      </c>
      <c r="AF574">
        <v>0</v>
      </c>
      <c r="AG574">
        <v>0</v>
      </c>
      <c r="AH574" t="s">
        <v>182</v>
      </c>
      <c r="AI574" s="1">
        <v>44540.634594907409</v>
      </c>
      <c r="AJ574">
        <v>213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14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>
      <c r="A575" t="s">
        <v>1476</v>
      </c>
      <c r="B575" t="s">
        <v>79</v>
      </c>
      <c r="C575" t="s">
        <v>425</v>
      </c>
      <c r="D575" t="s">
        <v>81</v>
      </c>
      <c r="E575" s="2" t="str">
        <f>HYPERLINK("capsilon://?command=openfolder&amp;siteaddress=FAM.docvelocity-na8.net&amp;folderid=FX6B33463C-3CE4-12CB-375F-06C89942326E","FX21122791")</f>
        <v>FX21122791</v>
      </c>
      <c r="F575" t="s">
        <v>19</v>
      </c>
      <c r="G575" t="s">
        <v>19</v>
      </c>
      <c r="H575" t="s">
        <v>82</v>
      </c>
      <c r="I575" t="s">
        <v>1477</v>
      </c>
      <c r="J575">
        <v>66</v>
      </c>
      <c r="K575" t="s">
        <v>84</v>
      </c>
      <c r="L575" t="s">
        <v>85</v>
      </c>
      <c r="M575" t="s">
        <v>86</v>
      </c>
      <c r="N575">
        <v>2</v>
      </c>
      <c r="O575" s="1">
        <v>44540.627060185187</v>
      </c>
      <c r="P575" s="1">
        <v>44540.636412037034</v>
      </c>
      <c r="Q575">
        <v>438</v>
      </c>
      <c r="R575">
        <v>370</v>
      </c>
      <c r="S575" t="b">
        <v>0</v>
      </c>
      <c r="T575" t="s">
        <v>87</v>
      </c>
      <c r="U575" t="b">
        <v>0</v>
      </c>
      <c r="V575" t="s">
        <v>150</v>
      </c>
      <c r="W575" s="1">
        <v>44540.632835648146</v>
      </c>
      <c r="X575">
        <v>213</v>
      </c>
      <c r="Y575">
        <v>52</v>
      </c>
      <c r="Z575">
        <v>0</v>
      </c>
      <c r="AA575">
        <v>52</v>
      </c>
      <c r="AB575">
        <v>0</v>
      </c>
      <c r="AC575">
        <v>31</v>
      </c>
      <c r="AD575">
        <v>14</v>
      </c>
      <c r="AE575">
        <v>0</v>
      </c>
      <c r="AF575">
        <v>0</v>
      </c>
      <c r="AG575">
        <v>0</v>
      </c>
      <c r="AH575" t="s">
        <v>182</v>
      </c>
      <c r="AI575" s="1">
        <v>44540.636412037034</v>
      </c>
      <c r="AJ575">
        <v>157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14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>
      <c r="A576" t="s">
        <v>1478</v>
      </c>
      <c r="B576" t="s">
        <v>79</v>
      </c>
      <c r="C576" t="s">
        <v>740</v>
      </c>
      <c r="D576" t="s">
        <v>81</v>
      </c>
      <c r="E576" s="2" t="str">
        <f>HYPERLINK("capsilon://?command=openfolder&amp;siteaddress=FAM.docvelocity-na8.net&amp;folderid=FXD15C65D3-7000-6BAB-50B1-21054C5BA2DA","FX211112294")</f>
        <v>FX211112294</v>
      </c>
      <c r="F576" t="s">
        <v>19</v>
      </c>
      <c r="G576" t="s">
        <v>19</v>
      </c>
      <c r="H576" t="s">
        <v>82</v>
      </c>
      <c r="I576" t="s">
        <v>1452</v>
      </c>
      <c r="J576">
        <v>192</v>
      </c>
      <c r="K576" t="s">
        <v>84</v>
      </c>
      <c r="L576" t="s">
        <v>85</v>
      </c>
      <c r="M576" t="s">
        <v>86</v>
      </c>
      <c r="N576">
        <v>2</v>
      </c>
      <c r="O576" s="1">
        <v>44540.633761574078</v>
      </c>
      <c r="P576" s="1">
        <v>44540.717326388891</v>
      </c>
      <c r="Q576">
        <v>4620</v>
      </c>
      <c r="R576">
        <v>2600</v>
      </c>
      <c r="S576" t="b">
        <v>0</v>
      </c>
      <c r="T576" t="s">
        <v>87</v>
      </c>
      <c r="U576" t="b">
        <v>1</v>
      </c>
      <c r="V576" t="s">
        <v>307</v>
      </c>
      <c r="W576" s="1">
        <v>44540.664907407408</v>
      </c>
      <c r="X576">
        <v>1649</v>
      </c>
      <c r="Y576">
        <v>212</v>
      </c>
      <c r="Z576">
        <v>0</v>
      </c>
      <c r="AA576">
        <v>212</v>
      </c>
      <c r="AB576">
        <v>54</v>
      </c>
      <c r="AC576">
        <v>151</v>
      </c>
      <c r="AD576">
        <v>-20</v>
      </c>
      <c r="AE576">
        <v>0</v>
      </c>
      <c r="AF576">
        <v>0</v>
      </c>
      <c r="AG576">
        <v>0</v>
      </c>
      <c r="AH576" t="s">
        <v>182</v>
      </c>
      <c r="AI576" s="1">
        <v>44540.717326388891</v>
      </c>
      <c r="AJ576">
        <v>917</v>
      </c>
      <c r="AK576">
        <v>0</v>
      </c>
      <c r="AL576">
        <v>0</v>
      </c>
      <c r="AM576">
        <v>0</v>
      </c>
      <c r="AN576">
        <v>54</v>
      </c>
      <c r="AO576">
        <v>0</v>
      </c>
      <c r="AP576">
        <v>-20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>
      <c r="A577" t="s">
        <v>1479</v>
      </c>
      <c r="B577" t="s">
        <v>79</v>
      </c>
      <c r="C577" t="s">
        <v>1480</v>
      </c>
      <c r="D577" t="s">
        <v>81</v>
      </c>
      <c r="E577" s="2" t="str">
        <f>HYPERLINK("capsilon://?command=openfolder&amp;siteaddress=FAM.docvelocity-na8.net&amp;folderid=FX63C8DF21-430F-25F9-93CC-19209BEBA9DF","FX21115283")</f>
        <v>FX21115283</v>
      </c>
      <c r="F577" t="s">
        <v>19</v>
      </c>
      <c r="G577" t="s">
        <v>19</v>
      </c>
      <c r="H577" t="s">
        <v>82</v>
      </c>
      <c r="I577" t="s">
        <v>1481</v>
      </c>
      <c r="J577">
        <v>66</v>
      </c>
      <c r="K577" t="s">
        <v>84</v>
      </c>
      <c r="L577" t="s">
        <v>85</v>
      </c>
      <c r="M577" t="s">
        <v>86</v>
      </c>
      <c r="N577">
        <v>2</v>
      </c>
      <c r="O577" s="1">
        <v>44540.641423611109</v>
      </c>
      <c r="P577" s="1">
        <v>44540.719340277778</v>
      </c>
      <c r="Q577">
        <v>6671</v>
      </c>
      <c r="R577">
        <v>61</v>
      </c>
      <c r="S577" t="b">
        <v>0</v>
      </c>
      <c r="T577" t="s">
        <v>87</v>
      </c>
      <c r="U577" t="b">
        <v>0</v>
      </c>
      <c r="V577" t="s">
        <v>307</v>
      </c>
      <c r="W577" s="1">
        <v>44540.665138888886</v>
      </c>
      <c r="X577">
        <v>19</v>
      </c>
      <c r="Y577">
        <v>0</v>
      </c>
      <c r="Z577">
        <v>0</v>
      </c>
      <c r="AA577">
        <v>0</v>
      </c>
      <c r="AB577">
        <v>52</v>
      </c>
      <c r="AC577">
        <v>0</v>
      </c>
      <c r="AD577">
        <v>66</v>
      </c>
      <c r="AE577">
        <v>0</v>
      </c>
      <c r="AF577">
        <v>0</v>
      </c>
      <c r="AG577">
        <v>0</v>
      </c>
      <c r="AH577" t="s">
        <v>137</v>
      </c>
      <c r="AI577" s="1">
        <v>44540.719340277778</v>
      </c>
      <c r="AJ577">
        <v>15</v>
      </c>
      <c r="AK577">
        <v>0</v>
      </c>
      <c r="AL577">
        <v>0</v>
      </c>
      <c r="AM577">
        <v>0</v>
      </c>
      <c r="AN577">
        <v>52</v>
      </c>
      <c r="AO577">
        <v>0</v>
      </c>
      <c r="AP577">
        <v>66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>
      <c r="A578" t="s">
        <v>1482</v>
      </c>
      <c r="B578" t="s">
        <v>79</v>
      </c>
      <c r="C578" t="s">
        <v>1200</v>
      </c>
      <c r="D578" t="s">
        <v>81</v>
      </c>
      <c r="E578" s="2" t="str">
        <f>HYPERLINK("capsilon://?command=openfolder&amp;siteaddress=FAM.docvelocity-na8.net&amp;folderid=FX5D37D016-FE73-B910-5CFE-75726C8738A7","FX21119262")</f>
        <v>FX21119262</v>
      </c>
      <c r="F578" t="s">
        <v>19</v>
      </c>
      <c r="G578" t="s">
        <v>19</v>
      </c>
      <c r="H578" t="s">
        <v>82</v>
      </c>
      <c r="I578" t="s">
        <v>1483</v>
      </c>
      <c r="J578">
        <v>66</v>
      </c>
      <c r="K578" t="s">
        <v>84</v>
      </c>
      <c r="L578" t="s">
        <v>85</v>
      </c>
      <c r="M578" t="s">
        <v>86</v>
      </c>
      <c r="N578">
        <v>2</v>
      </c>
      <c r="O578" s="1">
        <v>44540.641689814816</v>
      </c>
      <c r="P578" s="1">
        <v>44540.719687500001</v>
      </c>
      <c r="Q578">
        <v>6687</v>
      </c>
      <c r="R578">
        <v>52</v>
      </c>
      <c r="S578" t="b">
        <v>0</v>
      </c>
      <c r="T578" t="s">
        <v>87</v>
      </c>
      <c r="U578" t="b">
        <v>0</v>
      </c>
      <c r="V578" t="s">
        <v>168</v>
      </c>
      <c r="W578" s="1">
        <v>44540.665185185186</v>
      </c>
      <c r="X578">
        <v>23</v>
      </c>
      <c r="Y578">
        <v>0</v>
      </c>
      <c r="Z578">
        <v>0</v>
      </c>
      <c r="AA578">
        <v>0</v>
      </c>
      <c r="AB578">
        <v>52</v>
      </c>
      <c r="AC578">
        <v>0</v>
      </c>
      <c r="AD578">
        <v>66</v>
      </c>
      <c r="AE578">
        <v>0</v>
      </c>
      <c r="AF578">
        <v>0</v>
      </c>
      <c r="AG578">
        <v>0</v>
      </c>
      <c r="AH578" t="s">
        <v>137</v>
      </c>
      <c r="AI578" s="1">
        <v>44540.719687500001</v>
      </c>
      <c r="AJ578">
        <v>29</v>
      </c>
      <c r="AK578">
        <v>0</v>
      </c>
      <c r="AL578">
        <v>0</v>
      </c>
      <c r="AM578">
        <v>0</v>
      </c>
      <c r="AN578">
        <v>52</v>
      </c>
      <c r="AO578">
        <v>0</v>
      </c>
      <c r="AP578">
        <v>66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>
      <c r="A579" t="s">
        <v>1484</v>
      </c>
      <c r="B579" t="s">
        <v>79</v>
      </c>
      <c r="C579" t="s">
        <v>1470</v>
      </c>
      <c r="D579" t="s">
        <v>81</v>
      </c>
      <c r="E579" s="2" t="str">
        <f>HYPERLINK("capsilon://?command=openfolder&amp;siteaddress=FAM.docvelocity-na8.net&amp;folderid=FX7F891314-08EF-AB49-F893-A85BB00882EC","FX21111790")</f>
        <v>FX21111790</v>
      </c>
      <c r="F579" t="s">
        <v>19</v>
      </c>
      <c r="G579" t="s">
        <v>19</v>
      </c>
      <c r="H579" t="s">
        <v>82</v>
      </c>
      <c r="I579" t="s">
        <v>1471</v>
      </c>
      <c r="J579">
        <v>38</v>
      </c>
      <c r="K579" t="s">
        <v>84</v>
      </c>
      <c r="L579" t="s">
        <v>85</v>
      </c>
      <c r="M579" t="s">
        <v>86</v>
      </c>
      <c r="N579">
        <v>2</v>
      </c>
      <c r="O579" s="1">
        <v>44540.642175925925</v>
      </c>
      <c r="P579" s="1">
        <v>44540.713379629633</v>
      </c>
      <c r="Q579">
        <v>4410</v>
      </c>
      <c r="R579">
        <v>1742</v>
      </c>
      <c r="S579" t="b">
        <v>0</v>
      </c>
      <c r="T579" t="s">
        <v>87</v>
      </c>
      <c r="U579" t="b">
        <v>1</v>
      </c>
      <c r="V579" t="s">
        <v>758</v>
      </c>
      <c r="W579" s="1">
        <v>44540.679768518516</v>
      </c>
      <c r="X579">
        <v>1526</v>
      </c>
      <c r="Y579">
        <v>37</v>
      </c>
      <c r="Z579">
        <v>0</v>
      </c>
      <c r="AA579">
        <v>37</v>
      </c>
      <c r="AB579">
        <v>0</v>
      </c>
      <c r="AC579">
        <v>33</v>
      </c>
      <c r="AD579">
        <v>1</v>
      </c>
      <c r="AE579">
        <v>0</v>
      </c>
      <c r="AF579">
        <v>0</v>
      </c>
      <c r="AG579">
        <v>0</v>
      </c>
      <c r="AH579" t="s">
        <v>137</v>
      </c>
      <c r="AI579" s="1">
        <v>44540.713379629633</v>
      </c>
      <c r="AJ579">
        <v>199</v>
      </c>
      <c r="AK579">
        <v>1</v>
      </c>
      <c r="AL579">
        <v>0</v>
      </c>
      <c r="AM579">
        <v>1</v>
      </c>
      <c r="AN579">
        <v>0</v>
      </c>
      <c r="AO579">
        <v>1</v>
      </c>
      <c r="AP579">
        <v>0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>
      <c r="A580" t="s">
        <v>1485</v>
      </c>
      <c r="B580" t="s">
        <v>79</v>
      </c>
      <c r="C580" t="s">
        <v>1470</v>
      </c>
      <c r="D580" t="s">
        <v>81</v>
      </c>
      <c r="E580" s="2" t="str">
        <f>HYPERLINK("capsilon://?command=openfolder&amp;siteaddress=FAM.docvelocity-na8.net&amp;folderid=FX7F891314-08EF-AB49-F893-A85BB00882EC","FX21111790")</f>
        <v>FX21111790</v>
      </c>
      <c r="F580" t="s">
        <v>19</v>
      </c>
      <c r="G580" t="s">
        <v>19</v>
      </c>
      <c r="H580" t="s">
        <v>82</v>
      </c>
      <c r="I580" t="s">
        <v>1473</v>
      </c>
      <c r="J580">
        <v>38</v>
      </c>
      <c r="K580" t="s">
        <v>84</v>
      </c>
      <c r="L580" t="s">
        <v>85</v>
      </c>
      <c r="M580" t="s">
        <v>86</v>
      </c>
      <c r="N580">
        <v>2</v>
      </c>
      <c r="O580" s="1">
        <v>44540.642685185187</v>
      </c>
      <c r="P580" s="1">
        <v>44540.715567129628</v>
      </c>
      <c r="Q580">
        <v>5331</v>
      </c>
      <c r="R580">
        <v>966</v>
      </c>
      <c r="S580" t="b">
        <v>0</v>
      </c>
      <c r="T580" t="s">
        <v>87</v>
      </c>
      <c r="U580" t="b">
        <v>1</v>
      </c>
      <c r="V580" t="s">
        <v>307</v>
      </c>
      <c r="W580" s="1">
        <v>44540.674062500002</v>
      </c>
      <c r="X580">
        <v>770</v>
      </c>
      <c r="Y580">
        <v>37</v>
      </c>
      <c r="Z580">
        <v>0</v>
      </c>
      <c r="AA580">
        <v>37</v>
      </c>
      <c r="AB580">
        <v>0</v>
      </c>
      <c r="AC580">
        <v>21</v>
      </c>
      <c r="AD580">
        <v>1</v>
      </c>
      <c r="AE580">
        <v>0</v>
      </c>
      <c r="AF580">
        <v>0</v>
      </c>
      <c r="AG580">
        <v>0</v>
      </c>
      <c r="AH580" t="s">
        <v>137</v>
      </c>
      <c r="AI580" s="1">
        <v>44540.715567129628</v>
      </c>
      <c r="AJ580">
        <v>189</v>
      </c>
      <c r="AK580">
        <v>1</v>
      </c>
      <c r="AL580">
        <v>0</v>
      </c>
      <c r="AM580">
        <v>1</v>
      </c>
      <c r="AN580">
        <v>0</v>
      </c>
      <c r="AO580">
        <v>1</v>
      </c>
      <c r="AP580">
        <v>0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>
      <c r="A581" t="s">
        <v>1486</v>
      </c>
      <c r="B581" t="s">
        <v>79</v>
      </c>
      <c r="C581" t="s">
        <v>1487</v>
      </c>
      <c r="D581" t="s">
        <v>81</v>
      </c>
      <c r="E581" s="2" t="str">
        <f>HYPERLINK("capsilon://?command=openfolder&amp;siteaddress=FAM.docvelocity-na8.net&amp;folderid=FX6C60DCAE-B85C-5A4B-2704-BB77558F07F3","FX211112472")</f>
        <v>FX211112472</v>
      </c>
      <c r="F581" t="s">
        <v>19</v>
      </c>
      <c r="G581" t="s">
        <v>19</v>
      </c>
      <c r="H581" t="s">
        <v>82</v>
      </c>
      <c r="I581" t="s">
        <v>1488</v>
      </c>
      <c r="J581">
        <v>66</v>
      </c>
      <c r="K581" t="s">
        <v>84</v>
      </c>
      <c r="L581" t="s">
        <v>85</v>
      </c>
      <c r="M581" t="s">
        <v>86</v>
      </c>
      <c r="N581">
        <v>2</v>
      </c>
      <c r="O581" s="1">
        <v>44540.646689814814</v>
      </c>
      <c r="P581" s="1">
        <v>44540.719884259262</v>
      </c>
      <c r="Q581">
        <v>6288</v>
      </c>
      <c r="R581">
        <v>36</v>
      </c>
      <c r="S581" t="b">
        <v>0</v>
      </c>
      <c r="T581" t="s">
        <v>87</v>
      </c>
      <c r="U581" t="b">
        <v>0</v>
      </c>
      <c r="V581" t="s">
        <v>168</v>
      </c>
      <c r="W581" s="1">
        <v>44540.665416666663</v>
      </c>
      <c r="X581">
        <v>19</v>
      </c>
      <c r="Y581">
        <v>0</v>
      </c>
      <c r="Z581">
        <v>0</v>
      </c>
      <c r="AA581">
        <v>0</v>
      </c>
      <c r="AB581">
        <v>52</v>
      </c>
      <c r="AC581">
        <v>0</v>
      </c>
      <c r="AD581">
        <v>66</v>
      </c>
      <c r="AE581">
        <v>0</v>
      </c>
      <c r="AF581">
        <v>0</v>
      </c>
      <c r="AG581">
        <v>0</v>
      </c>
      <c r="AH581" t="s">
        <v>137</v>
      </c>
      <c r="AI581" s="1">
        <v>44540.719884259262</v>
      </c>
      <c r="AJ581">
        <v>17</v>
      </c>
      <c r="AK581">
        <v>0</v>
      </c>
      <c r="AL581">
        <v>0</v>
      </c>
      <c r="AM581">
        <v>0</v>
      </c>
      <c r="AN581">
        <v>52</v>
      </c>
      <c r="AO581">
        <v>0</v>
      </c>
      <c r="AP581">
        <v>66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>
      <c r="A582" t="s">
        <v>1489</v>
      </c>
      <c r="B582" t="s">
        <v>79</v>
      </c>
      <c r="C582" t="s">
        <v>1490</v>
      </c>
      <c r="D582" t="s">
        <v>81</v>
      </c>
      <c r="E582" s="2" t="str">
        <f>HYPERLINK("capsilon://?command=openfolder&amp;siteaddress=FAM.docvelocity-na8.net&amp;folderid=FX4DD5ECC5-2B73-5ED7-2B79-E5BC49C30C38","FX21116394")</f>
        <v>FX21116394</v>
      </c>
      <c r="F582" t="s">
        <v>19</v>
      </c>
      <c r="G582" t="s">
        <v>19</v>
      </c>
      <c r="H582" t="s">
        <v>82</v>
      </c>
      <c r="I582" t="s">
        <v>1491</v>
      </c>
      <c r="J582">
        <v>66</v>
      </c>
      <c r="K582" t="s">
        <v>84</v>
      </c>
      <c r="L582" t="s">
        <v>85</v>
      </c>
      <c r="M582" t="s">
        <v>86</v>
      </c>
      <c r="N582">
        <v>2</v>
      </c>
      <c r="O582" s="1">
        <v>44540.650925925926</v>
      </c>
      <c r="P582" s="1">
        <v>44540.720069444447</v>
      </c>
      <c r="Q582">
        <v>5868</v>
      </c>
      <c r="R582">
        <v>106</v>
      </c>
      <c r="S582" t="b">
        <v>0</v>
      </c>
      <c r="T582" t="s">
        <v>87</v>
      </c>
      <c r="U582" t="b">
        <v>0</v>
      </c>
      <c r="V582" t="s">
        <v>168</v>
      </c>
      <c r="W582" s="1">
        <v>44540.666481481479</v>
      </c>
      <c r="X582">
        <v>91</v>
      </c>
      <c r="Y582">
        <v>0</v>
      </c>
      <c r="Z582">
        <v>0</v>
      </c>
      <c r="AA582">
        <v>0</v>
      </c>
      <c r="AB582">
        <v>52</v>
      </c>
      <c r="AC582">
        <v>0</v>
      </c>
      <c r="AD582">
        <v>66</v>
      </c>
      <c r="AE582">
        <v>0</v>
      </c>
      <c r="AF582">
        <v>0</v>
      </c>
      <c r="AG582">
        <v>0</v>
      </c>
      <c r="AH582" t="s">
        <v>137</v>
      </c>
      <c r="AI582" s="1">
        <v>44540.720069444447</v>
      </c>
      <c r="AJ582">
        <v>15</v>
      </c>
      <c r="AK582">
        <v>0</v>
      </c>
      <c r="AL582">
        <v>0</v>
      </c>
      <c r="AM582">
        <v>0</v>
      </c>
      <c r="AN582">
        <v>52</v>
      </c>
      <c r="AO582">
        <v>0</v>
      </c>
      <c r="AP582">
        <v>66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>
      <c r="A583" t="s">
        <v>1492</v>
      </c>
      <c r="B583" t="s">
        <v>79</v>
      </c>
      <c r="C583" t="s">
        <v>1493</v>
      </c>
      <c r="D583" t="s">
        <v>81</v>
      </c>
      <c r="E583" s="2" t="str">
        <f>HYPERLINK("capsilon://?command=openfolder&amp;siteaddress=FAM.docvelocity-na8.net&amp;folderid=FX26B74868-08E7-5349-6DB1-6AC1350431AA","FX21107579")</f>
        <v>FX21107579</v>
      </c>
      <c r="F583" t="s">
        <v>19</v>
      </c>
      <c r="G583" t="s">
        <v>19</v>
      </c>
      <c r="H583" t="s">
        <v>82</v>
      </c>
      <c r="I583" t="s">
        <v>1494</v>
      </c>
      <c r="J583">
        <v>66</v>
      </c>
      <c r="K583" t="s">
        <v>84</v>
      </c>
      <c r="L583" t="s">
        <v>85</v>
      </c>
      <c r="M583" t="s">
        <v>86</v>
      </c>
      <c r="N583">
        <v>2</v>
      </c>
      <c r="O583" s="1">
        <v>44540.65115740741</v>
      </c>
      <c r="P583" s="1">
        <v>44540.720416666663</v>
      </c>
      <c r="Q583">
        <v>5933</v>
      </c>
      <c r="R583">
        <v>51</v>
      </c>
      <c r="S583" t="b">
        <v>0</v>
      </c>
      <c r="T583" t="s">
        <v>87</v>
      </c>
      <c r="U583" t="b">
        <v>0</v>
      </c>
      <c r="V583" t="s">
        <v>168</v>
      </c>
      <c r="W583" s="1">
        <v>44540.666747685187</v>
      </c>
      <c r="X583">
        <v>22</v>
      </c>
      <c r="Y583">
        <v>0</v>
      </c>
      <c r="Z583">
        <v>0</v>
      </c>
      <c r="AA583">
        <v>0</v>
      </c>
      <c r="AB583">
        <v>52</v>
      </c>
      <c r="AC583">
        <v>0</v>
      </c>
      <c r="AD583">
        <v>66</v>
      </c>
      <c r="AE583">
        <v>0</v>
      </c>
      <c r="AF583">
        <v>0</v>
      </c>
      <c r="AG583">
        <v>0</v>
      </c>
      <c r="AH583" t="s">
        <v>137</v>
      </c>
      <c r="AI583" s="1">
        <v>44540.720416666663</v>
      </c>
      <c r="AJ583">
        <v>29</v>
      </c>
      <c r="AK583">
        <v>0</v>
      </c>
      <c r="AL583">
        <v>0</v>
      </c>
      <c r="AM583">
        <v>0</v>
      </c>
      <c r="AN583">
        <v>52</v>
      </c>
      <c r="AO583">
        <v>0</v>
      </c>
      <c r="AP583">
        <v>66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>
      <c r="A584" t="s">
        <v>1495</v>
      </c>
      <c r="B584" t="s">
        <v>79</v>
      </c>
      <c r="C584" t="s">
        <v>1496</v>
      </c>
      <c r="D584" t="s">
        <v>81</v>
      </c>
      <c r="E584" s="2" t="str">
        <f>HYPERLINK("capsilon://?command=openfolder&amp;siteaddress=FAM.docvelocity-na8.net&amp;folderid=FXFA66B01D-C2B9-7940-7B32-1FC782307346","FX21125590")</f>
        <v>FX21125590</v>
      </c>
      <c r="F584" t="s">
        <v>19</v>
      </c>
      <c r="G584" t="s">
        <v>19</v>
      </c>
      <c r="H584" t="s">
        <v>82</v>
      </c>
      <c r="I584" t="s">
        <v>1497</v>
      </c>
      <c r="J584">
        <v>76</v>
      </c>
      <c r="K584" t="s">
        <v>84</v>
      </c>
      <c r="L584" t="s">
        <v>85</v>
      </c>
      <c r="M584" t="s">
        <v>86</v>
      </c>
      <c r="N584">
        <v>1</v>
      </c>
      <c r="O584" s="1">
        <v>44540.653749999998</v>
      </c>
      <c r="P584" s="1">
        <v>44540.668391203704</v>
      </c>
      <c r="Q584">
        <v>1124</v>
      </c>
      <c r="R584">
        <v>141</v>
      </c>
      <c r="S584" t="b">
        <v>0</v>
      </c>
      <c r="T584" t="s">
        <v>87</v>
      </c>
      <c r="U584" t="b">
        <v>0</v>
      </c>
      <c r="V584" t="s">
        <v>168</v>
      </c>
      <c r="W584" s="1">
        <v>44540.668391203704</v>
      </c>
      <c r="X584">
        <v>141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76</v>
      </c>
      <c r="AE584">
        <v>74</v>
      </c>
      <c r="AF584">
        <v>0</v>
      </c>
      <c r="AG584">
        <v>3</v>
      </c>
      <c r="AH584" t="s">
        <v>87</v>
      </c>
      <c r="AI584" t="s">
        <v>87</v>
      </c>
      <c r="AJ584" t="s">
        <v>87</v>
      </c>
      <c r="AK584" t="s">
        <v>87</v>
      </c>
      <c r="AL584" t="s">
        <v>87</v>
      </c>
      <c r="AM584" t="s">
        <v>87</v>
      </c>
      <c r="AN584" t="s">
        <v>87</v>
      </c>
      <c r="AO584" t="s">
        <v>87</v>
      </c>
      <c r="AP584" t="s">
        <v>87</v>
      </c>
      <c r="AQ584" t="s">
        <v>87</v>
      </c>
      <c r="AR584" t="s">
        <v>87</v>
      </c>
      <c r="AS584" t="s">
        <v>87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>
      <c r="A585" t="s">
        <v>1498</v>
      </c>
      <c r="B585" t="s">
        <v>79</v>
      </c>
      <c r="C585" t="s">
        <v>1499</v>
      </c>
      <c r="D585" t="s">
        <v>81</v>
      </c>
      <c r="E585" s="2" t="str">
        <f>HYPERLINK("capsilon://?command=openfolder&amp;siteaddress=FAM.docvelocity-na8.net&amp;folderid=FX33070C94-110E-6AD4-C94F-CC01B1F313A4","FX21126579")</f>
        <v>FX21126579</v>
      </c>
      <c r="F585" t="s">
        <v>19</v>
      </c>
      <c r="G585" t="s">
        <v>19</v>
      </c>
      <c r="H585" t="s">
        <v>82</v>
      </c>
      <c r="I585" t="s">
        <v>1500</v>
      </c>
      <c r="J585">
        <v>188</v>
      </c>
      <c r="K585" t="s">
        <v>84</v>
      </c>
      <c r="L585" t="s">
        <v>85</v>
      </c>
      <c r="M585" t="s">
        <v>86</v>
      </c>
      <c r="N585">
        <v>2</v>
      </c>
      <c r="O585" s="1">
        <v>44540.654849537037</v>
      </c>
      <c r="P585" s="1">
        <v>44540.725289351853</v>
      </c>
      <c r="Q585">
        <v>4745</v>
      </c>
      <c r="R585">
        <v>1341</v>
      </c>
      <c r="S585" t="b">
        <v>0</v>
      </c>
      <c r="T585" t="s">
        <v>87</v>
      </c>
      <c r="U585" t="b">
        <v>0</v>
      </c>
      <c r="V585" t="s">
        <v>328</v>
      </c>
      <c r="W585" s="1">
        <v>44540.682500000003</v>
      </c>
      <c r="X585">
        <v>886</v>
      </c>
      <c r="Y585">
        <v>170</v>
      </c>
      <c r="Z585">
        <v>0</v>
      </c>
      <c r="AA585">
        <v>170</v>
      </c>
      <c r="AB585">
        <v>0</v>
      </c>
      <c r="AC585">
        <v>68</v>
      </c>
      <c r="AD585">
        <v>18</v>
      </c>
      <c r="AE585">
        <v>0</v>
      </c>
      <c r="AF585">
        <v>0</v>
      </c>
      <c r="AG585">
        <v>0</v>
      </c>
      <c r="AH585" t="s">
        <v>137</v>
      </c>
      <c r="AI585" s="1">
        <v>44540.725289351853</v>
      </c>
      <c r="AJ585">
        <v>420</v>
      </c>
      <c r="AK585">
        <v>3</v>
      </c>
      <c r="AL585">
        <v>0</v>
      </c>
      <c r="AM585">
        <v>3</v>
      </c>
      <c r="AN585">
        <v>0</v>
      </c>
      <c r="AO585">
        <v>3</v>
      </c>
      <c r="AP585">
        <v>15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>
      <c r="A586" t="s">
        <v>1501</v>
      </c>
      <c r="B586" t="s">
        <v>79</v>
      </c>
      <c r="C586" t="s">
        <v>193</v>
      </c>
      <c r="D586" t="s">
        <v>81</v>
      </c>
      <c r="E586" s="2" t="str">
        <f>HYPERLINK("capsilon://?command=openfolder&amp;siteaddress=FAM.docvelocity-na8.net&amp;folderid=FXBF266556-ED09-E799-02B5-39C03CD72642","FX21109276")</f>
        <v>FX21109276</v>
      </c>
      <c r="F586" t="s">
        <v>19</v>
      </c>
      <c r="G586" t="s">
        <v>19</v>
      </c>
      <c r="H586" t="s">
        <v>82</v>
      </c>
      <c r="I586" t="s">
        <v>1502</v>
      </c>
      <c r="J586">
        <v>66</v>
      </c>
      <c r="K586" t="s">
        <v>84</v>
      </c>
      <c r="L586" t="s">
        <v>85</v>
      </c>
      <c r="M586" t="s">
        <v>86</v>
      </c>
      <c r="N586">
        <v>2</v>
      </c>
      <c r="O586" s="1">
        <v>44540.655069444445</v>
      </c>
      <c r="P586" s="1">
        <v>44540.721030092594</v>
      </c>
      <c r="Q586">
        <v>5660</v>
      </c>
      <c r="R586">
        <v>39</v>
      </c>
      <c r="S586" t="b">
        <v>0</v>
      </c>
      <c r="T586" t="s">
        <v>87</v>
      </c>
      <c r="U586" t="b">
        <v>0</v>
      </c>
      <c r="V586" t="s">
        <v>168</v>
      </c>
      <c r="W586" s="1">
        <v>44540.668888888889</v>
      </c>
      <c r="X586">
        <v>14</v>
      </c>
      <c r="Y586">
        <v>0</v>
      </c>
      <c r="Z586">
        <v>0</v>
      </c>
      <c r="AA586">
        <v>0</v>
      </c>
      <c r="AB586">
        <v>52</v>
      </c>
      <c r="AC586">
        <v>0</v>
      </c>
      <c r="AD586">
        <v>66</v>
      </c>
      <c r="AE586">
        <v>0</v>
      </c>
      <c r="AF586">
        <v>0</v>
      </c>
      <c r="AG586">
        <v>0</v>
      </c>
      <c r="AH586" t="s">
        <v>261</v>
      </c>
      <c r="AI586" s="1">
        <v>44540.721030092594</v>
      </c>
      <c r="AJ586">
        <v>25</v>
      </c>
      <c r="AK586">
        <v>0</v>
      </c>
      <c r="AL586">
        <v>0</v>
      </c>
      <c r="AM586">
        <v>0</v>
      </c>
      <c r="AN586">
        <v>52</v>
      </c>
      <c r="AO586">
        <v>0</v>
      </c>
      <c r="AP586">
        <v>66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>
      <c r="A587" t="s">
        <v>1503</v>
      </c>
      <c r="B587" t="s">
        <v>79</v>
      </c>
      <c r="C587" t="s">
        <v>337</v>
      </c>
      <c r="D587" t="s">
        <v>81</v>
      </c>
      <c r="E587" s="2" t="str">
        <f>HYPERLINK("capsilon://?command=openfolder&amp;siteaddress=FAM.docvelocity-na8.net&amp;folderid=FX3990C6EB-7E4E-F4D0-9F20-E01B547A90BB","FX21116500")</f>
        <v>FX21116500</v>
      </c>
      <c r="F587" t="s">
        <v>19</v>
      </c>
      <c r="G587" t="s">
        <v>19</v>
      </c>
      <c r="H587" t="s">
        <v>82</v>
      </c>
      <c r="I587" t="s">
        <v>1504</v>
      </c>
      <c r="J587">
        <v>66</v>
      </c>
      <c r="K587" t="s">
        <v>84</v>
      </c>
      <c r="L587" t="s">
        <v>85</v>
      </c>
      <c r="M587" t="s">
        <v>86</v>
      </c>
      <c r="N587">
        <v>2</v>
      </c>
      <c r="O587" s="1">
        <v>44540.664259259262</v>
      </c>
      <c r="P587" s="1">
        <v>44540.721331018518</v>
      </c>
      <c r="Q587">
        <v>4882</v>
      </c>
      <c r="R587">
        <v>49</v>
      </c>
      <c r="S587" t="b">
        <v>0</v>
      </c>
      <c r="T587" t="s">
        <v>87</v>
      </c>
      <c r="U587" t="b">
        <v>0</v>
      </c>
      <c r="V587" t="s">
        <v>307</v>
      </c>
      <c r="W587" s="1">
        <v>44540.674351851849</v>
      </c>
      <c r="X587">
        <v>24</v>
      </c>
      <c r="Y587">
        <v>0</v>
      </c>
      <c r="Z587">
        <v>0</v>
      </c>
      <c r="AA587">
        <v>0</v>
      </c>
      <c r="AB587">
        <v>52</v>
      </c>
      <c r="AC587">
        <v>0</v>
      </c>
      <c r="AD587">
        <v>66</v>
      </c>
      <c r="AE587">
        <v>0</v>
      </c>
      <c r="AF587">
        <v>0</v>
      </c>
      <c r="AG587">
        <v>0</v>
      </c>
      <c r="AH587" t="s">
        <v>261</v>
      </c>
      <c r="AI587" s="1">
        <v>44540.721331018518</v>
      </c>
      <c r="AJ587">
        <v>25</v>
      </c>
      <c r="AK587">
        <v>0</v>
      </c>
      <c r="AL587">
        <v>0</v>
      </c>
      <c r="AM587">
        <v>0</v>
      </c>
      <c r="AN587">
        <v>52</v>
      </c>
      <c r="AO587">
        <v>0</v>
      </c>
      <c r="AP587">
        <v>66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>
      <c r="A588" t="s">
        <v>1505</v>
      </c>
      <c r="B588" t="s">
        <v>79</v>
      </c>
      <c r="C588" t="s">
        <v>1496</v>
      </c>
      <c r="D588" t="s">
        <v>81</v>
      </c>
      <c r="E588" s="2" t="str">
        <f>HYPERLINK("capsilon://?command=openfolder&amp;siteaddress=FAM.docvelocity-na8.net&amp;folderid=FXFA66B01D-C2B9-7940-7B32-1FC782307346","FX21125590")</f>
        <v>FX21125590</v>
      </c>
      <c r="F588" t="s">
        <v>19</v>
      </c>
      <c r="G588" t="s">
        <v>19</v>
      </c>
      <c r="H588" t="s">
        <v>82</v>
      </c>
      <c r="I588" t="s">
        <v>1497</v>
      </c>
      <c r="J588">
        <v>114</v>
      </c>
      <c r="K588" t="s">
        <v>84</v>
      </c>
      <c r="L588" t="s">
        <v>85</v>
      </c>
      <c r="M588" t="s">
        <v>86</v>
      </c>
      <c r="N588">
        <v>2</v>
      </c>
      <c r="O588" s="1">
        <v>44540.668819444443</v>
      </c>
      <c r="P588" s="1">
        <v>44540.719155092593</v>
      </c>
      <c r="Q588">
        <v>3586</v>
      </c>
      <c r="R588">
        <v>763</v>
      </c>
      <c r="S588" t="b">
        <v>0</v>
      </c>
      <c r="T588" t="s">
        <v>87</v>
      </c>
      <c r="U588" t="b">
        <v>1</v>
      </c>
      <c r="V588" t="s">
        <v>168</v>
      </c>
      <c r="W588" s="1">
        <v>44540.674201388887</v>
      </c>
      <c r="X588">
        <v>226</v>
      </c>
      <c r="Y588">
        <v>111</v>
      </c>
      <c r="Z588">
        <v>0</v>
      </c>
      <c r="AA588">
        <v>111</v>
      </c>
      <c r="AB588">
        <v>0</v>
      </c>
      <c r="AC588">
        <v>50</v>
      </c>
      <c r="AD588">
        <v>3</v>
      </c>
      <c r="AE588">
        <v>0</v>
      </c>
      <c r="AF588">
        <v>0</v>
      </c>
      <c r="AG588">
        <v>0</v>
      </c>
      <c r="AH588" t="s">
        <v>137</v>
      </c>
      <c r="AI588" s="1">
        <v>44540.719155092593</v>
      </c>
      <c r="AJ588">
        <v>309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3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>
      <c r="A589" t="s">
        <v>1506</v>
      </c>
      <c r="B589" t="s">
        <v>79</v>
      </c>
      <c r="C589" t="s">
        <v>1507</v>
      </c>
      <c r="D589" t="s">
        <v>81</v>
      </c>
      <c r="E589" s="2" t="str">
        <f>HYPERLINK("capsilon://?command=openfolder&amp;siteaddress=FAM.docvelocity-na8.net&amp;folderid=FXA98594A9-7CB1-617C-5E16-D4E8901583C6","FX21126808")</f>
        <v>FX21126808</v>
      </c>
      <c r="F589" t="s">
        <v>19</v>
      </c>
      <c r="G589" t="s">
        <v>19</v>
      </c>
      <c r="H589" t="s">
        <v>82</v>
      </c>
      <c r="I589" t="s">
        <v>1508</v>
      </c>
      <c r="J589">
        <v>133</v>
      </c>
      <c r="K589" t="s">
        <v>84</v>
      </c>
      <c r="L589" t="s">
        <v>85</v>
      </c>
      <c r="M589" t="s">
        <v>86</v>
      </c>
      <c r="N589">
        <v>2</v>
      </c>
      <c r="O589" s="1">
        <v>44540.693784722222</v>
      </c>
      <c r="P589" s="1">
        <v>44540.769768518519</v>
      </c>
      <c r="Q589">
        <v>4896</v>
      </c>
      <c r="R589">
        <v>1669</v>
      </c>
      <c r="S589" t="b">
        <v>0</v>
      </c>
      <c r="T589" t="s">
        <v>87</v>
      </c>
      <c r="U589" t="b">
        <v>0</v>
      </c>
      <c r="V589" t="s">
        <v>758</v>
      </c>
      <c r="W589" s="1">
        <v>44540.759027777778</v>
      </c>
      <c r="X589">
        <v>1396</v>
      </c>
      <c r="Y589">
        <v>62</v>
      </c>
      <c r="Z589">
        <v>0</v>
      </c>
      <c r="AA589">
        <v>62</v>
      </c>
      <c r="AB589">
        <v>42</v>
      </c>
      <c r="AC589">
        <v>43</v>
      </c>
      <c r="AD589">
        <v>71</v>
      </c>
      <c r="AE589">
        <v>0</v>
      </c>
      <c r="AF589">
        <v>0</v>
      </c>
      <c r="AG589">
        <v>0</v>
      </c>
      <c r="AH589" t="s">
        <v>137</v>
      </c>
      <c r="AI589" s="1">
        <v>44540.769768518519</v>
      </c>
      <c r="AJ589">
        <v>257</v>
      </c>
      <c r="AK589">
        <v>0</v>
      </c>
      <c r="AL589">
        <v>0</v>
      </c>
      <c r="AM589">
        <v>0</v>
      </c>
      <c r="AN589">
        <v>42</v>
      </c>
      <c r="AO589">
        <v>0</v>
      </c>
      <c r="AP589">
        <v>71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>
      <c r="A590" t="s">
        <v>1509</v>
      </c>
      <c r="B590" t="s">
        <v>79</v>
      </c>
      <c r="C590" t="s">
        <v>1178</v>
      </c>
      <c r="D590" t="s">
        <v>81</v>
      </c>
      <c r="E590" s="2" t="str">
        <f>HYPERLINK("capsilon://?command=openfolder&amp;siteaddress=FAM.docvelocity-na8.net&amp;folderid=FX77D6C644-04AE-3AA5-EAAF-8FC84596A30F","FX21126257")</f>
        <v>FX21126257</v>
      </c>
      <c r="F590" t="s">
        <v>19</v>
      </c>
      <c r="G590" t="s">
        <v>19</v>
      </c>
      <c r="H590" t="s">
        <v>82</v>
      </c>
      <c r="I590" t="s">
        <v>1510</v>
      </c>
      <c r="J590">
        <v>66</v>
      </c>
      <c r="K590" t="s">
        <v>84</v>
      </c>
      <c r="L590" t="s">
        <v>85</v>
      </c>
      <c r="M590" t="s">
        <v>86</v>
      </c>
      <c r="N590">
        <v>2</v>
      </c>
      <c r="O590" s="1">
        <v>44540.694131944445</v>
      </c>
      <c r="P590" s="1">
        <v>44540.816666666666</v>
      </c>
      <c r="Q590">
        <v>4750</v>
      </c>
      <c r="R590">
        <v>5837</v>
      </c>
      <c r="S590" t="b">
        <v>0</v>
      </c>
      <c r="T590" t="s">
        <v>87</v>
      </c>
      <c r="U590" t="b">
        <v>0</v>
      </c>
      <c r="V590" t="s">
        <v>223</v>
      </c>
      <c r="W590" s="1">
        <v>44540.726030092592</v>
      </c>
      <c r="X590">
        <v>233</v>
      </c>
      <c r="Y590">
        <v>52</v>
      </c>
      <c r="Z590">
        <v>0</v>
      </c>
      <c r="AA590">
        <v>52</v>
      </c>
      <c r="AB590">
        <v>0</v>
      </c>
      <c r="AC590">
        <v>20</v>
      </c>
      <c r="AD590">
        <v>14</v>
      </c>
      <c r="AE590">
        <v>0</v>
      </c>
      <c r="AF590">
        <v>0</v>
      </c>
      <c r="AG590">
        <v>0</v>
      </c>
      <c r="AH590" t="s">
        <v>261</v>
      </c>
      <c r="AI590" s="1">
        <v>44540.816666666666</v>
      </c>
      <c r="AJ590">
        <v>5604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14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>
      <c r="A591" t="s">
        <v>1511</v>
      </c>
      <c r="B591" t="s">
        <v>79</v>
      </c>
      <c r="C591" t="s">
        <v>1274</v>
      </c>
      <c r="D591" t="s">
        <v>81</v>
      </c>
      <c r="E591" s="2" t="str">
        <f>HYPERLINK("capsilon://?command=openfolder&amp;siteaddress=FAM.docvelocity-na8.net&amp;folderid=FXDCE5802C-95C0-69C9-E978-48B025A7F6D4","FX21125604")</f>
        <v>FX21125604</v>
      </c>
      <c r="F591" t="s">
        <v>19</v>
      </c>
      <c r="G591" t="s">
        <v>19</v>
      </c>
      <c r="H591" t="s">
        <v>82</v>
      </c>
      <c r="I591" t="s">
        <v>1512</v>
      </c>
      <c r="J591">
        <v>66</v>
      </c>
      <c r="K591" t="s">
        <v>84</v>
      </c>
      <c r="L591" t="s">
        <v>85</v>
      </c>
      <c r="M591" t="s">
        <v>86</v>
      </c>
      <c r="N591">
        <v>1</v>
      </c>
      <c r="O591" s="1">
        <v>44540.699814814812</v>
      </c>
      <c r="P591" s="1">
        <v>44540.767592592594</v>
      </c>
      <c r="Q591">
        <v>5086</v>
      </c>
      <c r="R591">
        <v>770</v>
      </c>
      <c r="S591" t="b">
        <v>0</v>
      </c>
      <c r="T591" t="s">
        <v>87</v>
      </c>
      <c r="U591" t="b">
        <v>0</v>
      </c>
      <c r="V591" t="s">
        <v>758</v>
      </c>
      <c r="W591" s="1">
        <v>44540.767592592594</v>
      </c>
      <c r="X591">
        <v>739</v>
      </c>
      <c r="Y591">
        <v>11</v>
      </c>
      <c r="Z591">
        <v>0</v>
      </c>
      <c r="AA591">
        <v>11</v>
      </c>
      <c r="AB591">
        <v>0</v>
      </c>
      <c r="AC591">
        <v>11</v>
      </c>
      <c r="AD591">
        <v>55</v>
      </c>
      <c r="AE591">
        <v>52</v>
      </c>
      <c r="AF591">
        <v>0</v>
      </c>
      <c r="AG591">
        <v>1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>
      <c r="A592" t="s">
        <v>1513</v>
      </c>
      <c r="B592" t="s">
        <v>79</v>
      </c>
      <c r="C592" t="s">
        <v>1514</v>
      </c>
      <c r="D592" t="s">
        <v>81</v>
      </c>
      <c r="E592" s="2" t="str">
        <f>HYPERLINK("capsilon://?command=openfolder&amp;siteaddress=FAM.docvelocity-na8.net&amp;folderid=FX4D36E61D-21DE-DCE4-A3EF-7F1F387C790D","FX21119073")</f>
        <v>FX21119073</v>
      </c>
      <c r="F592" t="s">
        <v>19</v>
      </c>
      <c r="G592" t="s">
        <v>19</v>
      </c>
      <c r="H592" t="s">
        <v>82</v>
      </c>
      <c r="I592" t="s">
        <v>1515</v>
      </c>
      <c r="J592">
        <v>66</v>
      </c>
      <c r="K592" t="s">
        <v>84</v>
      </c>
      <c r="L592" t="s">
        <v>85</v>
      </c>
      <c r="M592" t="s">
        <v>86</v>
      </c>
      <c r="N592">
        <v>2</v>
      </c>
      <c r="O592" s="1">
        <v>44540.700115740743</v>
      </c>
      <c r="P592" s="1">
        <v>44540.77140046296</v>
      </c>
      <c r="Q592">
        <v>5877</v>
      </c>
      <c r="R592">
        <v>282</v>
      </c>
      <c r="S592" t="b">
        <v>0</v>
      </c>
      <c r="T592" t="s">
        <v>87</v>
      </c>
      <c r="U592" t="b">
        <v>0</v>
      </c>
      <c r="V592" t="s">
        <v>223</v>
      </c>
      <c r="W592" s="1">
        <v>44540.732303240744</v>
      </c>
      <c r="X592">
        <v>142</v>
      </c>
      <c r="Y592">
        <v>52</v>
      </c>
      <c r="Z592">
        <v>0</v>
      </c>
      <c r="AA592">
        <v>52</v>
      </c>
      <c r="AB592">
        <v>0</v>
      </c>
      <c r="AC592">
        <v>20</v>
      </c>
      <c r="AD592">
        <v>14</v>
      </c>
      <c r="AE592">
        <v>0</v>
      </c>
      <c r="AF592">
        <v>0</v>
      </c>
      <c r="AG592">
        <v>0</v>
      </c>
      <c r="AH592" t="s">
        <v>137</v>
      </c>
      <c r="AI592" s="1">
        <v>44540.77140046296</v>
      </c>
      <c r="AJ592">
        <v>140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14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>
      <c r="A593" t="s">
        <v>1516</v>
      </c>
      <c r="B593" t="s">
        <v>79</v>
      </c>
      <c r="C593" t="s">
        <v>1517</v>
      </c>
      <c r="D593" t="s">
        <v>81</v>
      </c>
      <c r="E593" s="2" t="str">
        <f>HYPERLINK("capsilon://?command=openfolder&amp;siteaddress=FAM.docvelocity-na8.net&amp;folderid=FXB5125A78-6C2B-1B66-E1EF-CF67643D4417","FX211114099")</f>
        <v>FX211114099</v>
      </c>
      <c r="F593" t="s">
        <v>19</v>
      </c>
      <c r="G593" t="s">
        <v>19</v>
      </c>
      <c r="H593" t="s">
        <v>82</v>
      </c>
      <c r="I593" t="s">
        <v>1518</v>
      </c>
      <c r="J593">
        <v>66</v>
      </c>
      <c r="K593" t="s">
        <v>84</v>
      </c>
      <c r="L593" t="s">
        <v>85</v>
      </c>
      <c r="M593" t="s">
        <v>86</v>
      </c>
      <c r="N593">
        <v>1</v>
      </c>
      <c r="O593" s="1">
        <v>44540.706805555557</v>
      </c>
      <c r="P593" s="1">
        <v>44540.776516203703</v>
      </c>
      <c r="Q593">
        <v>5707</v>
      </c>
      <c r="R593">
        <v>316</v>
      </c>
      <c r="S593" t="b">
        <v>0</v>
      </c>
      <c r="T593" t="s">
        <v>87</v>
      </c>
      <c r="U593" t="b">
        <v>0</v>
      </c>
      <c r="V593" t="s">
        <v>168</v>
      </c>
      <c r="W593" s="1">
        <v>44540.776516203703</v>
      </c>
      <c r="X593">
        <v>120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66</v>
      </c>
      <c r="AE593">
        <v>52</v>
      </c>
      <c r="AF593">
        <v>0</v>
      </c>
      <c r="AG593">
        <v>1</v>
      </c>
      <c r="AH593" t="s">
        <v>87</v>
      </c>
      <c r="AI593" t="s">
        <v>87</v>
      </c>
      <c r="AJ593" t="s">
        <v>87</v>
      </c>
      <c r="AK593" t="s">
        <v>87</v>
      </c>
      <c r="AL593" t="s">
        <v>87</v>
      </c>
      <c r="AM593" t="s">
        <v>87</v>
      </c>
      <c r="AN593" t="s">
        <v>87</v>
      </c>
      <c r="AO593" t="s">
        <v>87</v>
      </c>
      <c r="AP593" t="s">
        <v>87</v>
      </c>
      <c r="AQ593" t="s">
        <v>87</v>
      </c>
      <c r="AR593" t="s">
        <v>87</v>
      </c>
      <c r="AS593" t="s">
        <v>87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>
      <c r="A594" t="s">
        <v>1519</v>
      </c>
      <c r="B594" t="s">
        <v>79</v>
      </c>
      <c r="C594" t="s">
        <v>1520</v>
      </c>
      <c r="D594" t="s">
        <v>81</v>
      </c>
      <c r="E594" s="2" t="str">
        <f>HYPERLINK("capsilon://?command=openfolder&amp;siteaddress=FAM.docvelocity-na8.net&amp;folderid=FX4DF4D36F-89B8-AAFC-07A2-42C859D01096","FX21124233")</f>
        <v>FX21124233</v>
      </c>
      <c r="F594" t="s">
        <v>19</v>
      </c>
      <c r="G594" t="s">
        <v>19</v>
      </c>
      <c r="H594" t="s">
        <v>82</v>
      </c>
      <c r="I594" t="s">
        <v>1521</v>
      </c>
      <c r="J594">
        <v>389</v>
      </c>
      <c r="K594" t="s">
        <v>84</v>
      </c>
      <c r="L594" t="s">
        <v>85</v>
      </c>
      <c r="M594" t="s">
        <v>86</v>
      </c>
      <c r="N594">
        <v>2</v>
      </c>
      <c r="O594" s="1">
        <v>44540.717766203707</v>
      </c>
      <c r="P594" s="1">
        <v>44540.7809375</v>
      </c>
      <c r="Q594">
        <v>4181</v>
      </c>
      <c r="R594">
        <v>1277</v>
      </c>
      <c r="S594" t="b">
        <v>0</v>
      </c>
      <c r="T594" t="s">
        <v>87</v>
      </c>
      <c r="U594" t="b">
        <v>0</v>
      </c>
      <c r="V594" t="s">
        <v>223</v>
      </c>
      <c r="W594" s="1">
        <v>44540.737708333334</v>
      </c>
      <c r="X594">
        <v>454</v>
      </c>
      <c r="Y594">
        <v>305</v>
      </c>
      <c r="Z594">
        <v>0</v>
      </c>
      <c r="AA594">
        <v>305</v>
      </c>
      <c r="AB594">
        <v>0</v>
      </c>
      <c r="AC594">
        <v>62</v>
      </c>
      <c r="AD594">
        <v>84</v>
      </c>
      <c r="AE594">
        <v>0</v>
      </c>
      <c r="AF594">
        <v>0</v>
      </c>
      <c r="AG594">
        <v>0</v>
      </c>
      <c r="AH594" t="s">
        <v>137</v>
      </c>
      <c r="AI594" s="1">
        <v>44540.7809375</v>
      </c>
      <c r="AJ594">
        <v>823</v>
      </c>
      <c r="AK594">
        <v>2</v>
      </c>
      <c r="AL594">
        <v>0</v>
      </c>
      <c r="AM594">
        <v>2</v>
      </c>
      <c r="AN594">
        <v>0</v>
      </c>
      <c r="AO594">
        <v>9</v>
      </c>
      <c r="AP594">
        <v>82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>
      <c r="A595" t="s">
        <v>1522</v>
      </c>
      <c r="B595" t="s">
        <v>79</v>
      </c>
      <c r="C595" t="s">
        <v>891</v>
      </c>
      <c r="D595" t="s">
        <v>81</v>
      </c>
      <c r="E595" s="2" t="str">
        <f>HYPERLINK("capsilon://?command=openfolder&amp;siteaddress=FAM.docvelocity-na8.net&amp;folderid=FXB59A85BC-FBC1-FF2C-0AB2-0595515B4FFB","FX2112751")</f>
        <v>FX2112751</v>
      </c>
      <c r="F595" t="s">
        <v>19</v>
      </c>
      <c r="G595" t="s">
        <v>19</v>
      </c>
      <c r="H595" t="s">
        <v>82</v>
      </c>
      <c r="I595" t="s">
        <v>1523</v>
      </c>
      <c r="J595">
        <v>66</v>
      </c>
      <c r="K595" t="s">
        <v>84</v>
      </c>
      <c r="L595" t="s">
        <v>85</v>
      </c>
      <c r="M595" t="s">
        <v>86</v>
      </c>
      <c r="N595">
        <v>2</v>
      </c>
      <c r="O595" s="1">
        <v>44540.726215277777</v>
      </c>
      <c r="P595" s="1">
        <v>44540.782638888886</v>
      </c>
      <c r="Q595">
        <v>4576</v>
      </c>
      <c r="R595">
        <v>299</v>
      </c>
      <c r="S595" t="b">
        <v>0</v>
      </c>
      <c r="T595" t="s">
        <v>87</v>
      </c>
      <c r="U595" t="b">
        <v>0</v>
      </c>
      <c r="V595" t="s">
        <v>223</v>
      </c>
      <c r="W595" s="1">
        <v>44540.739490740743</v>
      </c>
      <c r="X595">
        <v>153</v>
      </c>
      <c r="Y595">
        <v>52</v>
      </c>
      <c r="Z595">
        <v>0</v>
      </c>
      <c r="AA595">
        <v>52</v>
      </c>
      <c r="AB595">
        <v>0</v>
      </c>
      <c r="AC595">
        <v>28</v>
      </c>
      <c r="AD595">
        <v>14</v>
      </c>
      <c r="AE595">
        <v>0</v>
      </c>
      <c r="AF595">
        <v>0</v>
      </c>
      <c r="AG595">
        <v>0</v>
      </c>
      <c r="AH595" t="s">
        <v>137</v>
      </c>
      <c r="AI595" s="1">
        <v>44540.782638888886</v>
      </c>
      <c r="AJ595">
        <v>146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14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>
      <c r="A596" t="s">
        <v>1524</v>
      </c>
      <c r="B596" t="s">
        <v>79</v>
      </c>
      <c r="C596" t="s">
        <v>769</v>
      </c>
      <c r="D596" t="s">
        <v>81</v>
      </c>
      <c r="E596" s="2" t="str">
        <f>HYPERLINK("capsilon://?command=openfolder&amp;siteaddress=FAM.docvelocity-na8.net&amp;folderid=FXDEFE848B-0C13-098D-8001-6A7E03B659EE","FX21124287")</f>
        <v>FX21124287</v>
      </c>
      <c r="F596" t="s">
        <v>19</v>
      </c>
      <c r="G596" t="s">
        <v>19</v>
      </c>
      <c r="H596" t="s">
        <v>82</v>
      </c>
      <c r="I596" t="s">
        <v>1525</v>
      </c>
      <c r="J596">
        <v>66</v>
      </c>
      <c r="K596" t="s">
        <v>84</v>
      </c>
      <c r="L596" t="s">
        <v>85</v>
      </c>
      <c r="M596" t="s">
        <v>86</v>
      </c>
      <c r="N596">
        <v>2</v>
      </c>
      <c r="O596" s="1">
        <v>44540.727256944447</v>
      </c>
      <c r="P596" s="1">
        <v>44540.784895833334</v>
      </c>
      <c r="Q596">
        <v>4601</v>
      </c>
      <c r="R596">
        <v>379</v>
      </c>
      <c r="S596" t="b">
        <v>0</v>
      </c>
      <c r="T596" t="s">
        <v>87</v>
      </c>
      <c r="U596" t="b">
        <v>0</v>
      </c>
      <c r="V596" t="s">
        <v>223</v>
      </c>
      <c r="W596" s="1">
        <v>44540.741643518515</v>
      </c>
      <c r="X596">
        <v>185</v>
      </c>
      <c r="Y596">
        <v>52</v>
      </c>
      <c r="Z596">
        <v>0</v>
      </c>
      <c r="AA596">
        <v>52</v>
      </c>
      <c r="AB596">
        <v>0</v>
      </c>
      <c r="AC596">
        <v>34</v>
      </c>
      <c r="AD596">
        <v>14</v>
      </c>
      <c r="AE596">
        <v>0</v>
      </c>
      <c r="AF596">
        <v>0</v>
      </c>
      <c r="AG596">
        <v>0</v>
      </c>
      <c r="AH596" t="s">
        <v>137</v>
      </c>
      <c r="AI596" s="1">
        <v>44540.784895833334</v>
      </c>
      <c r="AJ596">
        <v>194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>
      <c r="A597" t="s">
        <v>1526</v>
      </c>
      <c r="B597" t="s">
        <v>79</v>
      </c>
      <c r="C597" t="s">
        <v>1267</v>
      </c>
      <c r="D597" t="s">
        <v>81</v>
      </c>
      <c r="E597" s="2" t="str">
        <f>HYPERLINK("capsilon://?command=openfolder&amp;siteaddress=FAM.docvelocity-na8.net&amp;folderid=FX3A535CA9-BD92-A6D7-C676-70E790084330","FX21123270")</f>
        <v>FX21123270</v>
      </c>
      <c r="F597" t="s">
        <v>19</v>
      </c>
      <c r="G597" t="s">
        <v>19</v>
      </c>
      <c r="H597" t="s">
        <v>82</v>
      </c>
      <c r="I597" t="s">
        <v>1527</v>
      </c>
      <c r="J597">
        <v>66</v>
      </c>
      <c r="K597" t="s">
        <v>84</v>
      </c>
      <c r="L597" t="s">
        <v>85</v>
      </c>
      <c r="M597" t="s">
        <v>86</v>
      </c>
      <c r="N597">
        <v>2</v>
      </c>
      <c r="O597" s="1">
        <v>44540.733611111114</v>
      </c>
      <c r="P597" s="1">
        <v>44540.786909722221</v>
      </c>
      <c r="Q597">
        <v>4229</v>
      </c>
      <c r="R597">
        <v>376</v>
      </c>
      <c r="S597" t="b">
        <v>0</v>
      </c>
      <c r="T597" t="s">
        <v>87</v>
      </c>
      <c r="U597" t="b">
        <v>0</v>
      </c>
      <c r="V597" t="s">
        <v>223</v>
      </c>
      <c r="W597" s="1">
        <v>44540.744004629632</v>
      </c>
      <c r="X597">
        <v>203</v>
      </c>
      <c r="Y597">
        <v>52</v>
      </c>
      <c r="Z597">
        <v>0</v>
      </c>
      <c r="AA597">
        <v>52</v>
      </c>
      <c r="AB597">
        <v>0</v>
      </c>
      <c r="AC597">
        <v>22</v>
      </c>
      <c r="AD597">
        <v>14</v>
      </c>
      <c r="AE597">
        <v>0</v>
      </c>
      <c r="AF597">
        <v>0</v>
      </c>
      <c r="AG597">
        <v>0</v>
      </c>
      <c r="AH597" t="s">
        <v>137</v>
      </c>
      <c r="AI597" s="1">
        <v>44540.786909722221</v>
      </c>
      <c r="AJ597">
        <v>173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14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>
      <c r="A598" t="s">
        <v>1528</v>
      </c>
      <c r="B598" t="s">
        <v>79</v>
      </c>
      <c r="C598" t="s">
        <v>1313</v>
      </c>
      <c r="D598" t="s">
        <v>81</v>
      </c>
      <c r="E598" s="2" t="str">
        <f>HYPERLINK("capsilon://?command=openfolder&amp;siteaddress=FAM.docvelocity-na8.net&amp;folderid=FXCCF92D10-073C-6410-420A-279EAAD58B67","FX21124043")</f>
        <v>FX21124043</v>
      </c>
      <c r="F598" t="s">
        <v>19</v>
      </c>
      <c r="G598" t="s">
        <v>19</v>
      </c>
      <c r="H598" t="s">
        <v>82</v>
      </c>
      <c r="I598" t="s">
        <v>1529</v>
      </c>
      <c r="J598">
        <v>66</v>
      </c>
      <c r="K598" t="s">
        <v>84</v>
      </c>
      <c r="L598" t="s">
        <v>85</v>
      </c>
      <c r="M598" t="s">
        <v>86</v>
      </c>
      <c r="N598">
        <v>2</v>
      </c>
      <c r="O598" s="1">
        <v>44540.736909722225</v>
      </c>
      <c r="P598" s="1">
        <v>44540.788495370369</v>
      </c>
      <c r="Q598">
        <v>4176</v>
      </c>
      <c r="R598">
        <v>281</v>
      </c>
      <c r="S598" t="b">
        <v>0</v>
      </c>
      <c r="T598" t="s">
        <v>87</v>
      </c>
      <c r="U598" t="b">
        <v>0</v>
      </c>
      <c r="V598" t="s">
        <v>223</v>
      </c>
      <c r="W598" s="1">
        <v>44540.745682870373</v>
      </c>
      <c r="X598">
        <v>145</v>
      </c>
      <c r="Y598">
        <v>52</v>
      </c>
      <c r="Z598">
        <v>0</v>
      </c>
      <c r="AA598">
        <v>52</v>
      </c>
      <c r="AB598">
        <v>0</v>
      </c>
      <c r="AC598">
        <v>19</v>
      </c>
      <c r="AD598">
        <v>14</v>
      </c>
      <c r="AE598">
        <v>0</v>
      </c>
      <c r="AF598">
        <v>0</v>
      </c>
      <c r="AG598">
        <v>0</v>
      </c>
      <c r="AH598" t="s">
        <v>137</v>
      </c>
      <c r="AI598" s="1">
        <v>44540.788495370369</v>
      </c>
      <c r="AJ598">
        <v>136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14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>
      <c r="A599" t="s">
        <v>1530</v>
      </c>
      <c r="B599" t="s">
        <v>79</v>
      </c>
      <c r="C599" t="s">
        <v>1430</v>
      </c>
      <c r="D599" t="s">
        <v>81</v>
      </c>
      <c r="E599" s="2" t="str">
        <f>HYPERLINK("capsilon://?command=openfolder&amp;siteaddress=FAM.docvelocity-na8.net&amp;folderid=FX5E19D98B-6A36-AD39-6A2F-553EA9112E1E","FX21118172")</f>
        <v>FX21118172</v>
      </c>
      <c r="F599" t="s">
        <v>19</v>
      </c>
      <c r="G599" t="s">
        <v>19</v>
      </c>
      <c r="H599" t="s">
        <v>82</v>
      </c>
      <c r="I599" t="s">
        <v>1531</v>
      </c>
      <c r="J599">
        <v>38</v>
      </c>
      <c r="K599" t="s">
        <v>84</v>
      </c>
      <c r="L599" t="s">
        <v>85</v>
      </c>
      <c r="M599" t="s">
        <v>86</v>
      </c>
      <c r="N599">
        <v>2</v>
      </c>
      <c r="O599" s="1">
        <v>44540.738437499997</v>
      </c>
      <c r="P599" s="1">
        <v>44540.790509259263</v>
      </c>
      <c r="Q599">
        <v>4017</v>
      </c>
      <c r="R599">
        <v>482</v>
      </c>
      <c r="S599" t="b">
        <v>0</v>
      </c>
      <c r="T599" t="s">
        <v>87</v>
      </c>
      <c r="U599" t="b">
        <v>0</v>
      </c>
      <c r="V599" t="s">
        <v>328</v>
      </c>
      <c r="W599" s="1">
        <v>44540.774710648147</v>
      </c>
      <c r="X599">
        <v>297</v>
      </c>
      <c r="Y599">
        <v>37</v>
      </c>
      <c r="Z599">
        <v>0</v>
      </c>
      <c r="AA599">
        <v>37</v>
      </c>
      <c r="AB599">
        <v>0</v>
      </c>
      <c r="AC599">
        <v>15</v>
      </c>
      <c r="AD599">
        <v>1</v>
      </c>
      <c r="AE599">
        <v>0</v>
      </c>
      <c r="AF599">
        <v>0</v>
      </c>
      <c r="AG599">
        <v>0</v>
      </c>
      <c r="AH599" t="s">
        <v>137</v>
      </c>
      <c r="AI599" s="1">
        <v>44540.790509259263</v>
      </c>
      <c r="AJ599">
        <v>173</v>
      </c>
      <c r="AK599">
        <v>1</v>
      </c>
      <c r="AL599">
        <v>0</v>
      </c>
      <c r="AM599">
        <v>1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>
      <c r="A600" t="s">
        <v>1532</v>
      </c>
      <c r="B600" t="s">
        <v>79</v>
      </c>
      <c r="C600" t="s">
        <v>1290</v>
      </c>
      <c r="D600" t="s">
        <v>81</v>
      </c>
      <c r="E600" s="2" t="str">
        <f>HYPERLINK("capsilon://?command=openfolder&amp;siteaddress=FAM.docvelocity-na8.net&amp;folderid=FXA7434493-8E2F-F1EA-C235-5E8E17C91384","FX21125968")</f>
        <v>FX21125968</v>
      </c>
      <c r="F600" t="s">
        <v>19</v>
      </c>
      <c r="G600" t="s">
        <v>19</v>
      </c>
      <c r="H600" t="s">
        <v>82</v>
      </c>
      <c r="I600" t="s">
        <v>1533</v>
      </c>
      <c r="J600">
        <v>66</v>
      </c>
      <c r="K600" t="s">
        <v>84</v>
      </c>
      <c r="L600" t="s">
        <v>85</v>
      </c>
      <c r="M600" t="s">
        <v>86</v>
      </c>
      <c r="N600">
        <v>2</v>
      </c>
      <c r="O600" s="1">
        <v>44540.739583333336</v>
      </c>
      <c r="P600" s="1">
        <v>44540.795185185183</v>
      </c>
      <c r="Q600">
        <v>3910</v>
      </c>
      <c r="R600">
        <v>894</v>
      </c>
      <c r="S600" t="b">
        <v>0</v>
      </c>
      <c r="T600" t="s">
        <v>87</v>
      </c>
      <c r="U600" t="b">
        <v>0</v>
      </c>
      <c r="V600" t="s">
        <v>328</v>
      </c>
      <c r="W600" s="1">
        <v>44540.783414351848</v>
      </c>
      <c r="X600">
        <v>751</v>
      </c>
      <c r="Y600">
        <v>52</v>
      </c>
      <c r="Z600">
        <v>0</v>
      </c>
      <c r="AA600">
        <v>52</v>
      </c>
      <c r="AB600">
        <v>0</v>
      </c>
      <c r="AC600">
        <v>20</v>
      </c>
      <c r="AD600">
        <v>14</v>
      </c>
      <c r="AE600">
        <v>0</v>
      </c>
      <c r="AF600">
        <v>0</v>
      </c>
      <c r="AG600">
        <v>0</v>
      </c>
      <c r="AH600" t="s">
        <v>137</v>
      </c>
      <c r="AI600" s="1">
        <v>44540.795185185183</v>
      </c>
      <c r="AJ600">
        <v>143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14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>
      <c r="A601" t="s">
        <v>1534</v>
      </c>
      <c r="B601" t="s">
        <v>79</v>
      </c>
      <c r="C601" t="s">
        <v>1425</v>
      </c>
      <c r="D601" t="s">
        <v>81</v>
      </c>
      <c r="E601" s="2" t="str">
        <f>HYPERLINK("capsilon://?command=openfolder&amp;siteaddress=FAM.docvelocity-na8.net&amp;folderid=FXDDF2BAAE-8EE2-F16B-8EAA-513020CF7D64","FX21118323")</f>
        <v>FX21118323</v>
      </c>
      <c r="F601" t="s">
        <v>19</v>
      </c>
      <c r="G601" t="s">
        <v>19</v>
      </c>
      <c r="H601" t="s">
        <v>82</v>
      </c>
      <c r="I601" t="s">
        <v>1535</v>
      </c>
      <c r="J601">
        <v>38</v>
      </c>
      <c r="K601" t="s">
        <v>84</v>
      </c>
      <c r="L601" t="s">
        <v>85</v>
      </c>
      <c r="M601" t="s">
        <v>86</v>
      </c>
      <c r="N601">
        <v>2</v>
      </c>
      <c r="O601" s="1">
        <v>44540.748020833336</v>
      </c>
      <c r="P601" s="1">
        <v>44540.796585648146</v>
      </c>
      <c r="Q601">
        <v>3919</v>
      </c>
      <c r="R601">
        <v>277</v>
      </c>
      <c r="S601" t="b">
        <v>0</v>
      </c>
      <c r="T601" t="s">
        <v>87</v>
      </c>
      <c r="U601" t="b">
        <v>0</v>
      </c>
      <c r="V601" t="s">
        <v>168</v>
      </c>
      <c r="W601" s="1">
        <v>44540.778333333335</v>
      </c>
      <c r="X601">
        <v>157</v>
      </c>
      <c r="Y601">
        <v>37</v>
      </c>
      <c r="Z601">
        <v>0</v>
      </c>
      <c r="AA601">
        <v>37</v>
      </c>
      <c r="AB601">
        <v>0</v>
      </c>
      <c r="AC601">
        <v>16</v>
      </c>
      <c r="AD601">
        <v>1</v>
      </c>
      <c r="AE601">
        <v>0</v>
      </c>
      <c r="AF601">
        <v>0</v>
      </c>
      <c r="AG601">
        <v>0</v>
      </c>
      <c r="AH601" t="s">
        <v>137</v>
      </c>
      <c r="AI601" s="1">
        <v>44540.796585648146</v>
      </c>
      <c r="AJ601">
        <v>120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0</v>
      </c>
      <c r="AQ601">
        <v>0</v>
      </c>
      <c r="AR601">
        <v>0</v>
      </c>
      <c r="AS601">
        <v>0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>
      <c r="A602" t="s">
        <v>1536</v>
      </c>
      <c r="B602" t="s">
        <v>79</v>
      </c>
      <c r="C602" t="s">
        <v>1350</v>
      </c>
      <c r="D602" t="s">
        <v>81</v>
      </c>
      <c r="E602" s="2" t="str">
        <f>HYPERLINK("capsilon://?command=openfolder&amp;siteaddress=FAM.docvelocity-na8.net&amp;folderid=FX63D7D8D2-E109-3EA9-1CAD-D80141374F57","FX21126757")</f>
        <v>FX21126757</v>
      </c>
      <c r="F602" t="s">
        <v>19</v>
      </c>
      <c r="G602" t="s">
        <v>19</v>
      </c>
      <c r="H602" t="s">
        <v>82</v>
      </c>
      <c r="I602" t="s">
        <v>1537</v>
      </c>
      <c r="J602">
        <v>66</v>
      </c>
      <c r="K602" t="s">
        <v>84</v>
      </c>
      <c r="L602" t="s">
        <v>85</v>
      </c>
      <c r="M602" t="s">
        <v>86</v>
      </c>
      <c r="N602">
        <v>2</v>
      </c>
      <c r="O602" s="1">
        <v>44540.749548611115</v>
      </c>
      <c r="P602" s="1">
        <v>44540.798506944448</v>
      </c>
      <c r="Q602">
        <v>3867</v>
      </c>
      <c r="R602">
        <v>363</v>
      </c>
      <c r="S602" t="b">
        <v>0</v>
      </c>
      <c r="T602" t="s">
        <v>87</v>
      </c>
      <c r="U602" t="b">
        <v>0</v>
      </c>
      <c r="V602" t="s">
        <v>168</v>
      </c>
      <c r="W602" s="1">
        <v>44540.780729166669</v>
      </c>
      <c r="X602">
        <v>198</v>
      </c>
      <c r="Y602">
        <v>52</v>
      </c>
      <c r="Z602">
        <v>0</v>
      </c>
      <c r="AA602">
        <v>52</v>
      </c>
      <c r="AB602">
        <v>0</v>
      </c>
      <c r="AC602">
        <v>23</v>
      </c>
      <c r="AD602">
        <v>14</v>
      </c>
      <c r="AE602">
        <v>0</v>
      </c>
      <c r="AF602">
        <v>0</v>
      </c>
      <c r="AG602">
        <v>0</v>
      </c>
      <c r="AH602" t="s">
        <v>137</v>
      </c>
      <c r="AI602" s="1">
        <v>44540.798506944448</v>
      </c>
      <c r="AJ602">
        <v>165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14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>
      <c r="A603" t="s">
        <v>1538</v>
      </c>
      <c r="B603" t="s">
        <v>79</v>
      </c>
      <c r="C603" t="s">
        <v>1274</v>
      </c>
      <c r="D603" t="s">
        <v>81</v>
      </c>
      <c r="E603" s="2" t="str">
        <f>HYPERLINK("capsilon://?command=openfolder&amp;siteaddress=FAM.docvelocity-na8.net&amp;folderid=FXDCE5802C-95C0-69C9-E978-48B025A7F6D4","FX21125604")</f>
        <v>FX21125604</v>
      </c>
      <c r="F603" t="s">
        <v>19</v>
      </c>
      <c r="G603" t="s">
        <v>19</v>
      </c>
      <c r="H603" t="s">
        <v>82</v>
      </c>
      <c r="I603" t="s">
        <v>1512</v>
      </c>
      <c r="J603">
        <v>66</v>
      </c>
      <c r="K603" t="s">
        <v>84</v>
      </c>
      <c r="L603" t="s">
        <v>85</v>
      </c>
      <c r="M603" t="s">
        <v>86</v>
      </c>
      <c r="N603">
        <v>2</v>
      </c>
      <c r="O603" s="1">
        <v>44540.768842592595</v>
      </c>
      <c r="P603" s="1">
        <v>44540.79351851852</v>
      </c>
      <c r="Q603">
        <v>175</v>
      </c>
      <c r="R603">
        <v>1957</v>
      </c>
      <c r="S603" t="b">
        <v>0</v>
      </c>
      <c r="T603" t="s">
        <v>87</v>
      </c>
      <c r="U603" t="b">
        <v>1</v>
      </c>
      <c r="V603" t="s">
        <v>758</v>
      </c>
      <c r="W603" s="1">
        <v>44540.789201388892</v>
      </c>
      <c r="X603">
        <v>1698</v>
      </c>
      <c r="Y603">
        <v>52</v>
      </c>
      <c r="Z603">
        <v>0</v>
      </c>
      <c r="AA603">
        <v>52</v>
      </c>
      <c r="AB603">
        <v>0</v>
      </c>
      <c r="AC603">
        <v>43</v>
      </c>
      <c r="AD603">
        <v>14</v>
      </c>
      <c r="AE603">
        <v>0</v>
      </c>
      <c r="AF603">
        <v>0</v>
      </c>
      <c r="AG603">
        <v>0</v>
      </c>
      <c r="AH603" t="s">
        <v>137</v>
      </c>
      <c r="AI603" s="1">
        <v>44540.79351851852</v>
      </c>
      <c r="AJ603">
        <v>259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14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>
      <c r="A604" t="s">
        <v>1539</v>
      </c>
      <c r="B604" t="s">
        <v>79</v>
      </c>
      <c r="C604" t="s">
        <v>1517</v>
      </c>
      <c r="D604" t="s">
        <v>81</v>
      </c>
      <c r="E604" s="2" t="str">
        <f>HYPERLINK("capsilon://?command=openfolder&amp;siteaddress=FAM.docvelocity-na8.net&amp;folderid=FXB5125A78-6C2B-1B66-E1EF-CF67643D4417","FX211114099")</f>
        <v>FX211114099</v>
      </c>
      <c r="F604" t="s">
        <v>19</v>
      </c>
      <c r="G604" t="s">
        <v>19</v>
      </c>
      <c r="H604" t="s">
        <v>82</v>
      </c>
      <c r="I604" t="s">
        <v>1518</v>
      </c>
      <c r="J604">
        <v>38</v>
      </c>
      <c r="K604" t="s">
        <v>84</v>
      </c>
      <c r="L604" t="s">
        <v>85</v>
      </c>
      <c r="M604" t="s">
        <v>86</v>
      </c>
      <c r="N604">
        <v>2</v>
      </c>
      <c r="O604" s="1">
        <v>44540.776967592596</v>
      </c>
      <c r="P604" s="1">
        <v>44540.84648148148</v>
      </c>
      <c r="Q604">
        <v>4117</v>
      </c>
      <c r="R604">
        <v>1889</v>
      </c>
      <c r="S604" t="b">
        <v>0</v>
      </c>
      <c r="T604" t="s">
        <v>87</v>
      </c>
      <c r="U604" t="b">
        <v>1</v>
      </c>
      <c r="V604" t="s">
        <v>328</v>
      </c>
      <c r="W604" s="1">
        <v>44540.836342592593</v>
      </c>
      <c r="X604">
        <v>1381</v>
      </c>
      <c r="Y604">
        <v>37</v>
      </c>
      <c r="Z604">
        <v>0</v>
      </c>
      <c r="AA604">
        <v>37</v>
      </c>
      <c r="AB604">
        <v>0</v>
      </c>
      <c r="AC604">
        <v>33</v>
      </c>
      <c r="AD604">
        <v>1</v>
      </c>
      <c r="AE604">
        <v>0</v>
      </c>
      <c r="AF604">
        <v>0</v>
      </c>
      <c r="AG604">
        <v>0</v>
      </c>
      <c r="AH604" t="s">
        <v>137</v>
      </c>
      <c r="AI604" s="1">
        <v>44540.84648148148</v>
      </c>
      <c r="AJ604">
        <v>210</v>
      </c>
      <c r="AK604">
        <v>2</v>
      </c>
      <c r="AL604">
        <v>0</v>
      </c>
      <c r="AM604">
        <v>2</v>
      </c>
      <c r="AN604">
        <v>0</v>
      </c>
      <c r="AO604">
        <v>2</v>
      </c>
      <c r="AP604">
        <v>-1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2021-12-12T16:00:00Z</dcterms:created>
  <dcterms:modified xsi:type="dcterms:W3CDTF">2021-12-13T09:41:26Z</dcterms:modified>
  <cp:category/>
  <cp:contentStatus/>
</cp:coreProperties>
</file>