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1" documentId="11_EB35B16C77AE01CABF17A81EA15CFCC02D9967A8" xr6:coauthVersionLast="46" xr6:coauthVersionMax="46" xr10:uidLastSave="{C8EA7B5A-8735-4FAD-9A27-8046B303BE9E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8" i="2" l="1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<sst xmlns="http://schemas.openxmlformats.org/spreadsheetml/2006/main" count="5715" uniqueCount="610">
  <si>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</si>
  <si>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</si>
  <si>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</si>
  <si>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</si>
  <si>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</si>
  <si>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</si>
  <si>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</si>
  <si>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</si>
  <si>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</si>
  <si>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</si>
  <si>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</si>
  <si>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</si>
  <si>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</si>
  <si>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</si>
  <si>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</si>
  <si>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</si>
  <si>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</si>
  <si>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</si>
  <si>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</si>
  <si>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</si>
  <si>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</si>
  <si>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</si>
  <si>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</si>
  <si>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</si>
  <si>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</si>
  <si>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</si>
  <si>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</si>
  <si>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</si>
  <si>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</si>
  <si>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</si>
  <si>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</si>
  <si>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</si>
  <si>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</si>
  <si>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</si>
  <si>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</si>
  <si>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</si>
  <si>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</si>
  <si>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</si>
  <si>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</si>
  <si>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</si>
  <si>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</si>
  <si>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</si>
  <si>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</si>
  <si>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</si>
  <si>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</si>
  <si>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</si>
  <si>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</si>
  <si>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</si>
  <si>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</si>
  <si>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</si>
  <si>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</si>
  <si>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</si>
  <si>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</si>
  <si>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</si>
  <si>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</si>
  <si>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</si>
  <si>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</si>
  <si>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</si>
  <si>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</si>
  <si>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</si>
  <si>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</si>
  <si>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</si>
  <si>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</si>
  <si>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</si>
  <si>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</si>
  <si>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</si>
  <si>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</si>
  <si>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</si>
  <si>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</si>
  <si>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</si>
  <si>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</si>
  <si>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</si>
  <si>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</si>
  <si>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</si>
  <si>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</si>
  <si>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</si>
  <si>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</si>
  <si>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</si>
  <si>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</si>
  <si>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WI220110083</t>
  </si>
  <si>
    <t>DATA_VALIDATION</t>
  </si>
  <si>
    <t>201100014293</t>
  </si>
  <si>
    <t>Folder</t>
  </si>
  <si>
    <t>Mailitem</t>
  </si>
  <si>
    <t>MI2201113027</t>
  </si>
  <si>
    <t>COMPLETED</t>
  </si>
  <si>
    <t>MARK_AS_COMPLETED</t>
  </si>
  <si>
    <t>Chelsea Waite</t>
  </si>
  <si>
    <t>Amruta Erande</t>
  </si>
  <si>
    <t>N/A</t>
  </si>
  <si>
    <t>WI220110116</t>
  </si>
  <si>
    <t>201100013915</t>
  </si>
  <si>
    <t>MI2201113349</t>
  </si>
  <si>
    <t>Queue</t>
  </si>
  <si>
    <t>Sumit Jarhad</t>
  </si>
  <si>
    <t>WI220110174</t>
  </si>
  <si>
    <t>Archana Bhujbal</t>
  </si>
  <si>
    <t>Mohini Shinde</t>
  </si>
  <si>
    <t>WI220110270</t>
  </si>
  <si>
    <t>201130012685</t>
  </si>
  <si>
    <t>MI2201115099</t>
  </si>
  <si>
    <t>Saloni Uttekar</t>
  </si>
  <si>
    <t>WI220110306</t>
  </si>
  <si>
    <t>201110012291</t>
  </si>
  <si>
    <t>MI2201115369</t>
  </si>
  <si>
    <t>WI220110327</t>
  </si>
  <si>
    <t>MI2201115577</t>
  </si>
  <si>
    <t>WI220110416</t>
  </si>
  <si>
    <t>MI2201116603</t>
  </si>
  <si>
    <t>WI220110417</t>
  </si>
  <si>
    <t>201330003600</t>
  </si>
  <si>
    <t>MI2201104029</t>
  </si>
  <si>
    <t>WI220110461</t>
  </si>
  <si>
    <t>201100014379</t>
  </si>
  <si>
    <t>MI2201117160</t>
  </si>
  <si>
    <t>WI22011049</t>
  </si>
  <si>
    <t>201300020538</t>
  </si>
  <si>
    <t>MI220110821</t>
  </si>
  <si>
    <t>Supriya Khape</t>
  </si>
  <si>
    <t>WI22011103</t>
  </si>
  <si>
    <t>201300020522</t>
  </si>
  <si>
    <t>MI220111808</t>
  </si>
  <si>
    <t>Sanjay Kharade</t>
  </si>
  <si>
    <t>Dashrath Soren</t>
  </si>
  <si>
    <t>WI220111037</t>
  </si>
  <si>
    <t>201300019279</t>
  </si>
  <si>
    <t>MI2201124315</t>
  </si>
  <si>
    <t>Ashish Sutar</t>
  </si>
  <si>
    <t>WI220111038</t>
  </si>
  <si>
    <t>MI2201124339</t>
  </si>
  <si>
    <t>WI220111467</t>
  </si>
  <si>
    <t>201130012455</t>
  </si>
  <si>
    <t>MI2201131059</t>
  </si>
  <si>
    <t>Karnal Akhare</t>
  </si>
  <si>
    <t>WI220111524</t>
  </si>
  <si>
    <t>201340000489</t>
  </si>
  <si>
    <t>MI2201131962</t>
  </si>
  <si>
    <t>Nisha Verma</t>
  </si>
  <si>
    <t>WI220111630</t>
  </si>
  <si>
    <t>201330004137</t>
  </si>
  <si>
    <t>MI2201133128</t>
  </si>
  <si>
    <t>Aparna Chavan</t>
  </si>
  <si>
    <t>WI220111632</t>
  </si>
  <si>
    <t>MI2201133155</t>
  </si>
  <si>
    <t>WI22011164</t>
  </si>
  <si>
    <t>201300020437</t>
  </si>
  <si>
    <t>MI220112731</t>
  </si>
  <si>
    <t>WI220111693</t>
  </si>
  <si>
    <t>201130012825</t>
  </si>
  <si>
    <t>MI2201134016</t>
  </si>
  <si>
    <t>WI220111700</t>
  </si>
  <si>
    <t>MI2201134038</t>
  </si>
  <si>
    <t>WI220111769</t>
  </si>
  <si>
    <t>201300020275</t>
  </si>
  <si>
    <t>MI2201134802</t>
  </si>
  <si>
    <t>WI220111787</t>
  </si>
  <si>
    <t>MI2201135002</t>
  </si>
  <si>
    <t>WI220111885</t>
  </si>
  <si>
    <t>Devendra Naidu</t>
  </si>
  <si>
    <t>WI220111892</t>
  </si>
  <si>
    <t>WI220111910</t>
  </si>
  <si>
    <t>WI220112022</t>
  </si>
  <si>
    <t>201330003687</t>
  </si>
  <si>
    <t>MI2201138205</t>
  </si>
  <si>
    <t>WI220112027</t>
  </si>
  <si>
    <t>MI2201138225</t>
  </si>
  <si>
    <t>WI220112182</t>
  </si>
  <si>
    <t>201340000478</t>
  </si>
  <si>
    <t>MI2201139617</t>
  </si>
  <si>
    <t>WI220112186</t>
  </si>
  <si>
    <t>MI2201139643</t>
  </si>
  <si>
    <t>Rohit Mawal</t>
  </si>
  <si>
    <t>WI220112283</t>
  </si>
  <si>
    <t>201100014403</t>
  </si>
  <si>
    <t>MI2201140651</t>
  </si>
  <si>
    <t>WI220112319</t>
  </si>
  <si>
    <t>201330004429</t>
  </si>
  <si>
    <t>MI2201141072</t>
  </si>
  <si>
    <t>Cindy Lyn Mendoza</t>
  </si>
  <si>
    <t>WI220112491</t>
  </si>
  <si>
    <t>MI2201142954</t>
  </si>
  <si>
    <t>Sanjana Uttekar</t>
  </si>
  <si>
    <t>WI220112562</t>
  </si>
  <si>
    <t>201330004308</t>
  </si>
  <si>
    <t>MI2201143755</t>
  </si>
  <si>
    <t>WI220112823</t>
  </si>
  <si>
    <t>201110012303</t>
  </si>
  <si>
    <t>MI2201146787</t>
  </si>
  <si>
    <t>WI22011291</t>
  </si>
  <si>
    <t>201300020121</t>
  </si>
  <si>
    <t>MI220113763</t>
  </si>
  <si>
    <t>WI220113017</t>
  </si>
  <si>
    <t>201330003823</t>
  </si>
  <si>
    <t>MI2201148795</t>
  </si>
  <si>
    <t>WI220113153</t>
  </si>
  <si>
    <t>201100014324</t>
  </si>
  <si>
    <t>MI2201150841</t>
  </si>
  <si>
    <t>WI220113257</t>
  </si>
  <si>
    <t>201300020397</t>
  </si>
  <si>
    <t>MI2201151568</t>
  </si>
  <si>
    <t>WI22011362</t>
  </si>
  <si>
    <t>201340000378</t>
  </si>
  <si>
    <t>MI22018531</t>
  </si>
  <si>
    <t>WI22011367</t>
  </si>
  <si>
    <t>201130012797</t>
  </si>
  <si>
    <t>MI22019803</t>
  </si>
  <si>
    <t>Suraj Toradmal</t>
  </si>
  <si>
    <t>WI22011377</t>
  </si>
  <si>
    <t>201330004362</t>
  </si>
  <si>
    <t>MI220114558</t>
  </si>
  <si>
    <t>WI220113826</t>
  </si>
  <si>
    <t>WI220114216</t>
  </si>
  <si>
    <t>201130012891</t>
  </si>
  <si>
    <t>MI2201162075</t>
  </si>
  <si>
    <t>WI220114220</t>
  </si>
  <si>
    <t>MI2201162128</t>
  </si>
  <si>
    <t>WI220114223</t>
  </si>
  <si>
    <t>MI2201162143</t>
  </si>
  <si>
    <t>WI220114224</t>
  </si>
  <si>
    <t>201300019608</t>
  </si>
  <si>
    <t>MI2201162190</t>
  </si>
  <si>
    <t>WI220114227</t>
  </si>
  <si>
    <t>MI2201162201</t>
  </si>
  <si>
    <t>WI220114234</t>
  </si>
  <si>
    <t>MI2201162233</t>
  </si>
  <si>
    <t>WI220114239</t>
  </si>
  <si>
    <t>MI2201162254</t>
  </si>
  <si>
    <t>WI220114242</t>
  </si>
  <si>
    <t>201110012134</t>
  </si>
  <si>
    <t>MI2201162192</t>
  </si>
  <si>
    <t>Andrea Nicoli</t>
  </si>
  <si>
    <t>WI220114265</t>
  </si>
  <si>
    <t>201330004012</t>
  </si>
  <si>
    <t>MI2201162664</t>
  </si>
  <si>
    <t>Raman Vaidya</t>
  </si>
  <si>
    <t>WI220114784</t>
  </si>
  <si>
    <t>201300019770</t>
  </si>
  <si>
    <t>MI2201168309</t>
  </si>
  <si>
    <t>Hemanshi Deshlahara</t>
  </si>
  <si>
    <t>WI220114785</t>
  </si>
  <si>
    <t>MI2201168313</t>
  </si>
  <si>
    <t>WI220114792</t>
  </si>
  <si>
    <t>MI2201168410</t>
  </si>
  <si>
    <t>WI220114832</t>
  </si>
  <si>
    <t>201330004194</t>
  </si>
  <si>
    <t>MI2201169146</t>
  </si>
  <si>
    <t>WI220114897</t>
  </si>
  <si>
    <t>201300020439</t>
  </si>
  <si>
    <t>MI2201170318</t>
  </si>
  <si>
    <t>WI220114898</t>
  </si>
  <si>
    <t>MI2201170323</t>
  </si>
  <si>
    <t>WI220114902</t>
  </si>
  <si>
    <t>MI2201170431</t>
  </si>
  <si>
    <t>WI220114914</t>
  </si>
  <si>
    <t>201130012898</t>
  </si>
  <si>
    <t>MI2201170529</t>
  </si>
  <si>
    <t>WI220114916</t>
  </si>
  <si>
    <t>MI2201170559</t>
  </si>
  <si>
    <t>WI220114917</t>
  </si>
  <si>
    <t>MI2201170561</t>
  </si>
  <si>
    <t>WI220114925</t>
  </si>
  <si>
    <t>201300020402</t>
  </si>
  <si>
    <t>MI2201170729</t>
  </si>
  <si>
    <t>Ujwala Ajabe</t>
  </si>
  <si>
    <t>WI220114926</t>
  </si>
  <si>
    <t>WI220114927</t>
  </si>
  <si>
    <t>WI220114928</t>
  </si>
  <si>
    <t>WI220114930</t>
  </si>
  <si>
    <t>WI220114931</t>
  </si>
  <si>
    <t>WI220115065</t>
  </si>
  <si>
    <t>201300019892</t>
  </si>
  <si>
    <t>MI2201171529</t>
  </si>
  <si>
    <t>WI220115066</t>
  </si>
  <si>
    <t>MI2201171530</t>
  </si>
  <si>
    <t>WI220115067</t>
  </si>
  <si>
    <t>MI2201171534</t>
  </si>
  <si>
    <t>WI220115069</t>
  </si>
  <si>
    <t>MI2201171581</t>
  </si>
  <si>
    <t>WI220115070</t>
  </si>
  <si>
    <t>MI2201171584</t>
  </si>
  <si>
    <t>WI220115072</t>
  </si>
  <si>
    <t>MI2201171585</t>
  </si>
  <si>
    <t>WI220115094</t>
  </si>
  <si>
    <t>MI2201172200</t>
  </si>
  <si>
    <t>WI220115096</t>
  </si>
  <si>
    <t>MI2201172204</t>
  </si>
  <si>
    <t>WI220115237</t>
  </si>
  <si>
    <t>201300020005</t>
  </si>
  <si>
    <t>MI2201174491</t>
  </si>
  <si>
    <t>WI220115240</t>
  </si>
  <si>
    <t>MI2201174532</t>
  </si>
  <si>
    <t>WI220115410</t>
  </si>
  <si>
    <t>MI2201176390</t>
  </si>
  <si>
    <t>WI22011542</t>
  </si>
  <si>
    <t>201300018338</t>
  </si>
  <si>
    <t>MI220116923</t>
  </si>
  <si>
    <t>WI22011544</t>
  </si>
  <si>
    <t>MI220116952</t>
  </si>
  <si>
    <t>WI220115635</t>
  </si>
  <si>
    <t>MI2201178876</t>
  </si>
  <si>
    <t>Vikash Suryakanth Parmar</t>
  </si>
  <si>
    <t>WI220115962</t>
  </si>
  <si>
    <t>201300020574</t>
  </si>
  <si>
    <t>MI2201182754</t>
  </si>
  <si>
    <t>WI220116016</t>
  </si>
  <si>
    <t>MI2201183900</t>
  </si>
  <si>
    <t>WI220116064</t>
  </si>
  <si>
    <t>WI220116446</t>
  </si>
  <si>
    <t>201130013009</t>
  </si>
  <si>
    <t>MI2201188013</t>
  </si>
  <si>
    <t>WI220116752</t>
  </si>
  <si>
    <t>201130012598</t>
  </si>
  <si>
    <t>MI2201191408</t>
  </si>
  <si>
    <t>WI220116755</t>
  </si>
  <si>
    <t>MI2201191434</t>
  </si>
  <si>
    <t>WI220116835</t>
  </si>
  <si>
    <t>201110012000</t>
  </si>
  <si>
    <t>MI2201192383</t>
  </si>
  <si>
    <t>WI220116839</t>
  </si>
  <si>
    <t>MI2201192473</t>
  </si>
  <si>
    <t>WI220116851</t>
  </si>
  <si>
    <t>201300020269</t>
  </si>
  <si>
    <t>MI2201192773</t>
  </si>
  <si>
    <t>WI220116964</t>
  </si>
  <si>
    <t>201300020358</t>
  </si>
  <si>
    <t>MI2201194065</t>
  </si>
  <si>
    <t>WI220116971</t>
  </si>
  <si>
    <t>MI2201194191</t>
  </si>
  <si>
    <t>WI220117132</t>
  </si>
  <si>
    <t>201330003276</t>
  </si>
  <si>
    <t>MI2201195715</t>
  </si>
  <si>
    <t>WI220117177</t>
  </si>
  <si>
    <t>WI22011719</t>
  </si>
  <si>
    <t>201100014235</t>
  </si>
  <si>
    <t>MI220119015</t>
  </si>
  <si>
    <t>WI220117232</t>
  </si>
  <si>
    <t>201300019599</t>
  </si>
  <si>
    <t>MI2201197625</t>
  </si>
  <si>
    <t>WI22011736</t>
  </si>
  <si>
    <t>MI220119056</t>
  </si>
  <si>
    <t>WI220117368</t>
  </si>
  <si>
    <t>201130012927</t>
  </si>
  <si>
    <t>MI2201198896</t>
  </si>
  <si>
    <t>WI220117456</t>
  </si>
  <si>
    <t>201300020403</t>
  </si>
  <si>
    <t>MI2201199637</t>
  </si>
  <si>
    <t>WI220117485</t>
  </si>
  <si>
    <t>MI2201199939</t>
  </si>
  <si>
    <t>WI220117775</t>
  </si>
  <si>
    <t>MI2201203417</t>
  </si>
  <si>
    <t>WI22011991</t>
  </si>
  <si>
    <t>201330004406</t>
  </si>
  <si>
    <t>MI220122201</t>
  </si>
  <si>
    <t>WI22012372</t>
  </si>
  <si>
    <t>201300020323</t>
  </si>
  <si>
    <t>MI220126717</t>
  </si>
  <si>
    <t>WI22012406</t>
  </si>
  <si>
    <t>201300020342</t>
  </si>
  <si>
    <t>MI220126926</t>
  </si>
  <si>
    <t>WI22012563</t>
  </si>
  <si>
    <t>201300020412</t>
  </si>
  <si>
    <t>MI220128265</t>
  </si>
  <si>
    <t>WI22012584</t>
  </si>
  <si>
    <t>201300020174</t>
  </si>
  <si>
    <t>MI220128809</t>
  </si>
  <si>
    <t>WI22012613</t>
  </si>
  <si>
    <t>201340000506</t>
  </si>
  <si>
    <t>MI220129410</t>
  </si>
  <si>
    <t>WI22012746</t>
  </si>
  <si>
    <t>WI2201281</t>
  </si>
  <si>
    <t>201300020441</t>
  </si>
  <si>
    <t>MI2112991078</t>
  </si>
  <si>
    <t>WI22012961</t>
  </si>
  <si>
    <t>MI220133425</t>
  </si>
  <si>
    <t>WI22013004</t>
  </si>
  <si>
    <t>201300020255</t>
  </si>
  <si>
    <t>MI220133958</t>
  </si>
  <si>
    <t>WI22013293</t>
  </si>
  <si>
    <t>201300019946</t>
  </si>
  <si>
    <t>MI220137935</t>
  </si>
  <si>
    <t>WI22013359</t>
  </si>
  <si>
    <t>WI22013384</t>
  </si>
  <si>
    <t>201100014325</t>
  </si>
  <si>
    <t>MI220139059</t>
  </si>
  <si>
    <t>Aditya Tade</t>
  </si>
  <si>
    <t>WI22013549</t>
  </si>
  <si>
    <t>201330003954</t>
  </si>
  <si>
    <t>MI220141433</t>
  </si>
  <si>
    <t>WI22013670</t>
  </si>
  <si>
    <t>201110012288</t>
  </si>
  <si>
    <t>MI220142226</t>
  </si>
  <si>
    <t>WI22013671</t>
  </si>
  <si>
    <t>MI220142227</t>
  </si>
  <si>
    <t>WI22013672</t>
  </si>
  <si>
    <t>MI220142232</t>
  </si>
  <si>
    <t>WI22013697</t>
  </si>
  <si>
    <t>201130012854</t>
  </si>
  <si>
    <t>MI220142703</t>
  </si>
  <si>
    <t>WI22013752</t>
  </si>
  <si>
    <t>201330003442</t>
  </si>
  <si>
    <t>MI220143188</t>
  </si>
  <si>
    <t>WI22013753</t>
  </si>
  <si>
    <t>MI220143189</t>
  </si>
  <si>
    <t>WI22013824</t>
  </si>
  <si>
    <t>201330004009</t>
  </si>
  <si>
    <t>MI220144344</t>
  </si>
  <si>
    <t>WI22013826</t>
  </si>
  <si>
    <t>MI220144388</t>
  </si>
  <si>
    <t>WI22013827</t>
  </si>
  <si>
    <t>201330004182</t>
  </si>
  <si>
    <t>MI220144407</t>
  </si>
  <si>
    <t>WI22013828</t>
  </si>
  <si>
    <t>MI220144414</t>
  </si>
  <si>
    <t>WI22013877</t>
  </si>
  <si>
    <t>201300020334</t>
  </si>
  <si>
    <t>MI220145166</t>
  </si>
  <si>
    <t>WI22013880</t>
  </si>
  <si>
    <t>WI22013890</t>
  </si>
  <si>
    <t>WI2201398</t>
  </si>
  <si>
    <t>201300019398</t>
  </si>
  <si>
    <t>MI22014542</t>
  </si>
  <si>
    <t>WI22014021</t>
  </si>
  <si>
    <t>201300020464</t>
  </si>
  <si>
    <t>MI220146808</t>
  </si>
  <si>
    <t>WI22014031</t>
  </si>
  <si>
    <t>MI220146820</t>
  </si>
  <si>
    <t>WI22014039</t>
  </si>
  <si>
    <t>MI220146835</t>
  </si>
  <si>
    <t>WI22014043</t>
  </si>
  <si>
    <t>201300020327</t>
  </si>
  <si>
    <t>MI220147033</t>
  </si>
  <si>
    <t>WI22014768</t>
  </si>
  <si>
    <t>MI220154303</t>
  </si>
  <si>
    <t>WI22014923</t>
  </si>
  <si>
    <t>MI220155722</t>
  </si>
  <si>
    <t>WI22015087</t>
  </si>
  <si>
    <t>MI220157354</t>
  </si>
  <si>
    <t>WI22015133</t>
  </si>
  <si>
    <t>201300019628</t>
  </si>
  <si>
    <t>MI220157868</t>
  </si>
  <si>
    <t>WI22015562</t>
  </si>
  <si>
    <t>MI220161938</t>
  </si>
  <si>
    <t>WI22015655</t>
  </si>
  <si>
    <t>201330004274</t>
  </si>
  <si>
    <t>MI220163324</t>
  </si>
  <si>
    <t>WI22015668</t>
  </si>
  <si>
    <t>MI220163350</t>
  </si>
  <si>
    <t>WI22016045</t>
  </si>
  <si>
    <t>201300019369</t>
  </si>
  <si>
    <t>MI220167931</t>
  </si>
  <si>
    <t>WI22016120</t>
  </si>
  <si>
    <t>201330004410</t>
  </si>
  <si>
    <t>MI220168838</t>
  </si>
  <si>
    <t>WI22016249</t>
  </si>
  <si>
    <t>201330003648</t>
  </si>
  <si>
    <t>MI220170081</t>
  </si>
  <si>
    <t>WI2201647</t>
  </si>
  <si>
    <t>201130012821</t>
  </si>
  <si>
    <t>MI22016168</t>
  </si>
  <si>
    <t>WI22016523</t>
  </si>
  <si>
    <t>201130012845</t>
  </si>
  <si>
    <t>MI220172330</t>
  </si>
  <si>
    <t>WI22016530</t>
  </si>
  <si>
    <t>MI220172413</t>
  </si>
  <si>
    <t>WI22016541</t>
  </si>
  <si>
    <t>MI220172427</t>
  </si>
  <si>
    <t>WI2201659</t>
  </si>
  <si>
    <t>201130012961</t>
  </si>
  <si>
    <t>MI22016376</t>
  </si>
  <si>
    <t>Poonam Patil</t>
  </si>
  <si>
    <t>WI2201665</t>
  </si>
  <si>
    <t>MI22016392</t>
  </si>
  <si>
    <t>WI22016674</t>
  </si>
  <si>
    <t>201100014399</t>
  </si>
  <si>
    <t>MI220173542</t>
  </si>
  <si>
    <t>WI22016680</t>
  </si>
  <si>
    <t>MI220173556</t>
  </si>
  <si>
    <t>WI2201671</t>
  </si>
  <si>
    <t>MI22016405</t>
  </si>
  <si>
    <t>WI2201673</t>
  </si>
  <si>
    <t>MI22016425</t>
  </si>
  <si>
    <t>WI2201677</t>
  </si>
  <si>
    <t>MI22016436</t>
  </si>
  <si>
    <t>WI22016791</t>
  </si>
  <si>
    <t>WI2201685</t>
  </si>
  <si>
    <t>MI22016617</t>
  </si>
  <si>
    <t>WI22016866</t>
  </si>
  <si>
    <t>MI220176020</t>
  </si>
  <si>
    <t>WI2201688</t>
  </si>
  <si>
    <t>MI22016627</t>
  </si>
  <si>
    <t>WI2201690</t>
  </si>
  <si>
    <t>MI22016639</t>
  </si>
  <si>
    <t>WI2201692</t>
  </si>
  <si>
    <t>MI22016651</t>
  </si>
  <si>
    <t>WI2201696</t>
  </si>
  <si>
    <t>MI22016661</t>
  </si>
  <si>
    <t>WI2201700</t>
  </si>
  <si>
    <t>MI22016714</t>
  </si>
  <si>
    <t>WI2201719</t>
  </si>
  <si>
    <t>MI22017022</t>
  </si>
  <si>
    <t>WI2201731</t>
  </si>
  <si>
    <t>201340000493</t>
  </si>
  <si>
    <t>MI22017394</t>
  </si>
  <si>
    <t>WI22017606</t>
  </si>
  <si>
    <t>201330014349</t>
  </si>
  <si>
    <t>MI220186103</t>
  </si>
  <si>
    <t>WI22017607</t>
  </si>
  <si>
    <t>MI220186098</t>
  </si>
  <si>
    <t>WI22017608</t>
  </si>
  <si>
    <t>MI220186104</t>
  </si>
  <si>
    <t>WI22017609</t>
  </si>
  <si>
    <t>MI220186105</t>
  </si>
  <si>
    <t>WI2201763</t>
  </si>
  <si>
    <t>201130012861</t>
  </si>
  <si>
    <t>MI22017822</t>
  </si>
  <si>
    <t>WI22017639</t>
  </si>
  <si>
    <t>WI22017692</t>
  </si>
  <si>
    <t>201130012887</t>
  </si>
  <si>
    <t>MI220187105</t>
  </si>
  <si>
    <t>WI22017707</t>
  </si>
  <si>
    <t>201100014354</t>
  </si>
  <si>
    <t>MI220187592</t>
  </si>
  <si>
    <t>WI22017712</t>
  </si>
  <si>
    <t>201330004109</t>
  </si>
  <si>
    <t>MI220187732</t>
  </si>
  <si>
    <t>WI22017732</t>
  </si>
  <si>
    <t>201300020473</t>
  </si>
  <si>
    <t>MI220188195</t>
  </si>
  <si>
    <t>WI22017733</t>
  </si>
  <si>
    <t>MI220188204</t>
  </si>
  <si>
    <t>WI22017734</t>
  </si>
  <si>
    <t>MI220188189</t>
  </si>
  <si>
    <t>WI22017949</t>
  </si>
  <si>
    <t>201300020460</t>
  </si>
  <si>
    <t>MI220190328</t>
  </si>
  <si>
    <t>WI22017978</t>
  </si>
  <si>
    <t>MI220190805</t>
  </si>
  <si>
    <t>WI22017999</t>
  </si>
  <si>
    <t>201340000510</t>
  </si>
  <si>
    <t>MI220191046</t>
  </si>
  <si>
    <t>WI22018036</t>
  </si>
  <si>
    <t>201330004107</t>
  </si>
  <si>
    <t>MI220191677</t>
  </si>
  <si>
    <t>WI22018295</t>
  </si>
  <si>
    <t>201330004297</t>
  </si>
  <si>
    <t>MI220193975</t>
  </si>
  <si>
    <t>WI22018501</t>
  </si>
  <si>
    <t>201330003231</t>
  </si>
  <si>
    <t>MI220195817</t>
  </si>
  <si>
    <t>WI22018532</t>
  </si>
  <si>
    <t>201130013022</t>
  </si>
  <si>
    <t>MI220195986</t>
  </si>
  <si>
    <t>Prajakta Jagannath Mane</t>
  </si>
  <si>
    <t>WI22018572</t>
  </si>
  <si>
    <t>201300019997</t>
  </si>
  <si>
    <t>MI220196396</t>
  </si>
  <si>
    <t>WI22018577</t>
  </si>
  <si>
    <t>MI220196412</t>
  </si>
  <si>
    <t>WI2201863</t>
  </si>
  <si>
    <t>WI22018677</t>
  </si>
  <si>
    <t>201300019571</t>
  </si>
  <si>
    <t>MI220197797</t>
  </si>
  <si>
    <t>Ashley Hall</t>
  </si>
  <si>
    <t>WI22018691</t>
  </si>
  <si>
    <t>201330004170</t>
  </si>
  <si>
    <t>MI220198121</t>
  </si>
  <si>
    <t>WI2201874</t>
  </si>
  <si>
    <t>201300020435</t>
  </si>
  <si>
    <t>MI22018622</t>
  </si>
  <si>
    <t>WI2201875</t>
  </si>
  <si>
    <t>MI22018656</t>
  </si>
  <si>
    <t>WI22018755</t>
  </si>
  <si>
    <t>201130012989</t>
  </si>
  <si>
    <t>MI220199103</t>
  </si>
  <si>
    <t>WI22018781</t>
  </si>
  <si>
    <t>201330002042</t>
  </si>
  <si>
    <t>MI220199475</t>
  </si>
  <si>
    <t>WI2201882</t>
  </si>
  <si>
    <t>MI22018683</t>
  </si>
  <si>
    <t>WI22018850</t>
  </si>
  <si>
    <t>MI2201100589</t>
  </si>
  <si>
    <t>WI2201892</t>
  </si>
  <si>
    <t>MI22018722</t>
  </si>
  <si>
    <t>WI22018944</t>
  </si>
  <si>
    <t>201130012968</t>
  </si>
  <si>
    <t>MI2201102005</t>
  </si>
  <si>
    <t>WI22018945</t>
  </si>
  <si>
    <t>MI2201102079</t>
  </si>
  <si>
    <t>WI22018947</t>
  </si>
  <si>
    <t>201330004345</t>
  </si>
  <si>
    <t>MI2201102174</t>
  </si>
  <si>
    <t>WI22019107</t>
  </si>
  <si>
    <t>WI22019179</t>
  </si>
  <si>
    <t>201300020474</t>
  </si>
  <si>
    <t>MI2201104492</t>
  </si>
  <si>
    <t>WI22019195</t>
  </si>
  <si>
    <t>201330004047</t>
  </si>
  <si>
    <t>MI2201104620</t>
  </si>
  <si>
    <t>WI22019330</t>
  </si>
  <si>
    <t>MI2201105586</t>
  </si>
  <si>
    <t>WI22019339</t>
  </si>
  <si>
    <t>MI2201105606</t>
  </si>
  <si>
    <t>WI22019723</t>
  </si>
  <si>
    <t>WI22019798</t>
  </si>
  <si>
    <t>201130012969</t>
  </si>
  <si>
    <t>MI2201110456</t>
  </si>
  <si>
    <t>WI22019845</t>
  </si>
  <si>
    <t>201330004321</t>
  </si>
  <si>
    <t>MI2201111046</t>
  </si>
  <si>
    <t>WI2201992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</si>
</sst>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44570.458355925926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44570.458355925926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08"/>
  <sheetViews>
    <sheetView topLeftCell="AZ188" workbookViewId="0">
      <selection sqref="A1:BE208"/>
    </sheetView>
  </sheetViews>
  <sheetFormatPr defaultRowHeight="14.25" x14ac:dyDescent="0.45"/>
  <cols>
    <col min="1" max="1" width="11.9296875" bestFit="1" customWidth="1"/>
    <col min="2" max="2" width="18.6640625" bestFit="1" customWidth="1"/>
    <col min="3" max="3" width="13.9296875" bestFit="1" customWidth="1"/>
    <col min="4" max="4" width="11.9296875" bestFit="1" customWidth="1"/>
    <col min="5" max="5" width="11.59765625" bestFit="1" customWidth="1"/>
    <col min="6" max="6" width="7.53125" bestFit="1" customWidth="1"/>
    <col min="7" max="7" width="8.59765625" bestFit="1" customWidth="1"/>
    <col min="8" max="8" width="11.53125" bestFit="1" customWidth="1"/>
    <col min="9" max="9" width="12.9296875" bestFit="1" customWidth="1"/>
    <col min="10" max="10" width="14.46484375" bestFit="1" customWidth="1"/>
    <col min="11" max="11" width="15.33203125" bestFit="1" customWidth="1"/>
    <col min="12" max="12" width="19.33203125" bestFit="1" customWidth="1"/>
    <col min="13" max="13" width="16.73046875" bestFit="1" customWidth="1"/>
    <col min="14" max="14" width="23.73046875" bestFit="1" customWidth="1"/>
    <col min="15" max="15" width="20.59765625" bestFit="1" customWidth="1"/>
    <col min="16" max="16" width="23.265625" bestFit="1" customWidth="1"/>
    <col min="17" max="17" width="30.1328125" bestFit="1" customWidth="1"/>
    <col min="18" max="18" width="23.3984375" bestFit="1" customWidth="1"/>
    <col min="19" max="19" width="8.33203125" bestFit="1" customWidth="1"/>
    <col min="20" max="20" width="16" bestFit="1" customWidth="1"/>
    <col min="21" max="21" width="9.06640625" bestFit="1" customWidth="1"/>
    <col min="22" max="22" width="27.265625" bestFit="1" customWidth="1"/>
    <col min="23" max="23" width="28.53125" bestFit="1" customWidth="1"/>
    <col min="24" max="24" width="33.73046875" bestFit="1" customWidth="1"/>
    <col min="25" max="25" width="26.46484375" bestFit="1" customWidth="1"/>
    <col min="26" max="26" width="28.6640625" bestFit="1" customWidth="1"/>
    <col min="27" max="27" width="24.265625" bestFit="1" customWidth="1"/>
    <col min="28" max="28" width="21.1328125" bestFit="1" customWidth="1"/>
    <col min="29" max="29" width="19.86328125" bestFit="1" customWidth="1"/>
    <col min="30" max="30" width="27.1328125" bestFit="1" customWidth="1"/>
    <col min="31" max="31" width="22.265625" bestFit="1" customWidth="1"/>
    <col min="32" max="32" width="23.86328125" bestFit="1" customWidth="1"/>
    <col min="33" max="33" width="30" bestFit="1" customWidth="1"/>
    <col min="34" max="34" width="27.265625" bestFit="1" customWidth="1"/>
    <col min="35" max="35" width="28.53125" bestFit="1" customWidth="1"/>
    <col min="36" max="36" width="33.73046875" bestFit="1" customWidth="1"/>
    <col min="37" max="37" width="26.46484375" bestFit="1" customWidth="1"/>
    <col min="38" max="38" width="28.6640625" bestFit="1" customWidth="1"/>
    <col min="39" max="39" width="24.265625" bestFit="1" customWidth="1"/>
    <col min="40" max="40" width="21.1328125" bestFit="1" customWidth="1"/>
    <col min="41" max="41" width="19.86328125" bestFit="1" customWidth="1"/>
    <col min="42" max="42" width="27.1328125" bestFit="1" customWidth="1"/>
    <col min="43" max="43" width="22.265625" bestFit="1" customWidth="1"/>
    <col min="44" max="44" width="23.86328125" bestFit="1" customWidth="1"/>
    <col min="45" max="45" width="30" bestFit="1" customWidth="1"/>
    <col min="46" max="46" width="27.265625" bestFit="1" customWidth="1"/>
    <col min="47" max="47" width="28.53125" bestFit="1" customWidth="1"/>
    <col min="48" max="48" width="33.73046875" bestFit="1" customWidth="1"/>
    <col min="49" max="49" width="26.46484375" bestFit="1" customWidth="1"/>
    <col min="50" max="50" width="28.6640625" bestFit="1" customWidth="1"/>
    <col min="51" max="51" width="24.265625" bestFit="1" customWidth="1"/>
    <col min="52" max="52" width="21.1328125" bestFit="1" customWidth="1"/>
    <col min="53" max="53" width="19.86328125" bestFit="1" customWidth="1"/>
    <col min="54" max="54" width="27.1328125" bestFit="1" customWidth="1"/>
    <col min="55" max="55" width="22.265625" bestFit="1" customWidth="1"/>
    <col min="56" max="56" width="23.86328125" bestFit="1" customWidth="1"/>
    <col min="57" max="57" width="30" bestFit="1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HYPERLINK("capsilon://?command=openfolder&amp;siteaddress=FAM.docvelocity-na8.net&amp;folderid=FX4470E7AA-C95C-40F1-4470-5001CE35E7D4","FX21125141")</f>
        <v>FX21125141</v>
      </c>
      <c r="F2" t="s">
        <v>19</v>
      </c>
      <c r="G2" t="s">
        <v>19</v>
      </c>
      <c r="H2" t="s">
        <v>83</v>
      </c>
      <c r="I2" t="s">
        <v>84</v>
      </c>
      <c r="J2">
        <v>33</v>
      </c>
      <c r="K2" t="s">
        <v>85</v>
      </c>
      <c r="L2" t="s">
        <v>86</v>
      </c>
      <c r="M2" t="s">
        <v>82</v>
      </c>
      <c r="N2">
        <v>2</v>
      </c>
      <c r="O2" s="1">
        <v>44566.678900462961</v>
      </c>
      <c r="P2" s="1">
        <v>44566.693437499998</v>
      </c>
      <c r="Q2">
        <v>1019</v>
      </c>
      <c r="R2">
        <v>237</v>
      </c>
      <c r="S2" t="b">
        <v>0</v>
      </c>
      <c r="T2" t="s">
        <v>87</v>
      </c>
      <c r="U2" t="b">
        <v>0</v>
      </c>
      <c r="V2" t="s">
        <v>88</v>
      </c>
      <c r="W2" s="1">
        <v>44566.686307870368</v>
      </c>
      <c r="X2">
        <v>218</v>
      </c>
      <c r="Y2">
        <v>9</v>
      </c>
      <c r="Z2">
        <v>0</v>
      </c>
      <c r="AA2">
        <v>9</v>
      </c>
      <c r="AB2">
        <v>0</v>
      </c>
      <c r="AC2">
        <v>3</v>
      </c>
      <c r="AD2">
        <v>24</v>
      </c>
      <c r="AE2">
        <v>0</v>
      </c>
      <c r="AF2">
        <v>0</v>
      </c>
      <c r="AG2">
        <v>0</v>
      </c>
      <c r="AH2" t="s">
        <v>87</v>
      </c>
      <c r="AI2" s="1">
        <v>44566.693437499998</v>
      </c>
      <c r="AJ2">
        <v>19</v>
      </c>
      <c r="AK2">
        <v>0</v>
      </c>
      <c r="AL2">
        <v>0</v>
      </c>
      <c r="AM2">
        <v>0</v>
      </c>
      <c r="AN2">
        <v>0</v>
      </c>
      <c r="AO2">
        <v>0</v>
      </c>
      <c r="AP2">
        <v>24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90</v>
      </c>
      <c r="B3" t="s">
        <v>80</v>
      </c>
      <c r="C3" t="s">
        <v>91</v>
      </c>
      <c r="D3" t="s">
        <v>82</v>
      </c>
      <c r="E3" s="2" t="str">
        <f>HYPERLINK("capsilon://?command=openfolder&amp;siteaddress=FAM.docvelocity-na8.net&amp;folderid=FX8D1592B9-E32D-14D8-9AB4-7198D6D2F7FE","FX2110373")</f>
        <v>FX2110373</v>
      </c>
      <c r="F3" t="s">
        <v>19</v>
      </c>
      <c r="G3" t="s">
        <v>19</v>
      </c>
      <c r="H3" t="s">
        <v>83</v>
      </c>
      <c r="I3" t="s">
        <v>92</v>
      </c>
      <c r="J3">
        <v>66</v>
      </c>
      <c r="K3" t="s">
        <v>85</v>
      </c>
      <c r="L3" t="s">
        <v>86</v>
      </c>
      <c r="M3" t="s">
        <v>93</v>
      </c>
      <c r="N3">
        <v>1</v>
      </c>
      <c r="O3" s="1">
        <v>44566.682615740741</v>
      </c>
      <c r="P3" s="1">
        <v>44566.689189814817</v>
      </c>
      <c r="Q3">
        <v>329</v>
      </c>
      <c r="R3">
        <v>239</v>
      </c>
      <c r="S3" t="b">
        <v>0</v>
      </c>
      <c r="T3" t="s">
        <v>89</v>
      </c>
      <c r="U3" t="b">
        <v>0</v>
      </c>
      <c r="V3" t="s">
        <v>94</v>
      </c>
      <c r="W3" s="1">
        <v>44566.689189814817</v>
      </c>
      <c r="X3">
        <v>109</v>
      </c>
      <c r="Y3">
        <v>0</v>
      </c>
      <c r="Z3">
        <v>0</v>
      </c>
      <c r="AA3">
        <v>0</v>
      </c>
      <c r="AB3">
        <v>0</v>
      </c>
      <c r="AC3">
        <v>0</v>
      </c>
      <c r="AD3">
        <v>66</v>
      </c>
      <c r="AE3">
        <v>52</v>
      </c>
      <c r="AF3">
        <v>0</v>
      </c>
      <c r="AG3">
        <v>1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95</v>
      </c>
      <c r="B4" t="s">
        <v>80</v>
      </c>
      <c r="C4" t="s">
        <v>91</v>
      </c>
      <c r="D4" t="s">
        <v>82</v>
      </c>
      <c r="E4" s="2" t="str">
        <f>HYPERLINK("capsilon://?command=openfolder&amp;siteaddress=FAM.docvelocity-na8.net&amp;folderid=FX8D1592B9-E32D-14D8-9AB4-7198D6D2F7FE","FX2110373")</f>
        <v>FX2110373</v>
      </c>
      <c r="F4" t="s">
        <v>19</v>
      </c>
      <c r="G4" t="s">
        <v>19</v>
      </c>
      <c r="H4" t="s">
        <v>83</v>
      </c>
      <c r="I4" t="s">
        <v>92</v>
      </c>
      <c r="J4">
        <v>38</v>
      </c>
      <c r="K4" t="s">
        <v>85</v>
      </c>
      <c r="L4" t="s">
        <v>86</v>
      </c>
      <c r="M4" t="s">
        <v>93</v>
      </c>
      <c r="N4">
        <v>2</v>
      </c>
      <c r="O4" s="1">
        <v>44566.692314814813</v>
      </c>
      <c r="P4" s="1">
        <v>44566.753310185188</v>
      </c>
      <c r="Q4">
        <v>4055</v>
      </c>
      <c r="R4">
        <v>1215</v>
      </c>
      <c r="S4" t="b">
        <v>0</v>
      </c>
      <c r="T4" t="s">
        <v>89</v>
      </c>
      <c r="U4" t="b">
        <v>1</v>
      </c>
      <c r="V4" t="s">
        <v>96</v>
      </c>
      <c r="W4" s="1">
        <v>44566.743877314817</v>
      </c>
      <c r="X4">
        <v>780</v>
      </c>
      <c r="Y4">
        <v>37</v>
      </c>
      <c r="Z4">
        <v>0</v>
      </c>
      <c r="AA4">
        <v>37</v>
      </c>
      <c r="AB4">
        <v>0</v>
      </c>
      <c r="AC4">
        <v>19</v>
      </c>
      <c r="AD4">
        <v>1</v>
      </c>
      <c r="AE4">
        <v>0</v>
      </c>
      <c r="AF4">
        <v>0</v>
      </c>
      <c r="AG4">
        <v>0</v>
      </c>
      <c r="AH4" t="s">
        <v>97</v>
      </c>
      <c r="AI4" s="1">
        <v>44566.753310185188</v>
      </c>
      <c r="AJ4">
        <v>422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HYPERLINK("capsilon://?command=openfolder&amp;siteaddress=FAM.docvelocity-na8.net&amp;folderid=FXA972698E-CA77-2ADA-C8E3-F5F1F5B1EFD8","FX21113002")</f>
        <v>FX21113002</v>
      </c>
      <c r="F5" t="s">
        <v>19</v>
      </c>
      <c r="G5" t="s">
        <v>19</v>
      </c>
      <c r="H5" t="s">
        <v>83</v>
      </c>
      <c r="I5" t="s">
        <v>100</v>
      </c>
      <c r="J5">
        <v>66</v>
      </c>
      <c r="K5" t="s">
        <v>85</v>
      </c>
      <c r="L5" t="s">
        <v>86</v>
      </c>
      <c r="M5" t="s">
        <v>93</v>
      </c>
      <c r="N5">
        <v>2</v>
      </c>
      <c r="O5" s="1">
        <v>44566.700543981482</v>
      </c>
      <c r="P5" s="1">
        <v>44567.219490740739</v>
      </c>
      <c r="Q5">
        <v>42818</v>
      </c>
      <c r="R5">
        <v>2019</v>
      </c>
      <c r="S5" t="b">
        <v>0</v>
      </c>
      <c r="T5" t="s">
        <v>89</v>
      </c>
      <c r="U5" t="b">
        <v>0</v>
      </c>
      <c r="V5" t="s">
        <v>96</v>
      </c>
      <c r="W5" s="1">
        <v>44566.775810185187</v>
      </c>
      <c r="X5">
        <v>1352</v>
      </c>
      <c r="Y5">
        <v>52</v>
      </c>
      <c r="Z5">
        <v>0</v>
      </c>
      <c r="AA5">
        <v>52</v>
      </c>
      <c r="AB5">
        <v>0</v>
      </c>
      <c r="AC5">
        <v>49</v>
      </c>
      <c r="AD5">
        <v>14</v>
      </c>
      <c r="AE5">
        <v>0</v>
      </c>
      <c r="AF5">
        <v>0</v>
      </c>
      <c r="AG5">
        <v>0</v>
      </c>
      <c r="AH5" t="s">
        <v>101</v>
      </c>
      <c r="AI5" s="1">
        <v>44567.219490740739</v>
      </c>
      <c r="AJ5">
        <v>647</v>
      </c>
      <c r="AK5">
        <v>0</v>
      </c>
      <c r="AL5">
        <v>0</v>
      </c>
      <c r="AM5">
        <v>0</v>
      </c>
      <c r="AN5">
        <v>0</v>
      </c>
      <c r="AO5">
        <v>0</v>
      </c>
      <c r="AP5">
        <v>14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102</v>
      </c>
      <c r="B6" t="s">
        <v>80</v>
      </c>
      <c r="C6" t="s">
        <v>103</v>
      </c>
      <c r="D6" t="s">
        <v>82</v>
      </c>
      <c r="E6" s="2" t="str">
        <f>HYPERLINK("capsilon://?command=openfolder&amp;siteaddress=FAM.docvelocity-na8.net&amp;folderid=FXB099CF73-499C-E106-C19A-EBE29850D3C6","FX21128500")</f>
        <v>FX21128500</v>
      </c>
      <c r="F6" t="s">
        <v>19</v>
      </c>
      <c r="G6" t="s">
        <v>19</v>
      </c>
      <c r="H6" t="s">
        <v>83</v>
      </c>
      <c r="I6" t="s">
        <v>104</v>
      </c>
      <c r="J6">
        <v>30</v>
      </c>
      <c r="K6" t="s">
        <v>85</v>
      </c>
      <c r="L6" t="s">
        <v>86</v>
      </c>
      <c r="M6" t="s">
        <v>93</v>
      </c>
      <c r="N6">
        <v>2</v>
      </c>
      <c r="O6" s="1">
        <v>44566.703217592592</v>
      </c>
      <c r="P6" s="1">
        <v>44566.75640046296</v>
      </c>
      <c r="Q6">
        <v>4261</v>
      </c>
      <c r="R6">
        <v>334</v>
      </c>
      <c r="S6" t="b">
        <v>0</v>
      </c>
      <c r="T6" t="s">
        <v>89</v>
      </c>
      <c r="U6" t="b">
        <v>0</v>
      </c>
      <c r="V6" t="s">
        <v>94</v>
      </c>
      <c r="W6" s="1">
        <v>44566.738333333335</v>
      </c>
      <c r="X6">
        <v>67</v>
      </c>
      <c r="Y6">
        <v>9</v>
      </c>
      <c r="Z6">
        <v>0</v>
      </c>
      <c r="AA6">
        <v>9</v>
      </c>
      <c r="AB6">
        <v>0</v>
      </c>
      <c r="AC6">
        <v>4</v>
      </c>
      <c r="AD6">
        <v>21</v>
      </c>
      <c r="AE6">
        <v>0</v>
      </c>
      <c r="AF6">
        <v>0</v>
      </c>
      <c r="AG6">
        <v>0</v>
      </c>
      <c r="AH6" t="s">
        <v>97</v>
      </c>
      <c r="AI6" s="1">
        <v>44566.75640046296</v>
      </c>
      <c r="AJ6">
        <v>267</v>
      </c>
      <c r="AK6">
        <v>0</v>
      </c>
      <c r="AL6">
        <v>0</v>
      </c>
      <c r="AM6">
        <v>0</v>
      </c>
      <c r="AN6">
        <v>0</v>
      </c>
      <c r="AO6">
        <v>0</v>
      </c>
      <c r="AP6">
        <v>21</v>
      </c>
      <c r="AQ6">
        <v>0</v>
      </c>
      <c r="AR6">
        <v>0</v>
      </c>
      <c r="AS6">
        <v>0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105</v>
      </c>
      <c r="B7" t="s">
        <v>80</v>
      </c>
      <c r="C7" t="s">
        <v>103</v>
      </c>
      <c r="D7" t="s">
        <v>82</v>
      </c>
      <c r="E7" s="2" t="str">
        <f>HYPERLINK("capsilon://?command=openfolder&amp;siteaddress=FAM.docvelocity-na8.net&amp;folderid=FXB099CF73-499C-E106-C19A-EBE29850D3C6","FX21128500")</f>
        <v>FX21128500</v>
      </c>
      <c r="F7" t="s">
        <v>19</v>
      </c>
      <c r="G7" t="s">
        <v>19</v>
      </c>
      <c r="H7" t="s">
        <v>83</v>
      </c>
      <c r="I7" t="s">
        <v>106</v>
      </c>
      <c r="J7">
        <v>66</v>
      </c>
      <c r="K7" t="s">
        <v>85</v>
      </c>
      <c r="L7" t="s">
        <v>86</v>
      </c>
      <c r="M7" t="s">
        <v>93</v>
      </c>
      <c r="N7">
        <v>2</v>
      </c>
      <c r="O7" s="1">
        <v>44566.705601851849</v>
      </c>
      <c r="P7" s="1">
        <v>44566.756863425922</v>
      </c>
      <c r="Q7">
        <v>4363</v>
      </c>
      <c r="R7">
        <v>66</v>
      </c>
      <c r="S7" t="b">
        <v>0</v>
      </c>
      <c r="T7" t="s">
        <v>89</v>
      </c>
      <c r="U7" t="b">
        <v>0</v>
      </c>
      <c r="V7" t="s">
        <v>94</v>
      </c>
      <c r="W7" s="1">
        <v>44566.738657407404</v>
      </c>
      <c r="X7">
        <v>27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97</v>
      </c>
      <c r="AI7" s="1">
        <v>44566.756863425922</v>
      </c>
      <c r="AJ7">
        <v>39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107</v>
      </c>
      <c r="B8" t="s">
        <v>80</v>
      </c>
      <c r="C8" t="s">
        <v>103</v>
      </c>
      <c r="D8" t="s">
        <v>82</v>
      </c>
      <c r="E8" s="2" t="str">
        <f>HYPERLINK("capsilon://?command=openfolder&amp;siteaddress=FAM.docvelocity-na8.net&amp;folderid=FXB099CF73-499C-E106-C19A-EBE29850D3C6","FX21128500")</f>
        <v>FX21128500</v>
      </c>
      <c r="F8" t="s">
        <v>19</v>
      </c>
      <c r="G8" t="s">
        <v>19</v>
      </c>
      <c r="H8" t="s">
        <v>83</v>
      </c>
      <c r="I8" t="s">
        <v>108</v>
      </c>
      <c r="J8">
        <v>21</v>
      </c>
      <c r="K8" t="s">
        <v>85</v>
      </c>
      <c r="L8" t="s">
        <v>86</v>
      </c>
      <c r="M8" t="s">
        <v>93</v>
      </c>
      <c r="N8">
        <v>2</v>
      </c>
      <c r="O8" s="1">
        <v>44566.71565972222</v>
      </c>
      <c r="P8" s="1">
        <v>44566.757152777776</v>
      </c>
      <c r="Q8">
        <v>3525</v>
      </c>
      <c r="R8">
        <v>60</v>
      </c>
      <c r="S8" t="b">
        <v>0</v>
      </c>
      <c r="T8" t="s">
        <v>89</v>
      </c>
      <c r="U8" t="b">
        <v>0</v>
      </c>
      <c r="V8" t="s">
        <v>94</v>
      </c>
      <c r="W8" s="1">
        <v>44566.739074074074</v>
      </c>
      <c r="X8">
        <v>36</v>
      </c>
      <c r="Y8">
        <v>0</v>
      </c>
      <c r="Z8">
        <v>0</v>
      </c>
      <c r="AA8">
        <v>0</v>
      </c>
      <c r="AB8">
        <v>9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97</v>
      </c>
      <c r="AI8" s="1">
        <v>44566.757152777776</v>
      </c>
      <c r="AJ8">
        <v>24</v>
      </c>
      <c r="AK8">
        <v>0</v>
      </c>
      <c r="AL8">
        <v>0</v>
      </c>
      <c r="AM8">
        <v>0</v>
      </c>
      <c r="AN8">
        <v>9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109</v>
      </c>
      <c r="B9" t="s">
        <v>80</v>
      </c>
      <c r="C9" t="s">
        <v>110</v>
      </c>
      <c r="D9" t="s">
        <v>82</v>
      </c>
      <c r="E9" s="2" t="str">
        <f>HYPERLINK("capsilon://?command=openfolder&amp;siteaddress=FAM.docvelocity-na8.net&amp;folderid=FXEB2A7417-58DC-9CDD-C4F7-95E432529106","FX21114573")</f>
        <v>FX21114573</v>
      </c>
      <c r="F9" t="s">
        <v>19</v>
      </c>
      <c r="G9" t="s">
        <v>19</v>
      </c>
      <c r="H9" t="s">
        <v>83</v>
      </c>
      <c r="I9" t="s">
        <v>111</v>
      </c>
      <c r="J9">
        <v>38</v>
      </c>
      <c r="K9" t="s">
        <v>85</v>
      </c>
      <c r="L9" t="s">
        <v>86</v>
      </c>
      <c r="M9" t="s">
        <v>93</v>
      </c>
      <c r="N9">
        <v>2</v>
      </c>
      <c r="O9" s="1">
        <v>44566.715787037036</v>
      </c>
      <c r="P9" s="1">
        <v>44567.21199074074</v>
      </c>
      <c r="Q9">
        <v>40948</v>
      </c>
      <c r="R9">
        <v>1924</v>
      </c>
      <c r="S9" t="b">
        <v>0</v>
      </c>
      <c r="T9" t="s">
        <v>89</v>
      </c>
      <c r="U9" t="b">
        <v>1</v>
      </c>
      <c r="V9" t="s">
        <v>96</v>
      </c>
      <c r="W9" s="1">
        <v>44566.760162037041</v>
      </c>
      <c r="X9">
        <v>1406</v>
      </c>
      <c r="Y9">
        <v>37</v>
      </c>
      <c r="Z9">
        <v>0</v>
      </c>
      <c r="AA9">
        <v>37</v>
      </c>
      <c r="AB9">
        <v>0</v>
      </c>
      <c r="AC9">
        <v>25</v>
      </c>
      <c r="AD9">
        <v>1</v>
      </c>
      <c r="AE9">
        <v>0</v>
      </c>
      <c r="AF9">
        <v>0</v>
      </c>
      <c r="AG9">
        <v>0</v>
      </c>
      <c r="AH9" t="s">
        <v>101</v>
      </c>
      <c r="AI9" s="1">
        <v>44567.21199074074</v>
      </c>
      <c r="AJ9">
        <v>339</v>
      </c>
      <c r="AK9">
        <v>2</v>
      </c>
      <c r="AL9">
        <v>0</v>
      </c>
      <c r="AM9">
        <v>2</v>
      </c>
      <c r="AN9">
        <v>0</v>
      </c>
      <c r="AO9">
        <v>2</v>
      </c>
      <c r="AP9">
        <v>-1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112</v>
      </c>
      <c r="B10" t="s">
        <v>80</v>
      </c>
      <c r="C10" t="s">
        <v>113</v>
      </c>
      <c r="D10" t="s">
        <v>82</v>
      </c>
      <c r="E10" s="2" t="str">
        <f>HYPERLINK("capsilon://?command=openfolder&amp;siteaddress=FAM.docvelocity-na8.net&amp;folderid=FXBE434971-92CA-823D-3471-226D6DDE8CE6","FX211210896")</f>
        <v>FX211210896</v>
      </c>
      <c r="F10" t="s">
        <v>19</v>
      </c>
      <c r="G10" t="s">
        <v>19</v>
      </c>
      <c r="H10" t="s">
        <v>83</v>
      </c>
      <c r="I10" t="s">
        <v>114</v>
      </c>
      <c r="J10">
        <v>66</v>
      </c>
      <c r="K10" t="s">
        <v>85</v>
      </c>
      <c r="L10" t="s">
        <v>86</v>
      </c>
      <c r="M10" t="s">
        <v>93</v>
      </c>
      <c r="N10">
        <v>2</v>
      </c>
      <c r="O10" s="1">
        <v>44566.722662037035</v>
      </c>
      <c r="P10" s="1">
        <v>44566.767581018517</v>
      </c>
      <c r="Q10">
        <v>2775</v>
      </c>
      <c r="R10">
        <v>1106</v>
      </c>
      <c r="S10" t="b">
        <v>0</v>
      </c>
      <c r="T10" t="s">
        <v>89</v>
      </c>
      <c r="U10" t="b">
        <v>0</v>
      </c>
      <c r="V10" t="s">
        <v>94</v>
      </c>
      <c r="W10" s="1">
        <v>44566.741469907407</v>
      </c>
      <c r="X10">
        <v>206</v>
      </c>
      <c r="Y10">
        <v>52</v>
      </c>
      <c r="Z10">
        <v>0</v>
      </c>
      <c r="AA10">
        <v>52</v>
      </c>
      <c r="AB10">
        <v>0</v>
      </c>
      <c r="AC10">
        <v>24</v>
      </c>
      <c r="AD10">
        <v>14</v>
      </c>
      <c r="AE10">
        <v>0</v>
      </c>
      <c r="AF10">
        <v>0</v>
      </c>
      <c r="AG10">
        <v>0</v>
      </c>
      <c r="AH10" t="s">
        <v>97</v>
      </c>
      <c r="AI10" s="1">
        <v>44566.767581018517</v>
      </c>
      <c r="AJ10">
        <v>900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0</v>
      </c>
      <c r="AR10">
        <v>0</v>
      </c>
      <c r="AS10">
        <v>0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115</v>
      </c>
      <c r="B11" t="s">
        <v>80</v>
      </c>
      <c r="C11" t="s">
        <v>116</v>
      </c>
      <c r="D11" t="s">
        <v>82</v>
      </c>
      <c r="E11" s="2" t="str">
        <f>HYPERLINK("capsilon://?command=openfolder&amp;siteaddress=FAM.docvelocity-na8.net&amp;folderid=FX2A4026FE-82BB-CAC4-C4F9-4C5D2EBBDFE6","FX211212290")</f>
        <v>FX211212290</v>
      </c>
      <c r="F11" t="s">
        <v>19</v>
      </c>
      <c r="G11" t="s">
        <v>19</v>
      </c>
      <c r="H11" t="s">
        <v>83</v>
      </c>
      <c r="I11" t="s">
        <v>117</v>
      </c>
      <c r="J11">
        <v>66</v>
      </c>
      <c r="K11" t="s">
        <v>85</v>
      </c>
      <c r="L11" t="s">
        <v>86</v>
      </c>
      <c r="M11" t="s">
        <v>93</v>
      </c>
      <c r="N11">
        <v>2</v>
      </c>
      <c r="O11" s="1">
        <v>44564.507488425923</v>
      </c>
      <c r="P11" s="1">
        <v>44564.554895833331</v>
      </c>
      <c r="Q11">
        <v>3037</v>
      </c>
      <c r="R11">
        <v>1059</v>
      </c>
      <c r="S11" t="b">
        <v>0</v>
      </c>
      <c r="T11" t="s">
        <v>89</v>
      </c>
      <c r="U11" t="b">
        <v>0</v>
      </c>
      <c r="V11" t="s">
        <v>118</v>
      </c>
      <c r="W11" s="1">
        <v>44564.542233796295</v>
      </c>
      <c r="X11">
        <v>128</v>
      </c>
      <c r="Y11">
        <v>52</v>
      </c>
      <c r="Z11">
        <v>0</v>
      </c>
      <c r="AA11">
        <v>52</v>
      </c>
      <c r="AB11">
        <v>0</v>
      </c>
      <c r="AC11">
        <v>16</v>
      </c>
      <c r="AD11">
        <v>14</v>
      </c>
      <c r="AE11">
        <v>0</v>
      </c>
      <c r="AF11">
        <v>0</v>
      </c>
      <c r="AG11">
        <v>0</v>
      </c>
      <c r="AH11" t="s">
        <v>97</v>
      </c>
      <c r="AI11" s="1">
        <v>44564.554895833331</v>
      </c>
      <c r="AJ11">
        <v>931</v>
      </c>
      <c r="AK11">
        <v>2</v>
      </c>
      <c r="AL11">
        <v>0</v>
      </c>
      <c r="AM11">
        <v>2</v>
      </c>
      <c r="AN11">
        <v>0</v>
      </c>
      <c r="AO11">
        <v>1</v>
      </c>
      <c r="AP11">
        <v>12</v>
      </c>
      <c r="AQ11">
        <v>0</v>
      </c>
      <c r="AR11">
        <v>0</v>
      </c>
      <c r="AS11">
        <v>0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119</v>
      </c>
      <c r="B12" t="s">
        <v>80</v>
      </c>
      <c r="C12" t="s">
        <v>120</v>
      </c>
      <c r="D12" t="s">
        <v>82</v>
      </c>
      <c r="E12" s="2" t="str">
        <f>HYPERLINK("capsilon://?command=openfolder&amp;siteaddress=FAM.docvelocity-na8.net&amp;folderid=FXC55BA735-7D95-BC80-5AB3-E45DC24E3BEC","FX211211693")</f>
        <v>FX211211693</v>
      </c>
      <c r="F12" t="s">
        <v>19</v>
      </c>
      <c r="G12" t="s">
        <v>19</v>
      </c>
      <c r="H12" t="s">
        <v>83</v>
      </c>
      <c r="I12" t="s">
        <v>121</v>
      </c>
      <c r="J12">
        <v>33</v>
      </c>
      <c r="K12" t="s">
        <v>85</v>
      </c>
      <c r="L12" t="s">
        <v>86</v>
      </c>
      <c r="M12" t="s">
        <v>93</v>
      </c>
      <c r="N12">
        <v>2</v>
      </c>
      <c r="O12" s="1">
        <v>44564.51971064815</v>
      </c>
      <c r="P12" s="1">
        <v>44564.55431712963</v>
      </c>
      <c r="Q12">
        <v>2781</v>
      </c>
      <c r="R12">
        <v>209</v>
      </c>
      <c r="S12" t="b">
        <v>0</v>
      </c>
      <c r="T12" t="s">
        <v>89</v>
      </c>
      <c r="U12" t="b">
        <v>0</v>
      </c>
      <c r="V12" t="s">
        <v>122</v>
      </c>
      <c r="W12" s="1">
        <v>44564.541643518518</v>
      </c>
      <c r="X12">
        <v>58</v>
      </c>
      <c r="Y12">
        <v>9</v>
      </c>
      <c r="Z12">
        <v>0</v>
      </c>
      <c r="AA12">
        <v>9</v>
      </c>
      <c r="AB12">
        <v>0</v>
      </c>
      <c r="AC12">
        <v>1</v>
      </c>
      <c r="AD12">
        <v>24</v>
      </c>
      <c r="AE12">
        <v>0</v>
      </c>
      <c r="AF12">
        <v>0</v>
      </c>
      <c r="AG12">
        <v>0</v>
      </c>
      <c r="AH12" t="s">
        <v>123</v>
      </c>
      <c r="AI12" s="1">
        <v>44564.55431712963</v>
      </c>
      <c r="AJ12">
        <v>151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24</v>
      </c>
      <c r="AQ12">
        <v>0</v>
      </c>
      <c r="AR12">
        <v>0</v>
      </c>
      <c r="AS12">
        <v>0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124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HYPERLINK("capsilon://?command=openfolder&amp;siteaddress=FAM.docvelocity-na8.net&amp;folderid=FXEBE3CA85-83D2-F2C2-8141-A4ADA95A73A3","FX21111118")</f>
        <v>FX21111118</v>
      </c>
      <c r="F13" t="s">
        <v>19</v>
      </c>
      <c r="G13" t="s">
        <v>19</v>
      </c>
      <c r="H13" t="s">
        <v>83</v>
      </c>
      <c r="I13" t="s">
        <v>126</v>
      </c>
      <c r="J13">
        <v>71</v>
      </c>
      <c r="K13" t="s">
        <v>85</v>
      </c>
      <c r="L13" t="s">
        <v>86</v>
      </c>
      <c r="M13" t="s">
        <v>93</v>
      </c>
      <c r="N13">
        <v>2</v>
      </c>
      <c r="O13" s="1">
        <v>44566.822870370372</v>
      </c>
      <c r="P13" s="1">
        <v>44567.220694444448</v>
      </c>
      <c r="Q13">
        <v>33229</v>
      </c>
      <c r="R13">
        <v>1143</v>
      </c>
      <c r="S13" t="b">
        <v>0</v>
      </c>
      <c r="T13" t="s">
        <v>89</v>
      </c>
      <c r="U13" t="b">
        <v>0</v>
      </c>
      <c r="V13" t="s">
        <v>88</v>
      </c>
      <c r="W13" s="1">
        <v>44566.842685185184</v>
      </c>
      <c r="X13">
        <v>935</v>
      </c>
      <c r="Y13">
        <v>54</v>
      </c>
      <c r="Z13">
        <v>0</v>
      </c>
      <c r="AA13">
        <v>54</v>
      </c>
      <c r="AB13">
        <v>0</v>
      </c>
      <c r="AC13">
        <v>17</v>
      </c>
      <c r="AD13">
        <v>17</v>
      </c>
      <c r="AE13">
        <v>0</v>
      </c>
      <c r="AF13">
        <v>0</v>
      </c>
      <c r="AG13">
        <v>0</v>
      </c>
      <c r="AH13" t="s">
        <v>127</v>
      </c>
      <c r="AI13" s="1">
        <v>44567.220694444448</v>
      </c>
      <c r="AJ13">
        <v>208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16</v>
      </c>
      <c r="AQ13">
        <v>0</v>
      </c>
      <c r="AR13">
        <v>0</v>
      </c>
      <c r="AS13">
        <v>0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128</v>
      </c>
      <c r="B14" t="s">
        <v>80</v>
      </c>
      <c r="C14" t="s">
        <v>125</v>
      </c>
      <c r="D14" t="s">
        <v>82</v>
      </c>
      <c r="E14" s="2" t="str">
        <f>HYPERLINK("capsilon://?command=openfolder&amp;siteaddress=FAM.docvelocity-na8.net&amp;folderid=FXEBE3CA85-83D2-F2C2-8141-A4ADA95A73A3","FX21111118")</f>
        <v>FX21111118</v>
      </c>
      <c r="F14" t="s">
        <v>19</v>
      </c>
      <c r="G14" t="s">
        <v>19</v>
      </c>
      <c r="H14" t="s">
        <v>83</v>
      </c>
      <c r="I14" t="s">
        <v>129</v>
      </c>
      <c r="J14">
        <v>75</v>
      </c>
      <c r="K14" t="s">
        <v>85</v>
      </c>
      <c r="L14" t="s">
        <v>86</v>
      </c>
      <c r="M14" t="s">
        <v>93</v>
      </c>
      <c r="N14">
        <v>2</v>
      </c>
      <c r="O14" s="1">
        <v>44566.822905092595</v>
      </c>
      <c r="P14" s="1">
        <v>44567.225810185184</v>
      </c>
      <c r="Q14">
        <v>33680</v>
      </c>
      <c r="R14">
        <v>1131</v>
      </c>
      <c r="S14" t="b">
        <v>0</v>
      </c>
      <c r="T14" t="s">
        <v>89</v>
      </c>
      <c r="U14" t="b">
        <v>0</v>
      </c>
      <c r="V14" t="s">
        <v>88</v>
      </c>
      <c r="W14" s="1">
        <v>44566.849479166667</v>
      </c>
      <c r="X14">
        <v>586</v>
      </c>
      <c r="Y14">
        <v>49</v>
      </c>
      <c r="Z14">
        <v>0</v>
      </c>
      <c r="AA14">
        <v>49</v>
      </c>
      <c r="AB14">
        <v>0</v>
      </c>
      <c r="AC14">
        <v>18</v>
      </c>
      <c r="AD14">
        <v>26</v>
      </c>
      <c r="AE14">
        <v>0</v>
      </c>
      <c r="AF14">
        <v>0</v>
      </c>
      <c r="AG14">
        <v>0</v>
      </c>
      <c r="AH14" t="s">
        <v>101</v>
      </c>
      <c r="AI14" s="1">
        <v>44567.225810185184</v>
      </c>
      <c r="AJ14">
        <v>545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25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130</v>
      </c>
      <c r="B15" t="s">
        <v>80</v>
      </c>
      <c r="C15" t="s">
        <v>131</v>
      </c>
      <c r="D15" t="s">
        <v>82</v>
      </c>
      <c r="E15" s="2" t="str">
        <f>HYPERLINK("capsilon://?command=openfolder&amp;siteaddress=FAM.docvelocity-na8.net&amp;folderid=FX49E305C0-2971-CE28-8EBF-3BA6A14B81CB","FX21104637")</f>
        <v>FX21104637</v>
      </c>
      <c r="F15" t="s">
        <v>19</v>
      </c>
      <c r="G15" t="s">
        <v>19</v>
      </c>
      <c r="H15" t="s">
        <v>83</v>
      </c>
      <c r="I15" t="s">
        <v>132</v>
      </c>
      <c r="J15">
        <v>264</v>
      </c>
      <c r="K15" t="s">
        <v>85</v>
      </c>
      <c r="L15" t="s">
        <v>86</v>
      </c>
      <c r="M15" t="s">
        <v>93</v>
      </c>
      <c r="N15">
        <v>2</v>
      </c>
      <c r="O15" s="1">
        <v>44567.386574074073</v>
      </c>
      <c r="P15" s="1">
        <v>44567.433240740742</v>
      </c>
      <c r="Q15">
        <v>1454</v>
      </c>
      <c r="R15">
        <v>2578</v>
      </c>
      <c r="S15" t="b">
        <v>0</v>
      </c>
      <c r="T15" t="s">
        <v>89</v>
      </c>
      <c r="U15" t="b">
        <v>0</v>
      </c>
      <c r="V15" t="s">
        <v>133</v>
      </c>
      <c r="W15" s="1">
        <v>44567.415914351855</v>
      </c>
      <c r="X15">
        <v>1471</v>
      </c>
      <c r="Y15">
        <v>162</v>
      </c>
      <c r="Z15">
        <v>0</v>
      </c>
      <c r="AA15">
        <v>162</v>
      </c>
      <c r="AB15">
        <v>104</v>
      </c>
      <c r="AC15">
        <v>105</v>
      </c>
      <c r="AD15">
        <v>102</v>
      </c>
      <c r="AE15">
        <v>0</v>
      </c>
      <c r="AF15">
        <v>0</v>
      </c>
      <c r="AG15">
        <v>0</v>
      </c>
      <c r="AH15" t="s">
        <v>127</v>
      </c>
      <c r="AI15" s="1">
        <v>44567.433240740742</v>
      </c>
      <c r="AJ15">
        <v>969</v>
      </c>
      <c r="AK15">
        <v>2</v>
      </c>
      <c r="AL15">
        <v>0</v>
      </c>
      <c r="AM15">
        <v>2</v>
      </c>
      <c r="AN15">
        <v>104</v>
      </c>
      <c r="AO15">
        <v>2</v>
      </c>
      <c r="AP15">
        <v>100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134</v>
      </c>
      <c r="B16" t="s">
        <v>80</v>
      </c>
      <c r="C16" t="s">
        <v>135</v>
      </c>
      <c r="D16" t="s">
        <v>82</v>
      </c>
      <c r="E16" s="2" t="str">
        <f>HYPERLINK("capsilon://?command=openfolder&amp;siteaddress=FAM.docvelocity-na8.net&amp;folderid=FX2D0C7890-56EF-8AC4-77C3-88F743831965","FX21127026")</f>
        <v>FX21127026</v>
      </c>
      <c r="F16" t="s">
        <v>19</v>
      </c>
      <c r="G16" t="s">
        <v>19</v>
      </c>
      <c r="H16" t="s">
        <v>83</v>
      </c>
      <c r="I16" t="s">
        <v>136</v>
      </c>
      <c r="J16">
        <v>30</v>
      </c>
      <c r="K16" t="s">
        <v>85</v>
      </c>
      <c r="L16" t="s">
        <v>86</v>
      </c>
      <c r="M16" t="s">
        <v>93</v>
      </c>
      <c r="N16">
        <v>2</v>
      </c>
      <c r="O16" s="1">
        <v>44567.411747685182</v>
      </c>
      <c r="P16" s="1">
        <v>44567.434999999998</v>
      </c>
      <c r="Q16">
        <v>1784</v>
      </c>
      <c r="R16">
        <v>225</v>
      </c>
      <c r="S16" t="b">
        <v>0</v>
      </c>
      <c r="T16" t="s">
        <v>89</v>
      </c>
      <c r="U16" t="b">
        <v>0</v>
      </c>
      <c r="V16" t="s">
        <v>137</v>
      </c>
      <c r="W16" s="1">
        <v>44567.413182870368</v>
      </c>
      <c r="X16">
        <v>74</v>
      </c>
      <c r="Y16">
        <v>9</v>
      </c>
      <c r="Z16">
        <v>0</v>
      </c>
      <c r="AA16">
        <v>9</v>
      </c>
      <c r="AB16">
        <v>0</v>
      </c>
      <c r="AC16">
        <v>1</v>
      </c>
      <c r="AD16">
        <v>21</v>
      </c>
      <c r="AE16">
        <v>0</v>
      </c>
      <c r="AF16">
        <v>0</v>
      </c>
      <c r="AG16">
        <v>0</v>
      </c>
      <c r="AH16" t="s">
        <v>127</v>
      </c>
      <c r="AI16" s="1">
        <v>44567.434999999998</v>
      </c>
      <c r="AJ16">
        <v>151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</v>
      </c>
      <c r="AQ16">
        <v>0</v>
      </c>
      <c r="AR16">
        <v>0</v>
      </c>
      <c r="AS16">
        <v>0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138</v>
      </c>
      <c r="B17" t="s">
        <v>80</v>
      </c>
      <c r="C17" t="s">
        <v>139</v>
      </c>
      <c r="D17" t="s">
        <v>82</v>
      </c>
      <c r="E17" s="2" t="str">
        <f>HYPERLINK("capsilon://?command=openfolder&amp;siteaddress=FAM.docvelocity-na8.net&amp;folderid=FXA8E89A95-0CA9-E825-1CCB-7BC7CAF23146","FX21125956")</f>
        <v>FX21125956</v>
      </c>
      <c r="F17" t="s">
        <v>19</v>
      </c>
      <c r="G17" t="s">
        <v>19</v>
      </c>
      <c r="H17" t="s">
        <v>83</v>
      </c>
      <c r="I17" t="s">
        <v>140</v>
      </c>
      <c r="J17">
        <v>78</v>
      </c>
      <c r="K17" t="s">
        <v>85</v>
      </c>
      <c r="L17" t="s">
        <v>86</v>
      </c>
      <c r="M17" t="s">
        <v>93</v>
      </c>
      <c r="N17">
        <v>2</v>
      </c>
      <c r="O17" s="1">
        <v>44567.43613425926</v>
      </c>
      <c r="P17" s="1">
        <v>44567.453969907408</v>
      </c>
      <c r="Q17">
        <v>519</v>
      </c>
      <c r="R17">
        <v>1022</v>
      </c>
      <c r="S17" t="b">
        <v>0</v>
      </c>
      <c r="T17" t="s">
        <v>89</v>
      </c>
      <c r="U17" t="b">
        <v>0</v>
      </c>
      <c r="V17" t="s">
        <v>137</v>
      </c>
      <c r="W17" s="1">
        <v>44567.444652777776</v>
      </c>
      <c r="X17">
        <v>318</v>
      </c>
      <c r="Y17">
        <v>46</v>
      </c>
      <c r="Z17">
        <v>0</v>
      </c>
      <c r="AA17">
        <v>46</v>
      </c>
      <c r="AB17">
        <v>0</v>
      </c>
      <c r="AC17">
        <v>38</v>
      </c>
      <c r="AD17">
        <v>32</v>
      </c>
      <c r="AE17">
        <v>0</v>
      </c>
      <c r="AF17">
        <v>0</v>
      </c>
      <c r="AG17">
        <v>0</v>
      </c>
      <c r="AH17" t="s">
        <v>141</v>
      </c>
      <c r="AI17" s="1">
        <v>44567.453969907408</v>
      </c>
      <c r="AJ17">
        <v>663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32</v>
      </c>
      <c r="AQ17">
        <v>0</v>
      </c>
      <c r="AR17">
        <v>0</v>
      </c>
      <c r="AS17">
        <v>0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142</v>
      </c>
      <c r="B18" t="s">
        <v>80</v>
      </c>
      <c r="C18" t="s">
        <v>139</v>
      </c>
      <c r="D18" t="s">
        <v>82</v>
      </c>
      <c r="E18" s="2" t="str">
        <f>HYPERLINK("capsilon://?command=openfolder&amp;siteaddress=FAM.docvelocity-na8.net&amp;folderid=FXA8E89A95-0CA9-E825-1CCB-7BC7CAF23146","FX21125956")</f>
        <v>FX21125956</v>
      </c>
      <c r="F18" t="s">
        <v>19</v>
      </c>
      <c r="G18" t="s">
        <v>19</v>
      </c>
      <c r="H18" t="s">
        <v>83</v>
      </c>
      <c r="I18" t="s">
        <v>143</v>
      </c>
      <c r="J18">
        <v>77</v>
      </c>
      <c r="K18" t="s">
        <v>85</v>
      </c>
      <c r="L18" t="s">
        <v>86</v>
      </c>
      <c r="M18" t="s">
        <v>93</v>
      </c>
      <c r="N18">
        <v>2</v>
      </c>
      <c r="O18" s="1">
        <v>44567.436527777776</v>
      </c>
      <c r="P18" s="1">
        <v>44567.482847222222</v>
      </c>
      <c r="Q18">
        <v>2697</v>
      </c>
      <c r="R18">
        <v>1305</v>
      </c>
      <c r="S18" t="b">
        <v>0</v>
      </c>
      <c r="T18" t="s">
        <v>89</v>
      </c>
      <c r="U18" t="b">
        <v>0</v>
      </c>
      <c r="V18" t="s">
        <v>133</v>
      </c>
      <c r="W18" s="1">
        <v>44567.459641203706</v>
      </c>
      <c r="X18">
        <v>706</v>
      </c>
      <c r="Y18">
        <v>76</v>
      </c>
      <c r="Z18">
        <v>0</v>
      </c>
      <c r="AA18">
        <v>76</v>
      </c>
      <c r="AB18">
        <v>0</v>
      </c>
      <c r="AC18">
        <v>45</v>
      </c>
      <c r="AD18">
        <v>1</v>
      </c>
      <c r="AE18">
        <v>0</v>
      </c>
      <c r="AF18">
        <v>0</v>
      </c>
      <c r="AG18">
        <v>0</v>
      </c>
      <c r="AH18" t="s">
        <v>101</v>
      </c>
      <c r="AI18" s="1">
        <v>44567.482847222222</v>
      </c>
      <c r="AJ18">
        <v>468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144</v>
      </c>
      <c r="B19" t="s">
        <v>80</v>
      </c>
      <c r="C19" t="s">
        <v>145</v>
      </c>
      <c r="D19" t="s">
        <v>82</v>
      </c>
      <c r="E19" s="2" t="str">
        <f>HYPERLINK("capsilon://?command=openfolder&amp;siteaddress=FAM.docvelocity-na8.net&amp;folderid=FX686A8DA7-A728-FFC1-A8ED-6E05DDF9FFAB","FX21129942")</f>
        <v>FX21129942</v>
      </c>
      <c r="F19" t="s">
        <v>19</v>
      </c>
      <c r="G19" t="s">
        <v>19</v>
      </c>
      <c r="H19" t="s">
        <v>83</v>
      </c>
      <c r="I19" t="s">
        <v>146</v>
      </c>
      <c r="J19">
        <v>33</v>
      </c>
      <c r="K19" t="s">
        <v>85</v>
      </c>
      <c r="L19" t="s">
        <v>86</v>
      </c>
      <c r="M19" t="s">
        <v>93</v>
      </c>
      <c r="N19">
        <v>2</v>
      </c>
      <c r="O19" s="1">
        <v>44564.530486111114</v>
      </c>
      <c r="P19" s="1">
        <v>44564.555613425924</v>
      </c>
      <c r="Q19">
        <v>2013</v>
      </c>
      <c r="R19">
        <v>158</v>
      </c>
      <c r="S19" t="b">
        <v>0</v>
      </c>
      <c r="T19" t="s">
        <v>89</v>
      </c>
      <c r="U19" t="b">
        <v>0</v>
      </c>
      <c r="V19" t="s">
        <v>122</v>
      </c>
      <c r="W19" s="1">
        <v>44564.542187500003</v>
      </c>
      <c r="X19">
        <v>47</v>
      </c>
      <c r="Y19">
        <v>9</v>
      </c>
      <c r="Z19">
        <v>0</v>
      </c>
      <c r="AA19">
        <v>9</v>
      </c>
      <c r="AB19">
        <v>0</v>
      </c>
      <c r="AC19">
        <v>1</v>
      </c>
      <c r="AD19">
        <v>24</v>
      </c>
      <c r="AE19">
        <v>0</v>
      </c>
      <c r="AF19">
        <v>0</v>
      </c>
      <c r="AG19">
        <v>0</v>
      </c>
      <c r="AH19" t="s">
        <v>123</v>
      </c>
      <c r="AI19" s="1">
        <v>44564.555613425924</v>
      </c>
      <c r="AJ19">
        <v>111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24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147</v>
      </c>
      <c r="B20" t="s">
        <v>80</v>
      </c>
      <c r="C20" t="s">
        <v>148</v>
      </c>
      <c r="D20" t="s">
        <v>82</v>
      </c>
      <c r="E20" s="2" t="str">
        <f>HYPERLINK("capsilon://?command=openfolder&amp;siteaddress=FAM.docvelocity-na8.net&amp;folderid=FXEAACDBC1-A8C2-C659-3CC6-0F1B56BAAC8A","FX211112774")</f>
        <v>FX211112774</v>
      </c>
      <c r="F20" t="s">
        <v>19</v>
      </c>
      <c r="G20" t="s">
        <v>19</v>
      </c>
      <c r="H20" t="s">
        <v>83</v>
      </c>
      <c r="I20" t="s">
        <v>149</v>
      </c>
      <c r="J20">
        <v>52</v>
      </c>
      <c r="K20" t="s">
        <v>85</v>
      </c>
      <c r="L20" t="s">
        <v>86</v>
      </c>
      <c r="M20" t="s">
        <v>93</v>
      </c>
      <c r="N20">
        <v>1</v>
      </c>
      <c r="O20" s="1">
        <v>44567.451145833336</v>
      </c>
      <c r="P20" s="1">
        <v>44567.481076388889</v>
      </c>
      <c r="Q20">
        <v>2290</v>
      </c>
      <c r="R20">
        <v>296</v>
      </c>
      <c r="S20" t="b">
        <v>0</v>
      </c>
      <c r="T20" t="s">
        <v>89</v>
      </c>
      <c r="U20" t="b">
        <v>0</v>
      </c>
      <c r="V20" t="s">
        <v>94</v>
      </c>
      <c r="W20" s="1">
        <v>44567.481076388889</v>
      </c>
      <c r="X20">
        <v>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52</v>
      </c>
      <c r="AE20">
        <v>47</v>
      </c>
      <c r="AF20">
        <v>0</v>
      </c>
      <c r="AG20">
        <v>2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150</v>
      </c>
      <c r="B21" t="s">
        <v>80</v>
      </c>
      <c r="C21" t="s">
        <v>148</v>
      </c>
      <c r="D21" t="s">
        <v>82</v>
      </c>
      <c r="E21" s="2" t="str">
        <f>HYPERLINK("capsilon://?command=openfolder&amp;siteaddress=FAM.docvelocity-na8.net&amp;folderid=FXEAACDBC1-A8C2-C659-3CC6-0F1B56BAAC8A","FX211112774")</f>
        <v>FX211112774</v>
      </c>
      <c r="F21" t="s">
        <v>19</v>
      </c>
      <c r="G21" t="s">
        <v>19</v>
      </c>
      <c r="H21" t="s">
        <v>83</v>
      </c>
      <c r="I21" t="s">
        <v>151</v>
      </c>
      <c r="J21">
        <v>47</v>
      </c>
      <c r="K21" t="s">
        <v>85</v>
      </c>
      <c r="L21" t="s">
        <v>86</v>
      </c>
      <c r="M21" t="s">
        <v>93</v>
      </c>
      <c r="N21">
        <v>1</v>
      </c>
      <c r="O21" s="1">
        <v>44567.45140046296</v>
      </c>
      <c r="P21" s="1">
        <v>44567.48201388889</v>
      </c>
      <c r="Q21">
        <v>2444</v>
      </c>
      <c r="R21">
        <v>201</v>
      </c>
      <c r="S21" t="b">
        <v>0</v>
      </c>
      <c r="T21" t="s">
        <v>89</v>
      </c>
      <c r="U21" t="b">
        <v>0</v>
      </c>
      <c r="V21" t="s">
        <v>94</v>
      </c>
      <c r="W21" s="1">
        <v>44567.48201388889</v>
      </c>
      <c r="X21">
        <v>80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47</v>
      </c>
      <c r="AE21">
        <v>42</v>
      </c>
      <c r="AF21">
        <v>0</v>
      </c>
      <c r="AG21">
        <v>2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152</v>
      </c>
      <c r="B22" t="s">
        <v>80</v>
      </c>
      <c r="C22" t="s">
        <v>153</v>
      </c>
      <c r="D22" t="s">
        <v>82</v>
      </c>
      <c r="E22" s="2" t="str">
        <f>HYPERLINK("capsilon://?command=openfolder&amp;siteaddress=FAM.docvelocity-na8.net&amp;folderid=FX906AB5D3-7E50-4557-CC57-71FA932A50F3","FX21127526")</f>
        <v>FX21127526</v>
      </c>
      <c r="F22" t="s">
        <v>19</v>
      </c>
      <c r="G22" t="s">
        <v>19</v>
      </c>
      <c r="H22" t="s">
        <v>83</v>
      </c>
      <c r="I22" t="s">
        <v>154</v>
      </c>
      <c r="J22">
        <v>66</v>
      </c>
      <c r="K22" t="s">
        <v>85</v>
      </c>
      <c r="L22" t="s">
        <v>86</v>
      </c>
      <c r="M22" t="s">
        <v>93</v>
      </c>
      <c r="N22">
        <v>2</v>
      </c>
      <c r="O22" s="1">
        <v>44567.462488425925</v>
      </c>
      <c r="P22" s="1">
        <v>44567.490937499999</v>
      </c>
      <c r="Q22">
        <v>1191</v>
      </c>
      <c r="R22">
        <v>1267</v>
      </c>
      <c r="S22" t="b">
        <v>0</v>
      </c>
      <c r="T22" t="s">
        <v>89</v>
      </c>
      <c r="U22" t="b">
        <v>0</v>
      </c>
      <c r="V22" t="s">
        <v>133</v>
      </c>
      <c r="W22" s="1">
        <v>44567.469988425924</v>
      </c>
      <c r="X22">
        <v>560</v>
      </c>
      <c r="Y22">
        <v>52</v>
      </c>
      <c r="Z22">
        <v>0</v>
      </c>
      <c r="AA22">
        <v>52</v>
      </c>
      <c r="AB22">
        <v>0</v>
      </c>
      <c r="AC22">
        <v>37</v>
      </c>
      <c r="AD22">
        <v>14</v>
      </c>
      <c r="AE22">
        <v>0</v>
      </c>
      <c r="AF22">
        <v>0</v>
      </c>
      <c r="AG22">
        <v>0</v>
      </c>
      <c r="AH22" t="s">
        <v>101</v>
      </c>
      <c r="AI22" s="1">
        <v>44567.490937499999</v>
      </c>
      <c r="AJ22">
        <v>698</v>
      </c>
      <c r="AK22">
        <v>5</v>
      </c>
      <c r="AL22">
        <v>0</v>
      </c>
      <c r="AM22">
        <v>5</v>
      </c>
      <c r="AN22">
        <v>0</v>
      </c>
      <c r="AO22">
        <v>6</v>
      </c>
      <c r="AP22">
        <v>9</v>
      </c>
      <c r="AQ22">
        <v>0</v>
      </c>
      <c r="AR22">
        <v>0</v>
      </c>
      <c r="AS22">
        <v>0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155</v>
      </c>
      <c r="B23" t="s">
        <v>80</v>
      </c>
      <c r="C23" t="s">
        <v>91</v>
      </c>
      <c r="D23" t="s">
        <v>82</v>
      </c>
      <c r="E23" s="2" t="str">
        <f>HYPERLINK("capsilon://?command=openfolder&amp;siteaddress=FAM.docvelocity-na8.net&amp;folderid=FX8D1592B9-E32D-14D8-9AB4-7198D6D2F7FE","FX2110373")</f>
        <v>FX2110373</v>
      </c>
      <c r="F23" t="s">
        <v>19</v>
      </c>
      <c r="G23" t="s">
        <v>19</v>
      </c>
      <c r="H23" t="s">
        <v>83</v>
      </c>
      <c r="I23" t="s">
        <v>156</v>
      </c>
      <c r="J23">
        <v>60</v>
      </c>
      <c r="K23" t="s">
        <v>85</v>
      </c>
      <c r="L23" t="s">
        <v>86</v>
      </c>
      <c r="M23" t="s">
        <v>93</v>
      </c>
      <c r="N23">
        <v>1</v>
      </c>
      <c r="O23" s="1">
        <v>44567.467499999999</v>
      </c>
      <c r="P23" s="1">
        <v>44567.482928240737</v>
      </c>
      <c r="Q23">
        <v>648</v>
      </c>
      <c r="R23">
        <v>685</v>
      </c>
      <c r="S23" t="b">
        <v>0</v>
      </c>
      <c r="T23" t="s">
        <v>89</v>
      </c>
      <c r="U23" t="b">
        <v>0</v>
      </c>
      <c r="V23" t="s">
        <v>94</v>
      </c>
      <c r="W23" s="1">
        <v>44567.482928240737</v>
      </c>
      <c r="X23">
        <v>78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60</v>
      </c>
      <c r="AE23">
        <v>46</v>
      </c>
      <c r="AF23">
        <v>0</v>
      </c>
      <c r="AG23">
        <v>2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157</v>
      </c>
      <c r="B24" t="s">
        <v>80</v>
      </c>
      <c r="C24" t="s">
        <v>148</v>
      </c>
      <c r="D24" t="s">
        <v>82</v>
      </c>
      <c r="E24" s="2" t="str">
        <f>HYPERLINK("capsilon://?command=openfolder&amp;siteaddress=FAM.docvelocity-na8.net&amp;folderid=FXEAACDBC1-A8C2-C659-3CC6-0F1B56BAAC8A","FX211112774")</f>
        <v>FX211112774</v>
      </c>
      <c r="F24" t="s">
        <v>19</v>
      </c>
      <c r="G24" t="s">
        <v>19</v>
      </c>
      <c r="H24" t="s">
        <v>83</v>
      </c>
      <c r="I24" t="s">
        <v>149</v>
      </c>
      <c r="J24">
        <v>99</v>
      </c>
      <c r="K24" t="s">
        <v>85</v>
      </c>
      <c r="L24" t="s">
        <v>86</v>
      </c>
      <c r="M24" t="s">
        <v>93</v>
      </c>
      <c r="N24">
        <v>2</v>
      </c>
      <c r="O24" s="1">
        <v>44567.482314814813</v>
      </c>
      <c r="P24" s="1">
        <v>44567.521574074075</v>
      </c>
      <c r="Q24">
        <v>958</v>
      </c>
      <c r="R24">
        <v>2434</v>
      </c>
      <c r="S24" t="b">
        <v>0</v>
      </c>
      <c r="T24" t="s">
        <v>89</v>
      </c>
      <c r="U24" t="b">
        <v>1</v>
      </c>
      <c r="V24" t="s">
        <v>158</v>
      </c>
      <c r="W24" s="1">
        <v>44567.50880787037</v>
      </c>
      <c r="X24">
        <v>1474</v>
      </c>
      <c r="Y24">
        <v>132</v>
      </c>
      <c r="Z24">
        <v>0</v>
      </c>
      <c r="AA24">
        <v>132</v>
      </c>
      <c r="AB24">
        <v>0</v>
      </c>
      <c r="AC24">
        <v>67</v>
      </c>
      <c r="AD24">
        <v>-33</v>
      </c>
      <c r="AE24">
        <v>0</v>
      </c>
      <c r="AF24">
        <v>0</v>
      </c>
      <c r="AG24">
        <v>0</v>
      </c>
      <c r="AH24" t="s">
        <v>97</v>
      </c>
      <c r="AI24" s="1">
        <v>44567.521574074075</v>
      </c>
      <c r="AJ24">
        <v>946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-33</v>
      </c>
      <c r="AQ24">
        <v>0</v>
      </c>
      <c r="AR24">
        <v>0</v>
      </c>
      <c r="AS24">
        <v>0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159</v>
      </c>
      <c r="B25" t="s">
        <v>80</v>
      </c>
      <c r="C25" t="s">
        <v>148</v>
      </c>
      <c r="D25" t="s">
        <v>82</v>
      </c>
      <c r="E25" s="2" t="str">
        <f>HYPERLINK("capsilon://?command=openfolder&amp;siteaddress=FAM.docvelocity-na8.net&amp;folderid=FXEAACDBC1-A8C2-C659-3CC6-0F1B56BAAC8A","FX211112774")</f>
        <v>FX211112774</v>
      </c>
      <c r="F25" t="s">
        <v>19</v>
      </c>
      <c r="G25" t="s">
        <v>19</v>
      </c>
      <c r="H25" t="s">
        <v>83</v>
      </c>
      <c r="I25" t="s">
        <v>151</v>
      </c>
      <c r="J25">
        <v>89</v>
      </c>
      <c r="K25" t="s">
        <v>85</v>
      </c>
      <c r="L25" t="s">
        <v>86</v>
      </c>
      <c r="M25" t="s">
        <v>93</v>
      </c>
      <c r="N25">
        <v>2</v>
      </c>
      <c r="O25" s="1">
        <v>44567.483101851853</v>
      </c>
      <c r="P25" s="1">
        <v>44567.507951388892</v>
      </c>
      <c r="Q25">
        <v>1138</v>
      </c>
      <c r="R25">
        <v>1009</v>
      </c>
      <c r="S25" t="b">
        <v>0</v>
      </c>
      <c r="T25" t="s">
        <v>89</v>
      </c>
      <c r="U25" t="b">
        <v>1</v>
      </c>
      <c r="V25" t="s">
        <v>94</v>
      </c>
      <c r="W25" s="1">
        <v>44567.497407407405</v>
      </c>
      <c r="X25">
        <v>506</v>
      </c>
      <c r="Y25">
        <v>115</v>
      </c>
      <c r="Z25">
        <v>0</v>
      </c>
      <c r="AA25">
        <v>115</v>
      </c>
      <c r="AB25">
        <v>0</v>
      </c>
      <c r="AC25">
        <v>73</v>
      </c>
      <c r="AD25">
        <v>-26</v>
      </c>
      <c r="AE25">
        <v>0</v>
      </c>
      <c r="AF25">
        <v>0</v>
      </c>
      <c r="AG25">
        <v>0</v>
      </c>
      <c r="AH25" t="s">
        <v>127</v>
      </c>
      <c r="AI25" s="1">
        <v>44567.507951388892</v>
      </c>
      <c r="AJ25">
        <v>503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-26</v>
      </c>
      <c r="AQ25">
        <v>0</v>
      </c>
      <c r="AR25">
        <v>0</v>
      </c>
      <c r="AS25">
        <v>0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160</v>
      </c>
      <c r="B26" t="s">
        <v>80</v>
      </c>
      <c r="C26" t="s">
        <v>91</v>
      </c>
      <c r="D26" t="s">
        <v>82</v>
      </c>
      <c r="E26" s="2" t="str">
        <f>HYPERLINK("capsilon://?command=openfolder&amp;siteaddress=FAM.docvelocity-na8.net&amp;folderid=FX8D1592B9-E32D-14D8-9AB4-7198D6D2F7FE","FX2110373")</f>
        <v>FX2110373</v>
      </c>
      <c r="F26" t="s">
        <v>19</v>
      </c>
      <c r="G26" t="s">
        <v>19</v>
      </c>
      <c r="H26" t="s">
        <v>83</v>
      </c>
      <c r="I26" t="s">
        <v>156</v>
      </c>
      <c r="J26">
        <v>105</v>
      </c>
      <c r="K26" t="s">
        <v>85</v>
      </c>
      <c r="L26" t="s">
        <v>86</v>
      </c>
      <c r="M26" t="s">
        <v>93</v>
      </c>
      <c r="N26">
        <v>2</v>
      </c>
      <c r="O26" s="1">
        <v>44567.484120370369</v>
      </c>
      <c r="P26" s="1">
        <v>44567.691168981481</v>
      </c>
      <c r="Q26">
        <v>14188</v>
      </c>
      <c r="R26">
        <v>3701</v>
      </c>
      <c r="S26" t="b">
        <v>0</v>
      </c>
      <c r="T26" t="s">
        <v>89</v>
      </c>
      <c r="U26" t="b">
        <v>1</v>
      </c>
      <c r="V26" t="s">
        <v>88</v>
      </c>
      <c r="W26" s="1">
        <v>44567.535162037035</v>
      </c>
      <c r="X26">
        <v>2506</v>
      </c>
      <c r="Y26">
        <v>92</v>
      </c>
      <c r="Z26">
        <v>0</v>
      </c>
      <c r="AA26">
        <v>92</v>
      </c>
      <c r="AB26">
        <v>0</v>
      </c>
      <c r="AC26">
        <v>68</v>
      </c>
      <c r="AD26">
        <v>13</v>
      </c>
      <c r="AE26">
        <v>0</v>
      </c>
      <c r="AF26">
        <v>0</v>
      </c>
      <c r="AG26">
        <v>0</v>
      </c>
      <c r="AH26" t="s">
        <v>97</v>
      </c>
      <c r="AI26" s="1">
        <v>44567.691168981481</v>
      </c>
      <c r="AJ26">
        <v>1045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11</v>
      </c>
      <c r="AQ26">
        <v>0</v>
      </c>
      <c r="AR26">
        <v>0</v>
      </c>
      <c r="AS26">
        <v>0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161</v>
      </c>
      <c r="B27" t="s">
        <v>80</v>
      </c>
      <c r="C27" t="s">
        <v>162</v>
      </c>
      <c r="D27" t="s">
        <v>82</v>
      </c>
      <c r="E27" s="2" t="str">
        <f>HYPERLINK("capsilon://?command=openfolder&amp;siteaddress=FAM.docvelocity-na8.net&amp;folderid=FX3AE80475-7DD6-5737-3A8C-80E23628F6A2","FX21116099")</f>
        <v>FX21116099</v>
      </c>
      <c r="F27" t="s">
        <v>19</v>
      </c>
      <c r="G27" t="s">
        <v>19</v>
      </c>
      <c r="H27" t="s">
        <v>83</v>
      </c>
      <c r="I27" t="s">
        <v>163</v>
      </c>
      <c r="J27">
        <v>66</v>
      </c>
      <c r="K27" t="s">
        <v>85</v>
      </c>
      <c r="L27" t="s">
        <v>86</v>
      </c>
      <c r="M27" t="s">
        <v>93</v>
      </c>
      <c r="N27">
        <v>2</v>
      </c>
      <c r="O27" s="1">
        <v>44567.505671296298</v>
      </c>
      <c r="P27" s="1">
        <v>44567.699652777781</v>
      </c>
      <c r="Q27">
        <v>14596</v>
      </c>
      <c r="R27">
        <v>2164</v>
      </c>
      <c r="S27" t="b">
        <v>0</v>
      </c>
      <c r="T27" t="s">
        <v>89</v>
      </c>
      <c r="U27" t="b">
        <v>0</v>
      </c>
      <c r="V27" t="s">
        <v>158</v>
      </c>
      <c r="W27" s="1">
        <v>44567.525173611109</v>
      </c>
      <c r="X27">
        <v>1413</v>
      </c>
      <c r="Y27">
        <v>52</v>
      </c>
      <c r="Z27">
        <v>0</v>
      </c>
      <c r="AA27">
        <v>52</v>
      </c>
      <c r="AB27">
        <v>0</v>
      </c>
      <c r="AC27">
        <v>29</v>
      </c>
      <c r="AD27">
        <v>14</v>
      </c>
      <c r="AE27">
        <v>0</v>
      </c>
      <c r="AF27">
        <v>0</v>
      </c>
      <c r="AG27">
        <v>0</v>
      </c>
      <c r="AH27" t="s">
        <v>97</v>
      </c>
      <c r="AI27" s="1">
        <v>44567.699652777781</v>
      </c>
      <c r="AJ27">
        <v>733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13</v>
      </c>
      <c r="AQ27">
        <v>0</v>
      </c>
      <c r="AR27">
        <v>0</v>
      </c>
      <c r="AS27">
        <v>0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164</v>
      </c>
      <c r="B28" t="s">
        <v>80</v>
      </c>
      <c r="C28" t="s">
        <v>162</v>
      </c>
      <c r="D28" t="s">
        <v>82</v>
      </c>
      <c r="E28" s="2" t="str">
        <f>HYPERLINK("capsilon://?command=openfolder&amp;siteaddress=FAM.docvelocity-na8.net&amp;folderid=FX3AE80475-7DD6-5737-3A8C-80E23628F6A2","FX21116099")</f>
        <v>FX21116099</v>
      </c>
      <c r="F28" t="s">
        <v>19</v>
      </c>
      <c r="G28" t="s">
        <v>19</v>
      </c>
      <c r="H28" t="s">
        <v>83</v>
      </c>
      <c r="I28" t="s">
        <v>165</v>
      </c>
      <c r="J28">
        <v>28</v>
      </c>
      <c r="K28" t="s">
        <v>85</v>
      </c>
      <c r="L28" t="s">
        <v>86</v>
      </c>
      <c r="M28" t="s">
        <v>93</v>
      </c>
      <c r="N28">
        <v>2</v>
      </c>
      <c r="O28" s="1">
        <v>44567.50644675926</v>
      </c>
      <c r="P28" s="1">
        <v>44567.704525462963</v>
      </c>
      <c r="Q28">
        <v>16074</v>
      </c>
      <c r="R28">
        <v>1040</v>
      </c>
      <c r="S28" t="b">
        <v>0</v>
      </c>
      <c r="T28" t="s">
        <v>89</v>
      </c>
      <c r="U28" t="b">
        <v>0</v>
      </c>
      <c r="V28" t="s">
        <v>158</v>
      </c>
      <c r="W28" s="1">
        <v>44567.532361111109</v>
      </c>
      <c r="X28">
        <v>620</v>
      </c>
      <c r="Y28">
        <v>21</v>
      </c>
      <c r="Z28">
        <v>0</v>
      </c>
      <c r="AA28">
        <v>21</v>
      </c>
      <c r="AB28">
        <v>0</v>
      </c>
      <c r="AC28">
        <v>7</v>
      </c>
      <c r="AD28">
        <v>7</v>
      </c>
      <c r="AE28">
        <v>0</v>
      </c>
      <c r="AF28">
        <v>0</v>
      </c>
      <c r="AG28">
        <v>0</v>
      </c>
      <c r="AH28" t="s">
        <v>97</v>
      </c>
      <c r="AI28" s="1">
        <v>44567.704525462963</v>
      </c>
      <c r="AJ28">
        <v>420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7</v>
      </c>
      <c r="AQ28">
        <v>0</v>
      </c>
      <c r="AR28">
        <v>0</v>
      </c>
      <c r="AS28">
        <v>0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166</v>
      </c>
      <c r="B29" t="s">
        <v>80</v>
      </c>
      <c r="C29" t="s">
        <v>167</v>
      </c>
      <c r="D29" t="s">
        <v>82</v>
      </c>
      <c r="E29" s="2" t="str">
        <f>HYPERLINK("capsilon://?command=openfolder&amp;siteaddress=FAM.docvelocity-na8.net&amp;folderid=FXF108E6FD-D661-0980-A84F-2C7B61B907A7","FX21125410")</f>
        <v>FX21125410</v>
      </c>
      <c r="F29" t="s">
        <v>19</v>
      </c>
      <c r="G29" t="s">
        <v>19</v>
      </c>
      <c r="H29" t="s">
        <v>83</v>
      </c>
      <c r="I29" t="s">
        <v>168</v>
      </c>
      <c r="J29">
        <v>28</v>
      </c>
      <c r="K29" t="s">
        <v>85</v>
      </c>
      <c r="L29" t="s">
        <v>86</v>
      </c>
      <c r="M29" t="s">
        <v>93</v>
      </c>
      <c r="N29">
        <v>2</v>
      </c>
      <c r="O29" s="1">
        <v>44567.520601851851</v>
      </c>
      <c r="P29" s="1">
        <v>44567.709328703706</v>
      </c>
      <c r="Q29">
        <v>15761</v>
      </c>
      <c r="R29">
        <v>545</v>
      </c>
      <c r="S29" t="b">
        <v>0</v>
      </c>
      <c r="T29" t="s">
        <v>89</v>
      </c>
      <c r="U29" t="b">
        <v>0</v>
      </c>
      <c r="V29" t="s">
        <v>122</v>
      </c>
      <c r="W29" s="1">
        <v>44567.530335648145</v>
      </c>
      <c r="X29">
        <v>131</v>
      </c>
      <c r="Y29">
        <v>21</v>
      </c>
      <c r="Z29">
        <v>0</v>
      </c>
      <c r="AA29">
        <v>21</v>
      </c>
      <c r="AB29">
        <v>0</v>
      </c>
      <c r="AC29">
        <v>2</v>
      </c>
      <c r="AD29">
        <v>7</v>
      </c>
      <c r="AE29">
        <v>0</v>
      </c>
      <c r="AF29">
        <v>0</v>
      </c>
      <c r="AG29">
        <v>0</v>
      </c>
      <c r="AH29" t="s">
        <v>97</v>
      </c>
      <c r="AI29" s="1">
        <v>44567.709328703706</v>
      </c>
      <c r="AJ29">
        <v>414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169</v>
      </c>
      <c r="B30" t="s">
        <v>80</v>
      </c>
      <c r="C30" t="s">
        <v>167</v>
      </c>
      <c r="D30" t="s">
        <v>82</v>
      </c>
      <c r="E30" s="2" t="str">
        <f>HYPERLINK("capsilon://?command=openfolder&amp;siteaddress=FAM.docvelocity-na8.net&amp;folderid=FXF108E6FD-D661-0980-A84F-2C7B61B907A7","FX21125410")</f>
        <v>FX21125410</v>
      </c>
      <c r="F30" t="s">
        <v>19</v>
      </c>
      <c r="G30" t="s">
        <v>19</v>
      </c>
      <c r="H30" t="s">
        <v>83</v>
      </c>
      <c r="I30" t="s">
        <v>170</v>
      </c>
      <c r="J30">
        <v>66</v>
      </c>
      <c r="K30" t="s">
        <v>85</v>
      </c>
      <c r="L30" t="s">
        <v>86</v>
      </c>
      <c r="M30" t="s">
        <v>93</v>
      </c>
      <c r="N30">
        <v>2</v>
      </c>
      <c r="O30" s="1">
        <v>44567.520995370367</v>
      </c>
      <c r="P30" s="1">
        <v>44567.826701388891</v>
      </c>
      <c r="Q30">
        <v>25584</v>
      </c>
      <c r="R30">
        <v>829</v>
      </c>
      <c r="S30" t="b">
        <v>0</v>
      </c>
      <c r="T30" t="s">
        <v>89</v>
      </c>
      <c r="U30" t="b">
        <v>0</v>
      </c>
      <c r="V30" t="s">
        <v>122</v>
      </c>
      <c r="W30" s="1">
        <v>44567.535775462966</v>
      </c>
      <c r="X30">
        <v>469</v>
      </c>
      <c r="Y30">
        <v>52</v>
      </c>
      <c r="Z30">
        <v>0</v>
      </c>
      <c r="AA30">
        <v>52</v>
      </c>
      <c r="AB30">
        <v>0</v>
      </c>
      <c r="AC30">
        <v>37</v>
      </c>
      <c r="AD30">
        <v>14</v>
      </c>
      <c r="AE30">
        <v>0</v>
      </c>
      <c r="AF30">
        <v>0</v>
      </c>
      <c r="AG30">
        <v>0</v>
      </c>
      <c r="AH30" t="s">
        <v>171</v>
      </c>
      <c r="AI30" s="1">
        <v>44567.826701388891</v>
      </c>
      <c r="AJ30">
        <v>352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14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172</v>
      </c>
      <c r="B31" t="s">
        <v>80</v>
      </c>
      <c r="C31" t="s">
        <v>173</v>
      </c>
      <c r="D31" t="s">
        <v>82</v>
      </c>
      <c r="E31" s="2" t="str">
        <f>HYPERLINK("capsilon://?command=openfolder&amp;siteaddress=FAM.docvelocity-na8.net&amp;folderid=FX3E8E03C5-3040-A70C-F896-34ECFADB501F","FX211212885")</f>
        <v>FX211212885</v>
      </c>
      <c r="F31" t="s">
        <v>19</v>
      </c>
      <c r="G31" t="s">
        <v>19</v>
      </c>
      <c r="H31" t="s">
        <v>83</v>
      </c>
      <c r="I31" t="s">
        <v>174</v>
      </c>
      <c r="J31">
        <v>66</v>
      </c>
      <c r="K31" t="s">
        <v>85</v>
      </c>
      <c r="L31" t="s">
        <v>86</v>
      </c>
      <c r="M31" t="s">
        <v>93</v>
      </c>
      <c r="N31">
        <v>2</v>
      </c>
      <c r="O31" s="1">
        <v>44567.531840277778</v>
      </c>
      <c r="P31" s="1">
        <v>44567.828912037039</v>
      </c>
      <c r="Q31">
        <v>24959</v>
      </c>
      <c r="R31">
        <v>708</v>
      </c>
      <c r="S31" t="b">
        <v>0</v>
      </c>
      <c r="T31" t="s">
        <v>89</v>
      </c>
      <c r="U31" t="b">
        <v>0</v>
      </c>
      <c r="V31" t="s">
        <v>158</v>
      </c>
      <c r="W31" s="1">
        <v>44567.538368055553</v>
      </c>
      <c r="X31">
        <v>518</v>
      </c>
      <c r="Y31">
        <v>52</v>
      </c>
      <c r="Z31">
        <v>0</v>
      </c>
      <c r="AA31">
        <v>52</v>
      </c>
      <c r="AB31">
        <v>0</v>
      </c>
      <c r="AC31">
        <v>21</v>
      </c>
      <c r="AD31">
        <v>14</v>
      </c>
      <c r="AE31">
        <v>0</v>
      </c>
      <c r="AF31">
        <v>0</v>
      </c>
      <c r="AG31">
        <v>0</v>
      </c>
      <c r="AH31" t="s">
        <v>171</v>
      </c>
      <c r="AI31" s="1">
        <v>44567.828912037039</v>
      </c>
      <c r="AJ31">
        <v>190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175</v>
      </c>
      <c r="B32" t="s">
        <v>80</v>
      </c>
      <c r="C32" t="s">
        <v>176</v>
      </c>
      <c r="D32" t="s">
        <v>82</v>
      </c>
      <c r="E32" s="2" t="str">
        <f>HYPERLINK("capsilon://?command=openfolder&amp;siteaddress=FAM.docvelocity-na8.net&amp;folderid=FXE2E4C06B-2E34-A954-77FD-26FAEBB12556","FX211213677")</f>
        <v>FX211213677</v>
      </c>
      <c r="F32" t="s">
        <v>19</v>
      </c>
      <c r="G32" t="s">
        <v>19</v>
      </c>
      <c r="H32" t="s">
        <v>83</v>
      </c>
      <c r="I32" t="s">
        <v>177</v>
      </c>
      <c r="J32">
        <v>66</v>
      </c>
      <c r="K32" t="s">
        <v>85</v>
      </c>
      <c r="L32" t="s">
        <v>86</v>
      </c>
      <c r="M32" t="s">
        <v>82</v>
      </c>
      <c r="N32">
        <v>2</v>
      </c>
      <c r="O32" s="1">
        <v>44567.536273148151</v>
      </c>
      <c r="P32" s="1">
        <v>44567.569282407407</v>
      </c>
      <c r="Q32">
        <v>1600</v>
      </c>
      <c r="R32">
        <v>1252</v>
      </c>
      <c r="S32" t="b">
        <v>0</v>
      </c>
      <c r="T32" t="s">
        <v>178</v>
      </c>
      <c r="U32" t="b">
        <v>0</v>
      </c>
      <c r="V32" t="s">
        <v>88</v>
      </c>
      <c r="W32" s="1">
        <v>44567.551585648151</v>
      </c>
      <c r="X32">
        <v>1247</v>
      </c>
      <c r="Y32">
        <v>52</v>
      </c>
      <c r="Z32">
        <v>0</v>
      </c>
      <c r="AA32">
        <v>52</v>
      </c>
      <c r="AB32">
        <v>0</v>
      </c>
      <c r="AC32">
        <v>29</v>
      </c>
      <c r="AD32">
        <v>14</v>
      </c>
      <c r="AE32">
        <v>0</v>
      </c>
      <c r="AF32">
        <v>0</v>
      </c>
      <c r="AG32">
        <v>0</v>
      </c>
      <c r="AH32" t="s">
        <v>178</v>
      </c>
      <c r="AI32" s="1">
        <v>44567.569282407407</v>
      </c>
      <c r="AJ32">
        <v>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14</v>
      </c>
      <c r="AQ32">
        <v>0</v>
      </c>
      <c r="AR32">
        <v>0</v>
      </c>
      <c r="AS32">
        <v>0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179</v>
      </c>
      <c r="B33" t="s">
        <v>80</v>
      </c>
      <c r="C33" t="s">
        <v>176</v>
      </c>
      <c r="D33" t="s">
        <v>82</v>
      </c>
      <c r="E33" s="2" t="str">
        <f>HYPERLINK("capsilon://?command=openfolder&amp;siteaddress=FAM.docvelocity-na8.net&amp;folderid=FXE2E4C06B-2E34-A954-77FD-26FAEBB12556","FX211213677")</f>
        <v>FX211213677</v>
      </c>
      <c r="F33" t="s">
        <v>19</v>
      </c>
      <c r="G33" t="s">
        <v>19</v>
      </c>
      <c r="H33" t="s">
        <v>83</v>
      </c>
      <c r="I33" t="s">
        <v>180</v>
      </c>
      <c r="J33">
        <v>66</v>
      </c>
      <c r="K33" t="s">
        <v>85</v>
      </c>
      <c r="L33" t="s">
        <v>86</v>
      </c>
      <c r="M33" t="s">
        <v>93</v>
      </c>
      <c r="N33">
        <v>2</v>
      </c>
      <c r="O33" s="1">
        <v>44567.555914351855</v>
      </c>
      <c r="P33" s="1">
        <v>44567.831157407411</v>
      </c>
      <c r="Q33">
        <v>21984</v>
      </c>
      <c r="R33">
        <v>1797</v>
      </c>
      <c r="S33" t="b">
        <v>0</v>
      </c>
      <c r="T33" t="s">
        <v>89</v>
      </c>
      <c r="U33" t="b">
        <v>0</v>
      </c>
      <c r="V33" t="s">
        <v>181</v>
      </c>
      <c r="W33" s="1">
        <v>44567.585868055554</v>
      </c>
      <c r="X33">
        <v>1595</v>
      </c>
      <c r="Y33">
        <v>52</v>
      </c>
      <c r="Z33">
        <v>0</v>
      </c>
      <c r="AA33">
        <v>52</v>
      </c>
      <c r="AB33">
        <v>0</v>
      </c>
      <c r="AC33">
        <v>31</v>
      </c>
      <c r="AD33">
        <v>14</v>
      </c>
      <c r="AE33">
        <v>0</v>
      </c>
      <c r="AF33">
        <v>0</v>
      </c>
      <c r="AG33">
        <v>0</v>
      </c>
      <c r="AH33" t="s">
        <v>171</v>
      </c>
      <c r="AI33" s="1">
        <v>44567.831157407411</v>
      </c>
      <c r="AJ33">
        <v>193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14</v>
      </c>
      <c r="AQ33">
        <v>0</v>
      </c>
      <c r="AR33">
        <v>0</v>
      </c>
      <c r="AS33">
        <v>0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182</v>
      </c>
      <c r="B34" t="s">
        <v>80</v>
      </c>
      <c r="C34" t="s">
        <v>183</v>
      </c>
      <c r="D34" t="s">
        <v>82</v>
      </c>
      <c r="E34" s="2" t="str">
        <f>HYPERLINK("capsilon://?command=openfolder&amp;siteaddress=FAM.docvelocity-na8.net&amp;folderid=FX8433293B-AD32-5612-8C49-FD9BF181375B","FX211210746")</f>
        <v>FX211210746</v>
      </c>
      <c r="F34" t="s">
        <v>19</v>
      </c>
      <c r="G34" t="s">
        <v>19</v>
      </c>
      <c r="H34" t="s">
        <v>83</v>
      </c>
      <c r="I34" t="s">
        <v>184</v>
      </c>
      <c r="J34">
        <v>66</v>
      </c>
      <c r="K34" t="s">
        <v>85</v>
      </c>
      <c r="L34" t="s">
        <v>86</v>
      </c>
      <c r="M34" t="s">
        <v>93</v>
      </c>
      <c r="N34">
        <v>2</v>
      </c>
      <c r="O34" s="1">
        <v>44567.563472222224</v>
      </c>
      <c r="P34" s="1">
        <v>44567.833298611113</v>
      </c>
      <c r="Q34">
        <v>21156</v>
      </c>
      <c r="R34">
        <v>2157</v>
      </c>
      <c r="S34" t="b">
        <v>0</v>
      </c>
      <c r="T34" t="s">
        <v>89</v>
      </c>
      <c r="U34" t="b">
        <v>0</v>
      </c>
      <c r="V34" t="s">
        <v>181</v>
      </c>
      <c r="W34" s="1">
        <v>44567.608703703707</v>
      </c>
      <c r="X34">
        <v>1973</v>
      </c>
      <c r="Y34">
        <v>52</v>
      </c>
      <c r="Z34">
        <v>0</v>
      </c>
      <c r="AA34">
        <v>52</v>
      </c>
      <c r="AB34">
        <v>0</v>
      </c>
      <c r="AC34">
        <v>41</v>
      </c>
      <c r="AD34">
        <v>14</v>
      </c>
      <c r="AE34">
        <v>0</v>
      </c>
      <c r="AF34">
        <v>0</v>
      </c>
      <c r="AG34">
        <v>0</v>
      </c>
      <c r="AH34" t="s">
        <v>171</v>
      </c>
      <c r="AI34" s="1">
        <v>44567.833298611113</v>
      </c>
      <c r="AJ34">
        <v>184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13</v>
      </c>
      <c r="AQ34">
        <v>0</v>
      </c>
      <c r="AR34">
        <v>0</v>
      </c>
      <c r="AS34">
        <v>0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185</v>
      </c>
      <c r="B35" t="s">
        <v>80</v>
      </c>
      <c r="C35" t="s">
        <v>186</v>
      </c>
      <c r="D35" t="s">
        <v>82</v>
      </c>
      <c r="E35" s="2" t="str">
        <f>HYPERLINK("capsilon://?command=openfolder&amp;siteaddress=FAM.docvelocity-na8.net&amp;folderid=FXF4884F18-1526-9C95-4CF8-DCA2828DD45C","FX21129239")</f>
        <v>FX21129239</v>
      </c>
      <c r="F35" t="s">
        <v>19</v>
      </c>
      <c r="G35" t="s">
        <v>19</v>
      </c>
      <c r="H35" t="s">
        <v>83</v>
      </c>
      <c r="I35" t="s">
        <v>187</v>
      </c>
      <c r="J35">
        <v>37</v>
      </c>
      <c r="K35" t="s">
        <v>85</v>
      </c>
      <c r="L35" t="s">
        <v>86</v>
      </c>
      <c r="M35" t="s">
        <v>93</v>
      </c>
      <c r="N35">
        <v>2</v>
      </c>
      <c r="O35" s="1">
        <v>44567.594618055555</v>
      </c>
      <c r="P35" s="1">
        <v>44567.836030092592</v>
      </c>
      <c r="Q35">
        <v>17623</v>
      </c>
      <c r="R35">
        <v>3235</v>
      </c>
      <c r="S35" t="b">
        <v>0</v>
      </c>
      <c r="T35" t="s">
        <v>89</v>
      </c>
      <c r="U35" t="b">
        <v>0</v>
      </c>
      <c r="V35" t="s">
        <v>181</v>
      </c>
      <c r="W35" s="1">
        <v>44567.643240740741</v>
      </c>
      <c r="X35">
        <v>2983</v>
      </c>
      <c r="Y35">
        <v>65</v>
      </c>
      <c r="Z35">
        <v>0</v>
      </c>
      <c r="AA35">
        <v>65</v>
      </c>
      <c r="AB35">
        <v>0</v>
      </c>
      <c r="AC35">
        <v>56</v>
      </c>
      <c r="AD35">
        <v>-28</v>
      </c>
      <c r="AE35">
        <v>0</v>
      </c>
      <c r="AF35">
        <v>0</v>
      </c>
      <c r="AG35">
        <v>0</v>
      </c>
      <c r="AH35" t="s">
        <v>171</v>
      </c>
      <c r="AI35" s="1">
        <v>44567.836030092592</v>
      </c>
      <c r="AJ35">
        <v>235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-28</v>
      </c>
      <c r="AQ35">
        <v>0</v>
      </c>
      <c r="AR35">
        <v>0</v>
      </c>
      <c r="AS35">
        <v>0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188</v>
      </c>
      <c r="B36" t="s">
        <v>80</v>
      </c>
      <c r="C36" t="s">
        <v>189</v>
      </c>
      <c r="D36" t="s">
        <v>82</v>
      </c>
      <c r="E36" s="2" t="str">
        <f>HYPERLINK("capsilon://?command=openfolder&amp;siteaddress=FAM.docvelocity-na8.net&amp;folderid=FXD2DA207C-B54E-2A47-C9DE-98AA166F7533","FX21124587")</f>
        <v>FX21124587</v>
      </c>
      <c r="F36" t="s">
        <v>19</v>
      </c>
      <c r="G36" t="s">
        <v>19</v>
      </c>
      <c r="H36" t="s">
        <v>83</v>
      </c>
      <c r="I36" t="s">
        <v>190</v>
      </c>
      <c r="J36">
        <v>30</v>
      </c>
      <c r="K36" t="s">
        <v>85</v>
      </c>
      <c r="L36" t="s">
        <v>86</v>
      </c>
      <c r="M36" t="s">
        <v>93</v>
      </c>
      <c r="N36">
        <v>2</v>
      </c>
      <c r="O36" s="1">
        <v>44564.541261574072</v>
      </c>
      <c r="P36" s="1">
        <v>44564.561122685183</v>
      </c>
      <c r="Q36">
        <v>1135</v>
      </c>
      <c r="R36">
        <v>581</v>
      </c>
      <c r="S36" t="b">
        <v>0</v>
      </c>
      <c r="T36" t="s">
        <v>89</v>
      </c>
      <c r="U36" t="b">
        <v>0</v>
      </c>
      <c r="V36" t="s">
        <v>122</v>
      </c>
      <c r="W36" s="1">
        <v>44564.542696759258</v>
      </c>
      <c r="X36">
        <v>43</v>
      </c>
      <c r="Y36">
        <v>9</v>
      </c>
      <c r="Z36">
        <v>0</v>
      </c>
      <c r="AA36">
        <v>9</v>
      </c>
      <c r="AB36">
        <v>0</v>
      </c>
      <c r="AC36">
        <v>1</v>
      </c>
      <c r="AD36">
        <v>21</v>
      </c>
      <c r="AE36">
        <v>0</v>
      </c>
      <c r="AF36">
        <v>0</v>
      </c>
      <c r="AG36">
        <v>0</v>
      </c>
      <c r="AH36" t="s">
        <v>97</v>
      </c>
      <c r="AI36" s="1">
        <v>44564.561122685183</v>
      </c>
      <c r="AJ36">
        <v>538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21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191</v>
      </c>
      <c r="B37" t="s">
        <v>80</v>
      </c>
      <c r="C37" t="s">
        <v>192</v>
      </c>
      <c r="D37" t="s">
        <v>82</v>
      </c>
      <c r="E37" s="2" t="str">
        <f>HYPERLINK("capsilon://?command=openfolder&amp;siteaddress=FAM.docvelocity-na8.net&amp;folderid=FXF0FC6739-48F4-3E1A-7434-D90426F1421B","FX21118778")</f>
        <v>FX21118778</v>
      </c>
      <c r="F37" t="s">
        <v>19</v>
      </c>
      <c r="G37" t="s">
        <v>19</v>
      </c>
      <c r="H37" t="s">
        <v>83</v>
      </c>
      <c r="I37" t="s">
        <v>193</v>
      </c>
      <c r="J37">
        <v>81</v>
      </c>
      <c r="K37" t="s">
        <v>85</v>
      </c>
      <c r="L37" t="s">
        <v>86</v>
      </c>
      <c r="M37" t="s">
        <v>93</v>
      </c>
      <c r="N37">
        <v>2</v>
      </c>
      <c r="O37" s="1">
        <v>44567.616689814815</v>
      </c>
      <c r="P37" s="1">
        <v>44567.841666666667</v>
      </c>
      <c r="Q37">
        <v>18411</v>
      </c>
      <c r="R37">
        <v>1027</v>
      </c>
      <c r="S37" t="b">
        <v>0</v>
      </c>
      <c r="T37" t="s">
        <v>89</v>
      </c>
      <c r="U37" t="b">
        <v>0</v>
      </c>
      <c r="V37" t="s">
        <v>122</v>
      </c>
      <c r="W37" s="1">
        <v>44567.624398148146</v>
      </c>
      <c r="X37">
        <v>541</v>
      </c>
      <c r="Y37">
        <v>76</v>
      </c>
      <c r="Z37">
        <v>0</v>
      </c>
      <c r="AA37">
        <v>76</v>
      </c>
      <c r="AB37">
        <v>0</v>
      </c>
      <c r="AC37">
        <v>34</v>
      </c>
      <c r="AD37">
        <v>5</v>
      </c>
      <c r="AE37">
        <v>0</v>
      </c>
      <c r="AF37">
        <v>0</v>
      </c>
      <c r="AG37">
        <v>0</v>
      </c>
      <c r="AH37" t="s">
        <v>171</v>
      </c>
      <c r="AI37" s="1">
        <v>44567.841666666667</v>
      </c>
      <c r="AJ37">
        <v>486</v>
      </c>
      <c r="AK37">
        <v>1</v>
      </c>
      <c r="AL37">
        <v>0</v>
      </c>
      <c r="AM37">
        <v>1</v>
      </c>
      <c r="AN37">
        <v>0</v>
      </c>
      <c r="AO37">
        <v>1</v>
      </c>
      <c r="AP37">
        <v>4</v>
      </c>
      <c r="AQ37">
        <v>0</v>
      </c>
      <c r="AR37">
        <v>0</v>
      </c>
      <c r="AS37">
        <v>0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194</v>
      </c>
      <c r="B38" t="s">
        <v>80</v>
      </c>
      <c r="C38" t="s">
        <v>195</v>
      </c>
      <c r="D38" t="s">
        <v>82</v>
      </c>
      <c r="E38" s="2" t="str">
        <f>HYPERLINK("capsilon://?command=openfolder&amp;siteaddress=FAM.docvelocity-na8.net&amp;folderid=FX3EC407C9-B1B2-403C-1F26-AB50D821D4FB","FX21126740")</f>
        <v>FX21126740</v>
      </c>
      <c r="F38" t="s">
        <v>19</v>
      </c>
      <c r="G38" t="s">
        <v>19</v>
      </c>
      <c r="H38" t="s">
        <v>83</v>
      </c>
      <c r="I38" t="s">
        <v>196</v>
      </c>
      <c r="J38">
        <v>66</v>
      </c>
      <c r="K38" t="s">
        <v>85</v>
      </c>
      <c r="L38" t="s">
        <v>86</v>
      </c>
      <c r="M38" t="s">
        <v>93</v>
      </c>
      <c r="N38">
        <v>2</v>
      </c>
      <c r="O38" s="1">
        <v>44567.635694444441</v>
      </c>
      <c r="P38" s="1">
        <v>44567.855937499997</v>
      </c>
      <c r="Q38">
        <v>18777</v>
      </c>
      <c r="R38">
        <v>252</v>
      </c>
      <c r="S38" t="b">
        <v>0</v>
      </c>
      <c r="T38" t="s">
        <v>89</v>
      </c>
      <c r="U38" t="b">
        <v>0</v>
      </c>
      <c r="V38" t="s">
        <v>181</v>
      </c>
      <c r="W38" s="1">
        <v>44567.645520833335</v>
      </c>
      <c r="X38">
        <v>196</v>
      </c>
      <c r="Y38">
        <v>0</v>
      </c>
      <c r="Z38">
        <v>0</v>
      </c>
      <c r="AA38">
        <v>0</v>
      </c>
      <c r="AB38">
        <v>52</v>
      </c>
      <c r="AC38">
        <v>0</v>
      </c>
      <c r="AD38">
        <v>66</v>
      </c>
      <c r="AE38">
        <v>0</v>
      </c>
      <c r="AF38">
        <v>0</v>
      </c>
      <c r="AG38">
        <v>0</v>
      </c>
      <c r="AH38" t="s">
        <v>97</v>
      </c>
      <c r="AI38" s="1">
        <v>44567.855937499997</v>
      </c>
      <c r="AJ38">
        <v>24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66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197</v>
      </c>
      <c r="B39" t="s">
        <v>80</v>
      </c>
      <c r="C39" t="s">
        <v>198</v>
      </c>
      <c r="D39" t="s">
        <v>82</v>
      </c>
      <c r="E39" s="2" t="str">
        <f>HYPERLINK("capsilon://?command=openfolder&amp;siteaddress=FAM.docvelocity-na8.net&amp;folderid=FXDAE3FE73-E334-1AC1-E359-4FE6F9BA732D","FX21129446")</f>
        <v>FX21129446</v>
      </c>
      <c r="F39" t="s">
        <v>19</v>
      </c>
      <c r="G39" t="s">
        <v>19</v>
      </c>
      <c r="H39" t="s">
        <v>83</v>
      </c>
      <c r="I39" t="s">
        <v>199</v>
      </c>
      <c r="J39">
        <v>38</v>
      </c>
      <c r="K39" t="s">
        <v>85</v>
      </c>
      <c r="L39" t="s">
        <v>86</v>
      </c>
      <c r="M39" t="s">
        <v>93</v>
      </c>
      <c r="N39">
        <v>1</v>
      </c>
      <c r="O39" s="1">
        <v>44567.642650462964</v>
      </c>
      <c r="P39" s="1">
        <v>44567.70584490741</v>
      </c>
      <c r="Q39">
        <v>3819</v>
      </c>
      <c r="R39">
        <v>1641</v>
      </c>
      <c r="S39" t="b">
        <v>0</v>
      </c>
      <c r="T39" t="s">
        <v>89</v>
      </c>
      <c r="U39" t="b">
        <v>0</v>
      </c>
      <c r="V39" t="s">
        <v>94</v>
      </c>
      <c r="W39" s="1">
        <v>44567.70584490741</v>
      </c>
      <c r="X39">
        <v>281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38</v>
      </c>
      <c r="AE39">
        <v>37</v>
      </c>
      <c r="AF39">
        <v>0</v>
      </c>
      <c r="AG39">
        <v>2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200</v>
      </c>
      <c r="B40" t="s">
        <v>80</v>
      </c>
      <c r="C40" t="s">
        <v>201</v>
      </c>
      <c r="D40" t="s">
        <v>82</v>
      </c>
      <c r="E40" s="2" t="str">
        <f>HYPERLINK("capsilon://?command=openfolder&amp;siteaddress=FAM.docvelocity-na8.net&amp;folderid=FXFD601BCE-4696-2ED4-8488-CC391F5AD1CD","FX211011332")</f>
        <v>FX211011332</v>
      </c>
      <c r="F40" t="s">
        <v>19</v>
      </c>
      <c r="G40" t="s">
        <v>19</v>
      </c>
      <c r="H40" t="s">
        <v>83</v>
      </c>
      <c r="I40" t="s">
        <v>202</v>
      </c>
      <c r="J40">
        <v>192</v>
      </c>
      <c r="K40" t="s">
        <v>85</v>
      </c>
      <c r="L40" t="s">
        <v>86</v>
      </c>
      <c r="M40" t="s">
        <v>93</v>
      </c>
      <c r="N40">
        <v>2</v>
      </c>
      <c r="O40" s="1">
        <v>44564.547453703701</v>
      </c>
      <c r="P40" s="1">
        <v>44564.722083333334</v>
      </c>
      <c r="Q40">
        <v>9635</v>
      </c>
      <c r="R40">
        <v>5453</v>
      </c>
      <c r="S40" t="b">
        <v>0</v>
      </c>
      <c r="T40" t="s">
        <v>89</v>
      </c>
      <c r="U40" t="b">
        <v>1</v>
      </c>
      <c r="V40" t="s">
        <v>96</v>
      </c>
      <c r="W40" s="1">
        <v>44564.658599537041</v>
      </c>
      <c r="X40">
        <v>2173</v>
      </c>
      <c r="Y40">
        <v>125</v>
      </c>
      <c r="Z40">
        <v>0</v>
      </c>
      <c r="AA40">
        <v>125</v>
      </c>
      <c r="AB40">
        <v>27</v>
      </c>
      <c r="AC40">
        <v>81</v>
      </c>
      <c r="AD40">
        <v>67</v>
      </c>
      <c r="AE40">
        <v>0</v>
      </c>
      <c r="AF40">
        <v>0</v>
      </c>
      <c r="AG40">
        <v>0</v>
      </c>
      <c r="AH40" t="s">
        <v>123</v>
      </c>
      <c r="AI40" s="1">
        <v>44564.722083333334</v>
      </c>
      <c r="AJ40">
        <v>1786</v>
      </c>
      <c r="AK40">
        <v>6</v>
      </c>
      <c r="AL40">
        <v>0</v>
      </c>
      <c r="AM40">
        <v>6</v>
      </c>
      <c r="AN40">
        <v>27</v>
      </c>
      <c r="AO40">
        <v>7</v>
      </c>
      <c r="AP40">
        <v>61</v>
      </c>
      <c r="AQ40">
        <v>0</v>
      </c>
      <c r="AR40">
        <v>0</v>
      </c>
      <c r="AS40">
        <v>0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203</v>
      </c>
      <c r="B41" t="s">
        <v>80</v>
      </c>
      <c r="C41" t="s">
        <v>204</v>
      </c>
      <c r="D41" t="s">
        <v>82</v>
      </c>
      <c r="E41" s="2" t="str">
        <f>HYPERLINK("capsilon://?command=openfolder&amp;siteaddress=FAM.docvelocity-na8.net&amp;folderid=FXE24005CB-7192-A9DD-540C-EA7F5BDED5F7","FX21119309")</f>
        <v>FX21119309</v>
      </c>
      <c r="F41" t="s">
        <v>19</v>
      </c>
      <c r="G41" t="s">
        <v>19</v>
      </c>
      <c r="H41" t="s">
        <v>83</v>
      </c>
      <c r="I41" t="s">
        <v>205</v>
      </c>
      <c r="J41">
        <v>134</v>
      </c>
      <c r="K41" t="s">
        <v>85</v>
      </c>
      <c r="L41" t="s">
        <v>86</v>
      </c>
      <c r="M41" t="s">
        <v>93</v>
      </c>
      <c r="N41">
        <v>2</v>
      </c>
      <c r="O41" s="1">
        <v>44564.548252314817</v>
      </c>
      <c r="P41" s="1">
        <v>44564.746701388889</v>
      </c>
      <c r="Q41">
        <v>13708</v>
      </c>
      <c r="R41">
        <v>3438</v>
      </c>
      <c r="S41" t="b">
        <v>0</v>
      </c>
      <c r="T41" t="s">
        <v>89</v>
      </c>
      <c r="U41" t="b">
        <v>1</v>
      </c>
      <c r="V41" t="s">
        <v>206</v>
      </c>
      <c r="W41" s="1">
        <v>44564.66002314815</v>
      </c>
      <c r="X41">
        <v>1429</v>
      </c>
      <c r="Y41">
        <v>180</v>
      </c>
      <c r="Z41">
        <v>0</v>
      </c>
      <c r="AA41">
        <v>180</v>
      </c>
      <c r="AB41">
        <v>0</v>
      </c>
      <c r="AC41">
        <v>125</v>
      </c>
      <c r="AD41">
        <v>-46</v>
      </c>
      <c r="AE41">
        <v>0</v>
      </c>
      <c r="AF41">
        <v>0</v>
      </c>
      <c r="AG41">
        <v>0</v>
      </c>
      <c r="AH41" t="s">
        <v>123</v>
      </c>
      <c r="AI41" s="1">
        <v>44564.746701388889</v>
      </c>
      <c r="AJ41">
        <v>930</v>
      </c>
      <c r="AK41">
        <v>10</v>
      </c>
      <c r="AL41">
        <v>0</v>
      </c>
      <c r="AM41">
        <v>10</v>
      </c>
      <c r="AN41">
        <v>0</v>
      </c>
      <c r="AO41">
        <v>10</v>
      </c>
      <c r="AP41">
        <v>-56</v>
      </c>
      <c r="AQ41">
        <v>0</v>
      </c>
      <c r="AR41">
        <v>0</v>
      </c>
      <c r="AS41">
        <v>0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207</v>
      </c>
      <c r="B42" t="s">
        <v>80</v>
      </c>
      <c r="C42" t="s">
        <v>208</v>
      </c>
      <c r="D42" t="s">
        <v>82</v>
      </c>
      <c r="E42" s="2" t="str">
        <f>HYPERLINK("capsilon://?command=openfolder&amp;siteaddress=FAM.docvelocity-na8.net&amp;folderid=FX1653500B-7A24-9A57-CBD9-A1024DA67871","FX211211892")</f>
        <v>FX211211892</v>
      </c>
      <c r="F42" t="s">
        <v>19</v>
      </c>
      <c r="G42" t="s">
        <v>19</v>
      </c>
      <c r="H42" t="s">
        <v>83</v>
      </c>
      <c r="I42" t="s">
        <v>209</v>
      </c>
      <c r="J42">
        <v>32</v>
      </c>
      <c r="K42" t="s">
        <v>85</v>
      </c>
      <c r="L42" t="s">
        <v>86</v>
      </c>
      <c r="M42" t="s">
        <v>82</v>
      </c>
      <c r="N42">
        <v>2</v>
      </c>
      <c r="O42" s="1">
        <v>44564.549861111111</v>
      </c>
      <c r="P42" s="1">
        <v>44564.670567129629</v>
      </c>
      <c r="Q42">
        <v>9600</v>
      </c>
      <c r="R42">
        <v>829</v>
      </c>
      <c r="S42" t="b">
        <v>0</v>
      </c>
      <c r="T42" t="s">
        <v>178</v>
      </c>
      <c r="U42" t="b">
        <v>0</v>
      </c>
      <c r="V42" t="s">
        <v>96</v>
      </c>
      <c r="W42" s="1">
        <v>44564.668078703704</v>
      </c>
      <c r="X42">
        <v>803</v>
      </c>
      <c r="Y42">
        <v>39</v>
      </c>
      <c r="Z42">
        <v>0</v>
      </c>
      <c r="AA42">
        <v>39</v>
      </c>
      <c r="AB42">
        <v>0</v>
      </c>
      <c r="AC42">
        <v>35</v>
      </c>
      <c r="AD42">
        <v>-7</v>
      </c>
      <c r="AE42">
        <v>0</v>
      </c>
      <c r="AF42">
        <v>0</v>
      </c>
      <c r="AG42">
        <v>0</v>
      </c>
      <c r="AH42" t="s">
        <v>178</v>
      </c>
      <c r="AI42" s="1">
        <v>44564.670567129629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-7</v>
      </c>
      <c r="AQ42">
        <v>0</v>
      </c>
      <c r="AR42">
        <v>0</v>
      </c>
      <c r="AS42">
        <v>0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210</v>
      </c>
      <c r="B43" t="s">
        <v>80</v>
      </c>
      <c r="C43" t="s">
        <v>198</v>
      </c>
      <c r="D43" t="s">
        <v>82</v>
      </c>
      <c r="E43" s="2" t="str">
        <f>HYPERLINK("capsilon://?command=openfolder&amp;siteaddress=FAM.docvelocity-na8.net&amp;folderid=FXDAE3FE73-E334-1AC1-E359-4FE6F9BA732D","FX21129446")</f>
        <v>FX21129446</v>
      </c>
      <c r="F43" t="s">
        <v>19</v>
      </c>
      <c r="G43" t="s">
        <v>19</v>
      </c>
      <c r="H43" t="s">
        <v>83</v>
      </c>
      <c r="I43" t="s">
        <v>199</v>
      </c>
      <c r="J43">
        <v>76</v>
      </c>
      <c r="K43" t="s">
        <v>85</v>
      </c>
      <c r="L43" t="s">
        <v>86</v>
      </c>
      <c r="M43" t="s">
        <v>93</v>
      </c>
      <c r="N43">
        <v>2</v>
      </c>
      <c r="O43" s="1">
        <v>44567.706377314818</v>
      </c>
      <c r="P43" s="1">
        <v>44567.822615740741</v>
      </c>
      <c r="Q43">
        <v>8363</v>
      </c>
      <c r="R43">
        <v>1680</v>
      </c>
      <c r="S43" t="b">
        <v>0</v>
      </c>
      <c r="T43" t="s">
        <v>89</v>
      </c>
      <c r="U43" t="b">
        <v>1</v>
      </c>
      <c r="V43" t="s">
        <v>137</v>
      </c>
      <c r="W43" s="1">
        <v>44567.746805555558</v>
      </c>
      <c r="X43">
        <v>1256</v>
      </c>
      <c r="Y43">
        <v>80</v>
      </c>
      <c r="Z43">
        <v>0</v>
      </c>
      <c r="AA43">
        <v>80</v>
      </c>
      <c r="AB43">
        <v>0</v>
      </c>
      <c r="AC43">
        <v>35</v>
      </c>
      <c r="AD43">
        <v>-4</v>
      </c>
      <c r="AE43">
        <v>0</v>
      </c>
      <c r="AF43">
        <v>0</v>
      </c>
      <c r="AG43">
        <v>0</v>
      </c>
      <c r="AH43" t="s">
        <v>171</v>
      </c>
      <c r="AI43" s="1">
        <v>44567.822615740741</v>
      </c>
      <c r="AJ43">
        <v>402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-4</v>
      </c>
      <c r="AQ43">
        <v>0</v>
      </c>
      <c r="AR43">
        <v>0</v>
      </c>
      <c r="AS43">
        <v>0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211</v>
      </c>
      <c r="B44" t="s">
        <v>80</v>
      </c>
      <c r="C44" t="s">
        <v>212</v>
      </c>
      <c r="D44" t="s">
        <v>82</v>
      </c>
      <c r="E44" s="2" t="str">
        <f>HYPERLINK("capsilon://?command=openfolder&amp;siteaddress=FAM.docvelocity-na8.net&amp;folderid=FX7154166E-D6D2-3926-191B-90120580B718","FX21123538")</f>
        <v>FX21123538</v>
      </c>
      <c r="F44" t="s">
        <v>19</v>
      </c>
      <c r="G44" t="s">
        <v>19</v>
      </c>
      <c r="H44" t="s">
        <v>83</v>
      </c>
      <c r="I44" t="s">
        <v>213</v>
      </c>
      <c r="J44">
        <v>66</v>
      </c>
      <c r="K44" t="s">
        <v>85</v>
      </c>
      <c r="L44" t="s">
        <v>86</v>
      </c>
      <c r="M44" t="s">
        <v>93</v>
      </c>
      <c r="N44">
        <v>2</v>
      </c>
      <c r="O44" s="1">
        <v>44567.76185185185</v>
      </c>
      <c r="P44" s="1">
        <v>44568.160729166666</v>
      </c>
      <c r="Q44">
        <v>31654</v>
      </c>
      <c r="R44">
        <v>2809</v>
      </c>
      <c r="S44" t="b">
        <v>0</v>
      </c>
      <c r="T44" t="s">
        <v>89</v>
      </c>
      <c r="U44" t="b">
        <v>0</v>
      </c>
      <c r="V44" t="s">
        <v>181</v>
      </c>
      <c r="W44" s="1">
        <v>44567.801724537036</v>
      </c>
      <c r="X44">
        <v>1899</v>
      </c>
      <c r="Y44">
        <v>52</v>
      </c>
      <c r="Z44">
        <v>0</v>
      </c>
      <c r="AA44">
        <v>52</v>
      </c>
      <c r="AB44">
        <v>0</v>
      </c>
      <c r="AC44">
        <v>40</v>
      </c>
      <c r="AD44">
        <v>14</v>
      </c>
      <c r="AE44">
        <v>0</v>
      </c>
      <c r="AF44">
        <v>0</v>
      </c>
      <c r="AG44">
        <v>0</v>
      </c>
      <c r="AH44" t="s">
        <v>127</v>
      </c>
      <c r="AI44" s="1">
        <v>44568.160729166666</v>
      </c>
      <c r="AJ44">
        <v>843</v>
      </c>
      <c r="AK44">
        <v>5</v>
      </c>
      <c r="AL44">
        <v>0</v>
      </c>
      <c r="AM44">
        <v>5</v>
      </c>
      <c r="AN44">
        <v>0</v>
      </c>
      <c r="AO44">
        <v>5</v>
      </c>
      <c r="AP44">
        <v>9</v>
      </c>
      <c r="AQ44">
        <v>0</v>
      </c>
      <c r="AR44">
        <v>0</v>
      </c>
      <c r="AS44">
        <v>0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214</v>
      </c>
      <c r="B45" t="s">
        <v>80</v>
      </c>
      <c r="C45" t="s">
        <v>212</v>
      </c>
      <c r="D45" t="s">
        <v>82</v>
      </c>
      <c r="E45" s="2" t="str">
        <f>HYPERLINK("capsilon://?command=openfolder&amp;siteaddress=FAM.docvelocity-na8.net&amp;folderid=FX7154166E-D6D2-3926-191B-90120580B718","FX21123538")</f>
        <v>FX21123538</v>
      </c>
      <c r="F45" t="s">
        <v>19</v>
      </c>
      <c r="G45" t="s">
        <v>19</v>
      </c>
      <c r="H45" t="s">
        <v>83</v>
      </c>
      <c r="I45" t="s">
        <v>215</v>
      </c>
      <c r="J45">
        <v>62</v>
      </c>
      <c r="K45" t="s">
        <v>85</v>
      </c>
      <c r="L45" t="s">
        <v>86</v>
      </c>
      <c r="M45" t="s">
        <v>93</v>
      </c>
      <c r="N45">
        <v>2</v>
      </c>
      <c r="O45" s="1">
        <v>44567.763067129628</v>
      </c>
      <c r="P45" s="1">
        <v>44568.166030092594</v>
      </c>
      <c r="Q45">
        <v>34099</v>
      </c>
      <c r="R45">
        <v>717</v>
      </c>
      <c r="S45" t="b">
        <v>0</v>
      </c>
      <c r="T45" t="s">
        <v>89</v>
      </c>
      <c r="U45" t="b">
        <v>0</v>
      </c>
      <c r="V45" t="s">
        <v>94</v>
      </c>
      <c r="W45" s="1">
        <v>44567.792673611111</v>
      </c>
      <c r="X45">
        <v>235</v>
      </c>
      <c r="Y45">
        <v>75</v>
      </c>
      <c r="Z45">
        <v>0</v>
      </c>
      <c r="AA45">
        <v>75</v>
      </c>
      <c r="AB45">
        <v>0</v>
      </c>
      <c r="AC45">
        <v>36</v>
      </c>
      <c r="AD45">
        <v>-13</v>
      </c>
      <c r="AE45">
        <v>0</v>
      </c>
      <c r="AF45">
        <v>0</v>
      </c>
      <c r="AG45">
        <v>0</v>
      </c>
      <c r="AH45" t="s">
        <v>127</v>
      </c>
      <c r="AI45" s="1">
        <v>44568.166030092594</v>
      </c>
      <c r="AJ45">
        <v>457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-13</v>
      </c>
      <c r="AQ45">
        <v>0</v>
      </c>
      <c r="AR45">
        <v>0</v>
      </c>
      <c r="AS45">
        <v>0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216</v>
      </c>
      <c r="B46" t="s">
        <v>80</v>
      </c>
      <c r="C46" t="s">
        <v>212</v>
      </c>
      <c r="D46" t="s">
        <v>82</v>
      </c>
      <c r="E46" s="2" t="str">
        <f>HYPERLINK("capsilon://?command=openfolder&amp;siteaddress=FAM.docvelocity-na8.net&amp;folderid=FX7154166E-D6D2-3926-191B-90120580B718","FX21123538")</f>
        <v>FX21123538</v>
      </c>
      <c r="F46" t="s">
        <v>19</v>
      </c>
      <c r="G46" t="s">
        <v>19</v>
      </c>
      <c r="H46" t="s">
        <v>83</v>
      </c>
      <c r="I46" t="s">
        <v>217</v>
      </c>
      <c r="J46">
        <v>62</v>
      </c>
      <c r="K46" t="s">
        <v>85</v>
      </c>
      <c r="L46" t="s">
        <v>86</v>
      </c>
      <c r="M46" t="s">
        <v>93</v>
      </c>
      <c r="N46">
        <v>2</v>
      </c>
      <c r="O46" s="1">
        <v>44567.763321759259</v>
      </c>
      <c r="P46" s="1">
        <v>44568.168530092589</v>
      </c>
      <c r="Q46">
        <v>34514</v>
      </c>
      <c r="R46">
        <v>496</v>
      </c>
      <c r="S46" t="b">
        <v>0</v>
      </c>
      <c r="T46" t="s">
        <v>89</v>
      </c>
      <c r="U46" t="b">
        <v>0</v>
      </c>
      <c r="V46" t="s">
        <v>94</v>
      </c>
      <c r="W46" s="1">
        <v>44567.794965277775</v>
      </c>
      <c r="X46">
        <v>197</v>
      </c>
      <c r="Y46">
        <v>75</v>
      </c>
      <c r="Z46">
        <v>0</v>
      </c>
      <c r="AA46">
        <v>75</v>
      </c>
      <c r="AB46">
        <v>0</v>
      </c>
      <c r="AC46">
        <v>38</v>
      </c>
      <c r="AD46">
        <v>-13</v>
      </c>
      <c r="AE46">
        <v>0</v>
      </c>
      <c r="AF46">
        <v>0</v>
      </c>
      <c r="AG46">
        <v>0</v>
      </c>
      <c r="AH46" t="s">
        <v>101</v>
      </c>
      <c r="AI46" s="1">
        <v>44568.168530092589</v>
      </c>
      <c r="AJ46">
        <v>286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-13</v>
      </c>
      <c r="AQ46">
        <v>0</v>
      </c>
      <c r="AR46">
        <v>0</v>
      </c>
      <c r="AS46">
        <v>0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218</v>
      </c>
      <c r="B47" t="s">
        <v>80</v>
      </c>
      <c r="C47" t="s">
        <v>219</v>
      </c>
      <c r="D47" t="s">
        <v>82</v>
      </c>
      <c r="E47" s="2" t="str">
        <f>HYPERLINK("capsilon://?command=openfolder&amp;siteaddress=FAM.docvelocity-na8.net&amp;folderid=FX74EBBA22-AC4B-8452-E52C-4C0E0760D13C","FX21116884")</f>
        <v>FX21116884</v>
      </c>
      <c r="F47" t="s">
        <v>19</v>
      </c>
      <c r="G47" t="s">
        <v>19</v>
      </c>
      <c r="H47" t="s">
        <v>83</v>
      </c>
      <c r="I47" t="s">
        <v>220</v>
      </c>
      <c r="J47">
        <v>28</v>
      </c>
      <c r="K47" t="s">
        <v>85</v>
      </c>
      <c r="L47" t="s">
        <v>86</v>
      </c>
      <c r="M47" t="s">
        <v>93</v>
      </c>
      <c r="N47">
        <v>2</v>
      </c>
      <c r="O47" s="1">
        <v>44567.763379629629</v>
      </c>
      <c r="P47" s="1">
        <v>44568.167141203703</v>
      </c>
      <c r="Q47">
        <v>34731</v>
      </c>
      <c r="R47">
        <v>154</v>
      </c>
      <c r="S47" t="b">
        <v>0</v>
      </c>
      <c r="T47" t="s">
        <v>89</v>
      </c>
      <c r="U47" t="b">
        <v>0</v>
      </c>
      <c r="V47" t="s">
        <v>94</v>
      </c>
      <c r="W47" s="1">
        <v>44567.795648148145</v>
      </c>
      <c r="X47">
        <v>58</v>
      </c>
      <c r="Y47">
        <v>0</v>
      </c>
      <c r="Z47">
        <v>0</v>
      </c>
      <c r="AA47">
        <v>0</v>
      </c>
      <c r="AB47">
        <v>21</v>
      </c>
      <c r="AC47">
        <v>0</v>
      </c>
      <c r="AD47">
        <v>28</v>
      </c>
      <c r="AE47">
        <v>0</v>
      </c>
      <c r="AF47">
        <v>0</v>
      </c>
      <c r="AG47">
        <v>0</v>
      </c>
      <c r="AH47" t="s">
        <v>127</v>
      </c>
      <c r="AI47" s="1">
        <v>44568.167141203703</v>
      </c>
      <c r="AJ47">
        <v>96</v>
      </c>
      <c r="AK47">
        <v>0</v>
      </c>
      <c r="AL47">
        <v>0</v>
      </c>
      <c r="AM47">
        <v>0</v>
      </c>
      <c r="AN47">
        <v>21</v>
      </c>
      <c r="AO47">
        <v>0</v>
      </c>
      <c r="AP47">
        <v>28</v>
      </c>
      <c r="AQ47">
        <v>0</v>
      </c>
      <c r="AR47">
        <v>0</v>
      </c>
      <c r="AS47">
        <v>0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221</v>
      </c>
      <c r="B48" t="s">
        <v>80</v>
      </c>
      <c r="C48" t="s">
        <v>212</v>
      </c>
      <c r="D48" t="s">
        <v>82</v>
      </c>
      <c r="E48" s="2" t="str">
        <f>HYPERLINK("capsilon://?command=openfolder&amp;siteaddress=FAM.docvelocity-na8.net&amp;folderid=FX7154166E-D6D2-3926-191B-90120580B718","FX21123538")</f>
        <v>FX21123538</v>
      </c>
      <c r="F48" t="s">
        <v>19</v>
      </c>
      <c r="G48" t="s">
        <v>19</v>
      </c>
      <c r="H48" t="s">
        <v>83</v>
      </c>
      <c r="I48" t="s">
        <v>222</v>
      </c>
      <c r="J48">
        <v>28</v>
      </c>
      <c r="K48" t="s">
        <v>85</v>
      </c>
      <c r="L48" t="s">
        <v>86</v>
      </c>
      <c r="M48" t="s">
        <v>93</v>
      </c>
      <c r="N48">
        <v>2</v>
      </c>
      <c r="O48" s="1">
        <v>44567.763599537036</v>
      </c>
      <c r="P48" s="1">
        <v>44568.171875</v>
      </c>
      <c r="Q48">
        <v>33553</v>
      </c>
      <c r="R48">
        <v>1722</v>
      </c>
      <c r="S48" t="b">
        <v>0</v>
      </c>
      <c r="T48" t="s">
        <v>89</v>
      </c>
      <c r="U48" t="b">
        <v>0</v>
      </c>
      <c r="V48" t="s">
        <v>206</v>
      </c>
      <c r="W48" s="1">
        <v>44567.81040509259</v>
      </c>
      <c r="X48">
        <v>1308</v>
      </c>
      <c r="Y48">
        <v>21</v>
      </c>
      <c r="Z48">
        <v>0</v>
      </c>
      <c r="AA48">
        <v>21</v>
      </c>
      <c r="AB48">
        <v>0</v>
      </c>
      <c r="AC48">
        <v>18</v>
      </c>
      <c r="AD48">
        <v>7</v>
      </c>
      <c r="AE48">
        <v>0</v>
      </c>
      <c r="AF48">
        <v>0</v>
      </c>
      <c r="AG48">
        <v>0</v>
      </c>
      <c r="AH48" t="s">
        <v>127</v>
      </c>
      <c r="AI48" s="1">
        <v>44568.171875</v>
      </c>
      <c r="AJ48">
        <v>408</v>
      </c>
      <c r="AK48">
        <v>2</v>
      </c>
      <c r="AL48">
        <v>0</v>
      </c>
      <c r="AM48">
        <v>2</v>
      </c>
      <c r="AN48">
        <v>0</v>
      </c>
      <c r="AO48">
        <v>2</v>
      </c>
      <c r="AP48">
        <v>5</v>
      </c>
      <c r="AQ48">
        <v>0</v>
      </c>
      <c r="AR48">
        <v>0</v>
      </c>
      <c r="AS48">
        <v>0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223</v>
      </c>
      <c r="B49" t="s">
        <v>80</v>
      </c>
      <c r="C49" t="s">
        <v>212</v>
      </c>
      <c r="D49" t="s">
        <v>82</v>
      </c>
      <c r="E49" s="2" t="str">
        <f>HYPERLINK("capsilon://?command=openfolder&amp;siteaddress=FAM.docvelocity-na8.net&amp;folderid=FX7154166E-D6D2-3926-191B-90120580B718","FX21123538")</f>
        <v>FX21123538</v>
      </c>
      <c r="F49" t="s">
        <v>19</v>
      </c>
      <c r="G49" t="s">
        <v>19</v>
      </c>
      <c r="H49" t="s">
        <v>83</v>
      </c>
      <c r="I49" t="s">
        <v>224</v>
      </c>
      <c r="J49">
        <v>28</v>
      </c>
      <c r="K49" t="s">
        <v>85</v>
      </c>
      <c r="L49" t="s">
        <v>86</v>
      </c>
      <c r="M49" t="s">
        <v>93</v>
      </c>
      <c r="N49">
        <v>2</v>
      </c>
      <c r="O49" s="1">
        <v>44567.763888888891</v>
      </c>
      <c r="P49" s="1">
        <v>44568.173020833332</v>
      </c>
      <c r="Q49">
        <v>34083</v>
      </c>
      <c r="R49">
        <v>1266</v>
      </c>
      <c r="S49" t="b">
        <v>0</v>
      </c>
      <c r="T49" t="s">
        <v>89</v>
      </c>
      <c r="U49" t="b">
        <v>0</v>
      </c>
      <c r="V49" t="s">
        <v>158</v>
      </c>
      <c r="W49" s="1">
        <v>44567.806574074071</v>
      </c>
      <c r="X49">
        <v>824</v>
      </c>
      <c r="Y49">
        <v>21</v>
      </c>
      <c r="Z49">
        <v>0</v>
      </c>
      <c r="AA49">
        <v>21</v>
      </c>
      <c r="AB49">
        <v>0</v>
      </c>
      <c r="AC49">
        <v>19</v>
      </c>
      <c r="AD49">
        <v>7</v>
      </c>
      <c r="AE49">
        <v>0</v>
      </c>
      <c r="AF49">
        <v>0</v>
      </c>
      <c r="AG49">
        <v>0</v>
      </c>
      <c r="AH49" t="s">
        <v>101</v>
      </c>
      <c r="AI49" s="1">
        <v>44568.173020833332</v>
      </c>
      <c r="AJ49">
        <v>388</v>
      </c>
      <c r="AK49">
        <v>2</v>
      </c>
      <c r="AL49">
        <v>0</v>
      </c>
      <c r="AM49">
        <v>2</v>
      </c>
      <c r="AN49">
        <v>0</v>
      </c>
      <c r="AO49">
        <v>2</v>
      </c>
      <c r="AP49">
        <v>5</v>
      </c>
      <c r="AQ49">
        <v>0</v>
      </c>
      <c r="AR49">
        <v>0</v>
      </c>
      <c r="AS49">
        <v>0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225</v>
      </c>
      <c r="B50" t="s">
        <v>80</v>
      </c>
      <c r="C50" t="s">
        <v>212</v>
      </c>
      <c r="D50" t="s">
        <v>82</v>
      </c>
      <c r="E50" s="2" t="str">
        <f>HYPERLINK("capsilon://?command=openfolder&amp;siteaddress=FAM.docvelocity-na8.net&amp;folderid=FX7154166E-D6D2-3926-191B-90120580B718","FX21123538")</f>
        <v>FX21123538</v>
      </c>
      <c r="F50" t="s">
        <v>19</v>
      </c>
      <c r="G50" t="s">
        <v>19</v>
      </c>
      <c r="H50" t="s">
        <v>83</v>
      </c>
      <c r="I50" t="s">
        <v>226</v>
      </c>
      <c r="J50">
        <v>28</v>
      </c>
      <c r="K50" t="s">
        <v>85</v>
      </c>
      <c r="L50" t="s">
        <v>86</v>
      </c>
      <c r="M50" t="s">
        <v>93</v>
      </c>
      <c r="N50">
        <v>2</v>
      </c>
      <c r="O50" s="1">
        <v>44567.764189814814</v>
      </c>
      <c r="P50" s="1">
        <v>44568.181157407409</v>
      </c>
      <c r="Q50">
        <v>34562</v>
      </c>
      <c r="R50">
        <v>1464</v>
      </c>
      <c r="S50" t="b">
        <v>0</v>
      </c>
      <c r="T50" t="s">
        <v>89</v>
      </c>
      <c r="U50" t="b">
        <v>0</v>
      </c>
      <c r="V50" t="s">
        <v>181</v>
      </c>
      <c r="W50" s="1">
        <v>44567.810312499998</v>
      </c>
      <c r="X50">
        <v>741</v>
      </c>
      <c r="Y50">
        <v>21</v>
      </c>
      <c r="Z50">
        <v>0</v>
      </c>
      <c r="AA50">
        <v>21</v>
      </c>
      <c r="AB50">
        <v>0</v>
      </c>
      <c r="AC50">
        <v>6</v>
      </c>
      <c r="AD50">
        <v>7</v>
      </c>
      <c r="AE50">
        <v>0</v>
      </c>
      <c r="AF50">
        <v>0</v>
      </c>
      <c r="AG50">
        <v>0</v>
      </c>
      <c r="AH50" t="s">
        <v>101</v>
      </c>
      <c r="AI50" s="1">
        <v>44568.181157407409</v>
      </c>
      <c r="AJ50">
        <v>397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6</v>
      </c>
      <c r="AQ50">
        <v>0</v>
      </c>
      <c r="AR50">
        <v>0</v>
      </c>
      <c r="AS50">
        <v>0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227</v>
      </c>
      <c r="B51" t="s">
        <v>80</v>
      </c>
      <c r="C51" t="s">
        <v>228</v>
      </c>
      <c r="D51" t="s">
        <v>82</v>
      </c>
      <c r="E51" s="2" t="str">
        <f>HYPERLINK("capsilon://?command=openfolder&amp;siteaddress=FAM.docvelocity-na8.net&amp;folderid=FX3C1A771C-2D33-06CF-981C-9A3C4D460F82","FX21112989")</f>
        <v>FX21112989</v>
      </c>
      <c r="F51" t="s">
        <v>19</v>
      </c>
      <c r="G51" t="s">
        <v>19</v>
      </c>
      <c r="H51" t="s">
        <v>83</v>
      </c>
      <c r="I51" t="s">
        <v>229</v>
      </c>
      <c r="J51">
        <v>44</v>
      </c>
      <c r="K51" t="s">
        <v>85</v>
      </c>
      <c r="L51" t="s">
        <v>86</v>
      </c>
      <c r="M51" t="s">
        <v>82</v>
      </c>
      <c r="N51">
        <v>1</v>
      </c>
      <c r="O51" s="1">
        <v>44567.764664351853</v>
      </c>
      <c r="P51" s="1">
        <v>44567.766585648147</v>
      </c>
      <c r="Q51">
        <v>125</v>
      </c>
      <c r="R51">
        <v>41</v>
      </c>
      <c r="S51" t="b">
        <v>0</v>
      </c>
      <c r="T51" t="s">
        <v>230</v>
      </c>
      <c r="U51" t="b">
        <v>0</v>
      </c>
      <c r="V51" t="s">
        <v>230</v>
      </c>
      <c r="W51" s="1">
        <v>44567.766585648147</v>
      </c>
      <c r="X51">
        <v>41</v>
      </c>
      <c r="Y51">
        <v>39</v>
      </c>
      <c r="Z51">
        <v>0</v>
      </c>
      <c r="AA51">
        <v>39</v>
      </c>
      <c r="AB51">
        <v>0</v>
      </c>
      <c r="AC51">
        <v>0</v>
      </c>
      <c r="AD51">
        <v>5</v>
      </c>
      <c r="AE51">
        <v>0</v>
      </c>
      <c r="AF51">
        <v>0</v>
      </c>
      <c r="AG51">
        <v>0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231</v>
      </c>
      <c r="B52" t="s">
        <v>80</v>
      </c>
      <c r="C52" t="s">
        <v>232</v>
      </c>
      <c r="D52" t="s">
        <v>82</v>
      </c>
      <c r="E52" s="2" t="str">
        <f>HYPERLINK("capsilon://?command=openfolder&amp;siteaddress=FAM.docvelocity-na8.net&amp;folderid=FXE817B6B9-B518-0F16-7C15-04244F6C8D1D","FX2112118")</f>
        <v>FX2112118</v>
      </c>
      <c r="F52" t="s">
        <v>19</v>
      </c>
      <c r="G52" t="s">
        <v>19</v>
      </c>
      <c r="H52" t="s">
        <v>83</v>
      </c>
      <c r="I52" t="s">
        <v>233</v>
      </c>
      <c r="J52">
        <v>38</v>
      </c>
      <c r="K52" t="s">
        <v>85</v>
      </c>
      <c r="L52" t="s">
        <v>86</v>
      </c>
      <c r="M52" t="s">
        <v>93</v>
      </c>
      <c r="N52">
        <v>2</v>
      </c>
      <c r="O52" s="1">
        <v>44567.769953703704</v>
      </c>
      <c r="P52" s="1">
        <v>44568.189826388887</v>
      </c>
      <c r="Q52">
        <v>32869</v>
      </c>
      <c r="R52">
        <v>3408</v>
      </c>
      <c r="S52" t="b">
        <v>0</v>
      </c>
      <c r="T52" t="s">
        <v>89</v>
      </c>
      <c r="U52" t="b">
        <v>0</v>
      </c>
      <c r="V52" t="s">
        <v>234</v>
      </c>
      <c r="W52" s="1">
        <v>44567.831967592596</v>
      </c>
      <c r="X52">
        <v>2490</v>
      </c>
      <c r="Y52">
        <v>37</v>
      </c>
      <c r="Z52">
        <v>0</v>
      </c>
      <c r="AA52">
        <v>37</v>
      </c>
      <c r="AB52">
        <v>0</v>
      </c>
      <c r="AC52">
        <v>30</v>
      </c>
      <c r="AD52">
        <v>1</v>
      </c>
      <c r="AE52">
        <v>0</v>
      </c>
      <c r="AF52">
        <v>0</v>
      </c>
      <c r="AG52">
        <v>0</v>
      </c>
      <c r="AH52" t="s">
        <v>127</v>
      </c>
      <c r="AI52" s="1">
        <v>44568.189826388887</v>
      </c>
      <c r="AJ52">
        <v>835</v>
      </c>
      <c r="AK52">
        <v>5</v>
      </c>
      <c r="AL52">
        <v>0</v>
      </c>
      <c r="AM52">
        <v>5</v>
      </c>
      <c r="AN52">
        <v>0</v>
      </c>
      <c r="AO52">
        <v>5</v>
      </c>
      <c r="AP52">
        <v>-4</v>
      </c>
      <c r="AQ52">
        <v>0</v>
      </c>
      <c r="AR52">
        <v>0</v>
      </c>
      <c r="AS52">
        <v>0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235</v>
      </c>
      <c r="B53" t="s">
        <v>80</v>
      </c>
      <c r="C53" t="s">
        <v>236</v>
      </c>
      <c r="D53" t="s">
        <v>82</v>
      </c>
      <c r="E53" s="2" t="str">
        <f>HYPERLINK("capsilon://?command=openfolder&amp;siteaddress=FAM.docvelocity-na8.net&amp;folderid=FX13F721CC-377D-CC5B-AFDD-812FB9102D76","FX21119201")</f>
        <v>FX21119201</v>
      </c>
      <c r="F53" t="s">
        <v>19</v>
      </c>
      <c r="G53" t="s">
        <v>19</v>
      </c>
      <c r="H53" t="s">
        <v>83</v>
      </c>
      <c r="I53" t="s">
        <v>237</v>
      </c>
      <c r="J53">
        <v>66</v>
      </c>
      <c r="K53" t="s">
        <v>85</v>
      </c>
      <c r="L53" t="s">
        <v>86</v>
      </c>
      <c r="M53" t="s">
        <v>93</v>
      </c>
      <c r="N53">
        <v>1</v>
      </c>
      <c r="O53" s="1">
        <v>44567.882777777777</v>
      </c>
      <c r="P53" s="1">
        <v>44568.161030092589</v>
      </c>
      <c r="Q53">
        <v>23671</v>
      </c>
      <c r="R53">
        <v>370</v>
      </c>
      <c r="S53" t="b">
        <v>0</v>
      </c>
      <c r="T53" t="s">
        <v>89</v>
      </c>
      <c r="U53" t="b">
        <v>0</v>
      </c>
      <c r="V53" t="s">
        <v>238</v>
      </c>
      <c r="W53" s="1">
        <v>44568.161030092589</v>
      </c>
      <c r="X53">
        <v>78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66</v>
      </c>
      <c r="AE53">
        <v>52</v>
      </c>
      <c r="AF53">
        <v>0</v>
      </c>
      <c r="AG53">
        <v>1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239</v>
      </c>
      <c r="B54" t="s">
        <v>80</v>
      </c>
      <c r="C54" t="s">
        <v>236</v>
      </c>
      <c r="D54" t="s">
        <v>82</v>
      </c>
      <c r="E54" s="2" t="str">
        <f>HYPERLINK("capsilon://?command=openfolder&amp;siteaddress=FAM.docvelocity-na8.net&amp;folderid=FX13F721CC-377D-CC5B-AFDD-812FB9102D76","FX21119201")</f>
        <v>FX21119201</v>
      </c>
      <c r="F54" t="s">
        <v>19</v>
      </c>
      <c r="G54" t="s">
        <v>19</v>
      </c>
      <c r="H54" t="s">
        <v>83</v>
      </c>
      <c r="I54" t="s">
        <v>240</v>
      </c>
      <c r="J54">
        <v>66</v>
      </c>
      <c r="K54" t="s">
        <v>85</v>
      </c>
      <c r="L54" t="s">
        <v>86</v>
      </c>
      <c r="M54" t="s">
        <v>93</v>
      </c>
      <c r="N54">
        <v>1</v>
      </c>
      <c r="O54" s="1">
        <v>44567.882962962962</v>
      </c>
      <c r="P54" s="1">
        <v>44568.161666666667</v>
      </c>
      <c r="Q54">
        <v>23891</v>
      </c>
      <c r="R54">
        <v>189</v>
      </c>
      <c r="S54" t="b">
        <v>0</v>
      </c>
      <c r="T54" t="s">
        <v>89</v>
      </c>
      <c r="U54" t="b">
        <v>0</v>
      </c>
      <c r="V54" t="s">
        <v>238</v>
      </c>
      <c r="W54" s="1">
        <v>44568.161666666667</v>
      </c>
      <c r="X54">
        <v>54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66</v>
      </c>
      <c r="AE54">
        <v>52</v>
      </c>
      <c r="AF54">
        <v>0</v>
      </c>
      <c r="AG54">
        <v>1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241</v>
      </c>
      <c r="B55" t="s">
        <v>80</v>
      </c>
      <c r="C55" t="s">
        <v>236</v>
      </c>
      <c r="D55" t="s">
        <v>82</v>
      </c>
      <c r="E55" s="2" t="str">
        <f>HYPERLINK("capsilon://?command=openfolder&amp;siteaddress=FAM.docvelocity-na8.net&amp;folderid=FX13F721CC-377D-CC5B-AFDD-812FB9102D76","FX21119201")</f>
        <v>FX21119201</v>
      </c>
      <c r="F55" t="s">
        <v>19</v>
      </c>
      <c r="G55" t="s">
        <v>19</v>
      </c>
      <c r="H55" t="s">
        <v>83</v>
      </c>
      <c r="I55" t="s">
        <v>242</v>
      </c>
      <c r="J55">
        <v>38</v>
      </c>
      <c r="K55" t="s">
        <v>85</v>
      </c>
      <c r="L55" t="s">
        <v>86</v>
      </c>
      <c r="M55" t="s">
        <v>93</v>
      </c>
      <c r="N55">
        <v>2</v>
      </c>
      <c r="O55" s="1">
        <v>44567.887106481481</v>
      </c>
      <c r="P55" s="1">
        <v>44568.184652777774</v>
      </c>
      <c r="Q55">
        <v>25012</v>
      </c>
      <c r="R55">
        <v>696</v>
      </c>
      <c r="S55" t="b">
        <v>0</v>
      </c>
      <c r="T55" t="s">
        <v>89</v>
      </c>
      <c r="U55" t="b">
        <v>0</v>
      </c>
      <c r="V55" t="s">
        <v>118</v>
      </c>
      <c r="W55" s="1">
        <v>44568.160046296296</v>
      </c>
      <c r="X55">
        <v>392</v>
      </c>
      <c r="Y55">
        <v>37</v>
      </c>
      <c r="Z55">
        <v>0</v>
      </c>
      <c r="AA55">
        <v>37</v>
      </c>
      <c r="AB55">
        <v>0</v>
      </c>
      <c r="AC55">
        <v>17</v>
      </c>
      <c r="AD55">
        <v>1</v>
      </c>
      <c r="AE55">
        <v>0</v>
      </c>
      <c r="AF55">
        <v>0</v>
      </c>
      <c r="AG55">
        <v>0</v>
      </c>
      <c r="AH55" t="s">
        <v>101</v>
      </c>
      <c r="AI55" s="1">
        <v>44568.184652777774</v>
      </c>
      <c r="AJ55">
        <v>301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243</v>
      </c>
      <c r="B56" t="s">
        <v>80</v>
      </c>
      <c r="C56" t="s">
        <v>244</v>
      </c>
      <c r="D56" t="s">
        <v>82</v>
      </c>
      <c r="E56" s="2" t="str">
        <f>HYPERLINK("capsilon://?command=openfolder&amp;siteaddress=FAM.docvelocity-na8.net&amp;folderid=FX2835065F-60C9-1C5D-4F71-3613441E534F","FX21127483")</f>
        <v>FX21127483</v>
      </c>
      <c r="F56" t="s">
        <v>19</v>
      </c>
      <c r="G56" t="s">
        <v>19</v>
      </c>
      <c r="H56" t="s">
        <v>83</v>
      </c>
      <c r="I56" t="s">
        <v>245</v>
      </c>
      <c r="J56">
        <v>66</v>
      </c>
      <c r="K56" t="s">
        <v>85</v>
      </c>
      <c r="L56" t="s">
        <v>86</v>
      </c>
      <c r="M56" t="s">
        <v>93</v>
      </c>
      <c r="N56">
        <v>2</v>
      </c>
      <c r="O56" s="1">
        <v>44567.925266203703</v>
      </c>
      <c r="P56" s="1">
        <v>44568.192106481481</v>
      </c>
      <c r="Q56">
        <v>21242</v>
      </c>
      <c r="R56">
        <v>1813</v>
      </c>
      <c r="S56" t="b">
        <v>0</v>
      </c>
      <c r="T56" t="s">
        <v>89</v>
      </c>
      <c r="U56" t="b">
        <v>0</v>
      </c>
      <c r="V56" t="s">
        <v>234</v>
      </c>
      <c r="W56" s="1">
        <v>44568.169814814813</v>
      </c>
      <c r="X56">
        <v>1170</v>
      </c>
      <c r="Y56">
        <v>52</v>
      </c>
      <c r="Z56">
        <v>0</v>
      </c>
      <c r="AA56">
        <v>52</v>
      </c>
      <c r="AB56">
        <v>0</v>
      </c>
      <c r="AC56">
        <v>44</v>
      </c>
      <c r="AD56">
        <v>14</v>
      </c>
      <c r="AE56">
        <v>0</v>
      </c>
      <c r="AF56">
        <v>0</v>
      </c>
      <c r="AG56">
        <v>0</v>
      </c>
      <c r="AH56" t="s">
        <v>101</v>
      </c>
      <c r="AI56" s="1">
        <v>44568.192106481481</v>
      </c>
      <c r="AJ56">
        <v>643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14</v>
      </c>
      <c r="AQ56">
        <v>0</v>
      </c>
      <c r="AR56">
        <v>0</v>
      </c>
      <c r="AS56">
        <v>0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246</v>
      </c>
      <c r="B57" t="s">
        <v>80</v>
      </c>
      <c r="C57" t="s">
        <v>247</v>
      </c>
      <c r="D57" t="s">
        <v>82</v>
      </c>
      <c r="E57" s="2" t="str">
        <f>HYPERLINK("capsilon://?command=openfolder&amp;siteaddress=FAM.docvelocity-na8.net&amp;folderid=FXB5B3B6D9-99EA-9740-7424-029CA8214D39","FX21129972")</f>
        <v>FX21129972</v>
      </c>
      <c r="F57" t="s">
        <v>19</v>
      </c>
      <c r="G57" t="s">
        <v>19</v>
      </c>
      <c r="H57" t="s">
        <v>83</v>
      </c>
      <c r="I57" t="s">
        <v>248</v>
      </c>
      <c r="J57">
        <v>28</v>
      </c>
      <c r="K57" t="s">
        <v>85</v>
      </c>
      <c r="L57" t="s">
        <v>86</v>
      </c>
      <c r="M57" t="s">
        <v>93</v>
      </c>
      <c r="N57">
        <v>1</v>
      </c>
      <c r="O57" s="1">
        <v>44568.037303240744</v>
      </c>
      <c r="P57" s="1">
        <v>44568.167696759258</v>
      </c>
      <c r="Q57">
        <v>10081</v>
      </c>
      <c r="R57">
        <v>1185</v>
      </c>
      <c r="S57" t="b">
        <v>0</v>
      </c>
      <c r="T57" t="s">
        <v>89</v>
      </c>
      <c r="U57" t="b">
        <v>0</v>
      </c>
      <c r="V57" t="s">
        <v>238</v>
      </c>
      <c r="W57" s="1">
        <v>44568.167696759258</v>
      </c>
      <c r="X57">
        <v>492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28</v>
      </c>
      <c r="AE57">
        <v>21</v>
      </c>
      <c r="AF57">
        <v>0</v>
      </c>
      <c r="AG57">
        <v>6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249</v>
      </c>
      <c r="B58" t="s">
        <v>80</v>
      </c>
      <c r="C58" t="s">
        <v>247</v>
      </c>
      <c r="D58" t="s">
        <v>82</v>
      </c>
      <c r="E58" s="2" t="str">
        <f>HYPERLINK("capsilon://?command=openfolder&amp;siteaddress=FAM.docvelocity-na8.net&amp;folderid=FXB5B3B6D9-99EA-9740-7424-029CA8214D39","FX21129972")</f>
        <v>FX21129972</v>
      </c>
      <c r="F58" t="s">
        <v>19</v>
      </c>
      <c r="G58" t="s">
        <v>19</v>
      </c>
      <c r="H58" t="s">
        <v>83</v>
      </c>
      <c r="I58" t="s">
        <v>250</v>
      </c>
      <c r="J58">
        <v>28</v>
      </c>
      <c r="K58" t="s">
        <v>85</v>
      </c>
      <c r="L58" t="s">
        <v>86</v>
      </c>
      <c r="M58" t="s">
        <v>93</v>
      </c>
      <c r="N58">
        <v>1</v>
      </c>
      <c r="O58" s="1">
        <v>44568.038263888891</v>
      </c>
      <c r="P58" s="1">
        <v>44568.178483796299</v>
      </c>
      <c r="Q58">
        <v>11199</v>
      </c>
      <c r="R58">
        <v>916</v>
      </c>
      <c r="S58" t="b">
        <v>0</v>
      </c>
      <c r="T58" t="s">
        <v>89</v>
      </c>
      <c r="U58" t="b">
        <v>0</v>
      </c>
      <c r="V58" t="s">
        <v>238</v>
      </c>
      <c r="W58" s="1">
        <v>44568.178483796299</v>
      </c>
      <c r="X58">
        <v>813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28</v>
      </c>
      <c r="AE58">
        <v>21</v>
      </c>
      <c r="AF58">
        <v>0</v>
      </c>
      <c r="AG58">
        <v>17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251</v>
      </c>
      <c r="B59" t="s">
        <v>80</v>
      </c>
      <c r="C59" t="s">
        <v>247</v>
      </c>
      <c r="D59" t="s">
        <v>82</v>
      </c>
      <c r="E59" s="2" t="str">
        <f>HYPERLINK("capsilon://?command=openfolder&amp;siteaddress=FAM.docvelocity-na8.net&amp;folderid=FXB5B3B6D9-99EA-9740-7424-029CA8214D39","FX21129972")</f>
        <v>FX21129972</v>
      </c>
      <c r="F59" t="s">
        <v>19</v>
      </c>
      <c r="G59" t="s">
        <v>19</v>
      </c>
      <c r="H59" t="s">
        <v>83</v>
      </c>
      <c r="I59" t="s">
        <v>252</v>
      </c>
      <c r="J59">
        <v>66</v>
      </c>
      <c r="K59" t="s">
        <v>85</v>
      </c>
      <c r="L59" t="s">
        <v>86</v>
      </c>
      <c r="M59" t="s">
        <v>93</v>
      </c>
      <c r="N59">
        <v>1</v>
      </c>
      <c r="O59" s="1">
        <v>44568.053784722222</v>
      </c>
      <c r="P59" s="1">
        <v>44568.180520833332</v>
      </c>
      <c r="Q59">
        <v>10052</v>
      </c>
      <c r="R59">
        <v>898</v>
      </c>
      <c r="S59" t="b">
        <v>0</v>
      </c>
      <c r="T59" t="s">
        <v>89</v>
      </c>
      <c r="U59" t="b">
        <v>0</v>
      </c>
      <c r="V59" t="s">
        <v>238</v>
      </c>
      <c r="W59" s="1">
        <v>44568.180520833332</v>
      </c>
      <c r="X59">
        <v>176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66</v>
      </c>
      <c r="AE59">
        <v>52</v>
      </c>
      <c r="AF59">
        <v>0</v>
      </c>
      <c r="AG59">
        <v>2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253</v>
      </c>
      <c r="B60" t="s">
        <v>80</v>
      </c>
      <c r="C60" t="s">
        <v>254</v>
      </c>
      <c r="D60" t="s">
        <v>82</v>
      </c>
      <c r="E60" s="2" t="str">
        <f>HYPERLINK("capsilon://?command=openfolder&amp;siteaddress=FAM.docvelocity-na8.net&amp;folderid=FX6C56B243-9ECF-3394-8474-3FB98805666B","FX21123756")</f>
        <v>FX21123756</v>
      </c>
      <c r="F60" t="s">
        <v>19</v>
      </c>
      <c r="G60" t="s">
        <v>19</v>
      </c>
      <c r="H60" t="s">
        <v>83</v>
      </c>
      <c r="I60" t="s">
        <v>255</v>
      </c>
      <c r="J60">
        <v>38</v>
      </c>
      <c r="K60" t="s">
        <v>85</v>
      </c>
      <c r="L60" t="s">
        <v>86</v>
      </c>
      <c r="M60" t="s">
        <v>93</v>
      </c>
      <c r="N60">
        <v>2</v>
      </c>
      <c r="O60" s="1">
        <v>44568.070960648147</v>
      </c>
      <c r="P60" s="1">
        <v>44568.194143518522</v>
      </c>
      <c r="Q60">
        <v>10001</v>
      </c>
      <c r="R60">
        <v>642</v>
      </c>
      <c r="S60" t="b">
        <v>0</v>
      </c>
      <c r="T60" t="s">
        <v>89</v>
      </c>
      <c r="U60" t="b">
        <v>0</v>
      </c>
      <c r="V60" t="s">
        <v>238</v>
      </c>
      <c r="W60" s="1">
        <v>44568.18472222222</v>
      </c>
      <c r="X60">
        <v>270</v>
      </c>
      <c r="Y60">
        <v>37</v>
      </c>
      <c r="Z60">
        <v>0</v>
      </c>
      <c r="AA60">
        <v>37</v>
      </c>
      <c r="AB60">
        <v>0</v>
      </c>
      <c r="AC60">
        <v>20</v>
      </c>
      <c r="AD60">
        <v>1</v>
      </c>
      <c r="AE60">
        <v>0</v>
      </c>
      <c r="AF60">
        <v>0</v>
      </c>
      <c r="AG60">
        <v>0</v>
      </c>
      <c r="AH60" t="s">
        <v>127</v>
      </c>
      <c r="AI60" s="1">
        <v>44568.194143518522</v>
      </c>
      <c r="AJ60">
        <v>372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256</v>
      </c>
      <c r="B61" t="s">
        <v>80</v>
      </c>
      <c r="C61" t="s">
        <v>254</v>
      </c>
      <c r="D61" t="s">
        <v>82</v>
      </c>
      <c r="E61" s="2" t="str">
        <f>HYPERLINK("capsilon://?command=openfolder&amp;siteaddress=FAM.docvelocity-na8.net&amp;folderid=FX6C56B243-9ECF-3394-8474-3FB98805666B","FX21123756")</f>
        <v>FX21123756</v>
      </c>
      <c r="F61" t="s">
        <v>19</v>
      </c>
      <c r="G61" t="s">
        <v>19</v>
      </c>
      <c r="H61" t="s">
        <v>83</v>
      </c>
      <c r="I61" t="s">
        <v>257</v>
      </c>
      <c r="J61">
        <v>112</v>
      </c>
      <c r="K61" t="s">
        <v>85</v>
      </c>
      <c r="L61" t="s">
        <v>86</v>
      </c>
      <c r="M61" t="s">
        <v>93</v>
      </c>
      <c r="N61">
        <v>2</v>
      </c>
      <c r="O61" s="1">
        <v>44568.079571759263</v>
      </c>
      <c r="P61" s="1">
        <v>44568.202708333331</v>
      </c>
      <c r="Q61">
        <v>9381</v>
      </c>
      <c r="R61">
        <v>1258</v>
      </c>
      <c r="S61" t="b">
        <v>0</v>
      </c>
      <c r="T61" t="s">
        <v>89</v>
      </c>
      <c r="U61" t="b">
        <v>0</v>
      </c>
      <c r="V61" t="s">
        <v>238</v>
      </c>
      <c r="W61" s="1">
        <v>44568.188703703701</v>
      </c>
      <c r="X61">
        <v>343</v>
      </c>
      <c r="Y61">
        <v>41</v>
      </c>
      <c r="Z61">
        <v>0</v>
      </c>
      <c r="AA61">
        <v>41</v>
      </c>
      <c r="AB61">
        <v>0</v>
      </c>
      <c r="AC61">
        <v>29</v>
      </c>
      <c r="AD61">
        <v>71</v>
      </c>
      <c r="AE61">
        <v>0</v>
      </c>
      <c r="AF61">
        <v>0</v>
      </c>
      <c r="AG61">
        <v>0</v>
      </c>
      <c r="AH61" t="s">
        <v>101</v>
      </c>
      <c r="AI61" s="1">
        <v>44568.202708333331</v>
      </c>
      <c r="AJ61">
        <v>915</v>
      </c>
      <c r="AK61">
        <v>18</v>
      </c>
      <c r="AL61">
        <v>0</v>
      </c>
      <c r="AM61">
        <v>18</v>
      </c>
      <c r="AN61">
        <v>0</v>
      </c>
      <c r="AO61">
        <v>18</v>
      </c>
      <c r="AP61">
        <v>53</v>
      </c>
      <c r="AQ61">
        <v>0</v>
      </c>
      <c r="AR61">
        <v>0</v>
      </c>
      <c r="AS61">
        <v>0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258</v>
      </c>
      <c r="B62" t="s">
        <v>80</v>
      </c>
      <c r="C62" t="s">
        <v>254</v>
      </c>
      <c r="D62" t="s">
        <v>82</v>
      </c>
      <c r="E62" s="2" t="str">
        <f>HYPERLINK("capsilon://?command=openfolder&amp;siteaddress=FAM.docvelocity-na8.net&amp;folderid=FX6C56B243-9ECF-3394-8474-3FB98805666B","FX21123756")</f>
        <v>FX21123756</v>
      </c>
      <c r="F62" t="s">
        <v>19</v>
      </c>
      <c r="G62" t="s">
        <v>19</v>
      </c>
      <c r="H62" t="s">
        <v>83</v>
      </c>
      <c r="I62" t="s">
        <v>259</v>
      </c>
      <c r="J62">
        <v>87</v>
      </c>
      <c r="K62" t="s">
        <v>85</v>
      </c>
      <c r="L62" t="s">
        <v>86</v>
      </c>
      <c r="M62" t="s">
        <v>93</v>
      </c>
      <c r="N62">
        <v>2</v>
      </c>
      <c r="O62" s="1">
        <v>44568.079618055555</v>
      </c>
      <c r="P62" s="1">
        <v>44568.202951388892</v>
      </c>
      <c r="Q62">
        <v>9503</v>
      </c>
      <c r="R62">
        <v>1153</v>
      </c>
      <c r="S62" t="b">
        <v>0</v>
      </c>
      <c r="T62" t="s">
        <v>89</v>
      </c>
      <c r="U62" t="b">
        <v>0</v>
      </c>
      <c r="V62" t="s">
        <v>238</v>
      </c>
      <c r="W62" s="1">
        <v>44568.193252314813</v>
      </c>
      <c r="X62">
        <v>392</v>
      </c>
      <c r="Y62">
        <v>41</v>
      </c>
      <c r="Z62">
        <v>0</v>
      </c>
      <c r="AA62">
        <v>41</v>
      </c>
      <c r="AB62">
        <v>0</v>
      </c>
      <c r="AC62">
        <v>29</v>
      </c>
      <c r="AD62">
        <v>46</v>
      </c>
      <c r="AE62">
        <v>0</v>
      </c>
      <c r="AF62">
        <v>0</v>
      </c>
      <c r="AG62">
        <v>0</v>
      </c>
      <c r="AH62" t="s">
        <v>127</v>
      </c>
      <c r="AI62" s="1">
        <v>44568.202951388892</v>
      </c>
      <c r="AJ62">
        <v>761</v>
      </c>
      <c r="AK62">
        <v>18</v>
      </c>
      <c r="AL62">
        <v>0</v>
      </c>
      <c r="AM62">
        <v>18</v>
      </c>
      <c r="AN62">
        <v>0</v>
      </c>
      <c r="AO62">
        <v>18</v>
      </c>
      <c r="AP62">
        <v>28</v>
      </c>
      <c r="AQ62">
        <v>0</v>
      </c>
      <c r="AR62">
        <v>0</v>
      </c>
      <c r="AS62">
        <v>0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260</v>
      </c>
      <c r="B63" t="s">
        <v>80</v>
      </c>
      <c r="C63" t="s">
        <v>261</v>
      </c>
      <c r="D63" t="s">
        <v>82</v>
      </c>
      <c r="E63" s="2" t="str">
        <f>HYPERLINK("capsilon://?command=openfolder&amp;siteaddress=FAM.docvelocity-na8.net&amp;folderid=FX49E115A5-0D91-EA36-6449-1F5F00384A05","FX21129494")</f>
        <v>FX21129494</v>
      </c>
      <c r="F63" t="s">
        <v>19</v>
      </c>
      <c r="G63" t="s">
        <v>19</v>
      </c>
      <c r="H63" t="s">
        <v>83</v>
      </c>
      <c r="I63" t="s">
        <v>262</v>
      </c>
      <c r="J63">
        <v>66</v>
      </c>
      <c r="K63" t="s">
        <v>85</v>
      </c>
      <c r="L63" t="s">
        <v>86</v>
      </c>
      <c r="M63" t="s">
        <v>93</v>
      </c>
      <c r="N63">
        <v>2</v>
      </c>
      <c r="O63" s="1">
        <v>44568.148923611108</v>
      </c>
      <c r="P63" s="1">
        <v>44568.43645833333</v>
      </c>
      <c r="Q63">
        <v>22928</v>
      </c>
      <c r="R63">
        <v>1915</v>
      </c>
      <c r="S63" t="b">
        <v>0</v>
      </c>
      <c r="T63" t="s">
        <v>89</v>
      </c>
      <c r="U63" t="b">
        <v>0</v>
      </c>
      <c r="V63" t="s">
        <v>263</v>
      </c>
      <c r="W63" s="1">
        <v>44568.222881944443</v>
      </c>
      <c r="X63">
        <v>1379</v>
      </c>
      <c r="Y63">
        <v>52</v>
      </c>
      <c r="Z63">
        <v>0</v>
      </c>
      <c r="AA63">
        <v>52</v>
      </c>
      <c r="AB63">
        <v>0</v>
      </c>
      <c r="AC63">
        <v>15</v>
      </c>
      <c r="AD63">
        <v>14</v>
      </c>
      <c r="AE63">
        <v>0</v>
      </c>
      <c r="AF63">
        <v>0</v>
      </c>
      <c r="AG63">
        <v>0</v>
      </c>
      <c r="AH63" t="s">
        <v>141</v>
      </c>
      <c r="AI63" s="1">
        <v>44568.43645833333</v>
      </c>
      <c r="AJ63">
        <v>509</v>
      </c>
      <c r="AK63">
        <v>1</v>
      </c>
      <c r="AL63">
        <v>0</v>
      </c>
      <c r="AM63">
        <v>1</v>
      </c>
      <c r="AN63">
        <v>0</v>
      </c>
      <c r="AO63">
        <v>1</v>
      </c>
      <c r="AP63">
        <v>13</v>
      </c>
      <c r="AQ63">
        <v>0</v>
      </c>
      <c r="AR63">
        <v>0</v>
      </c>
      <c r="AS63">
        <v>0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264</v>
      </c>
      <c r="B64" t="s">
        <v>80</v>
      </c>
      <c r="C64" t="s">
        <v>236</v>
      </c>
      <c r="D64" t="s">
        <v>82</v>
      </c>
      <c r="E64" s="2" t="str">
        <f>HYPERLINK("capsilon://?command=openfolder&amp;siteaddress=FAM.docvelocity-na8.net&amp;folderid=FX13F721CC-377D-CC5B-AFDD-812FB9102D76","FX21119201")</f>
        <v>FX21119201</v>
      </c>
      <c r="F64" t="s">
        <v>19</v>
      </c>
      <c r="G64" t="s">
        <v>19</v>
      </c>
      <c r="H64" t="s">
        <v>83</v>
      </c>
      <c r="I64" t="s">
        <v>237</v>
      </c>
      <c r="J64">
        <v>38</v>
      </c>
      <c r="K64" t="s">
        <v>85</v>
      </c>
      <c r="L64" t="s">
        <v>86</v>
      </c>
      <c r="M64" t="s">
        <v>93</v>
      </c>
      <c r="N64">
        <v>2</v>
      </c>
      <c r="O64" s="1">
        <v>44568.161446759259</v>
      </c>
      <c r="P64" s="1">
        <v>44568.180150462962</v>
      </c>
      <c r="Q64">
        <v>402</v>
      </c>
      <c r="R64">
        <v>1214</v>
      </c>
      <c r="S64" t="b">
        <v>0</v>
      </c>
      <c r="T64" t="s">
        <v>89</v>
      </c>
      <c r="U64" t="b">
        <v>1</v>
      </c>
      <c r="V64" t="s">
        <v>118</v>
      </c>
      <c r="W64" s="1">
        <v>44568.169907407406</v>
      </c>
      <c r="X64">
        <v>464</v>
      </c>
      <c r="Y64">
        <v>37</v>
      </c>
      <c r="Z64">
        <v>0</v>
      </c>
      <c r="AA64">
        <v>37</v>
      </c>
      <c r="AB64">
        <v>0</v>
      </c>
      <c r="AC64">
        <v>39</v>
      </c>
      <c r="AD64">
        <v>1</v>
      </c>
      <c r="AE64">
        <v>0</v>
      </c>
      <c r="AF64">
        <v>0</v>
      </c>
      <c r="AG64">
        <v>0</v>
      </c>
      <c r="AH64" t="s">
        <v>127</v>
      </c>
      <c r="AI64" s="1">
        <v>44568.180150462962</v>
      </c>
      <c r="AJ64">
        <v>714</v>
      </c>
      <c r="AK64">
        <v>3</v>
      </c>
      <c r="AL64">
        <v>0</v>
      </c>
      <c r="AM64">
        <v>3</v>
      </c>
      <c r="AN64">
        <v>0</v>
      </c>
      <c r="AO64">
        <v>3</v>
      </c>
      <c r="AP64">
        <v>-2</v>
      </c>
      <c r="AQ64">
        <v>0</v>
      </c>
      <c r="AR64">
        <v>0</v>
      </c>
      <c r="AS64">
        <v>0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265</v>
      </c>
      <c r="B65" t="s">
        <v>80</v>
      </c>
      <c r="C65" t="s">
        <v>236</v>
      </c>
      <c r="D65" t="s">
        <v>82</v>
      </c>
      <c r="E65" s="2" t="str">
        <f>HYPERLINK("capsilon://?command=openfolder&amp;siteaddress=FAM.docvelocity-na8.net&amp;folderid=FX13F721CC-377D-CC5B-AFDD-812FB9102D76","FX21119201")</f>
        <v>FX21119201</v>
      </c>
      <c r="F65" t="s">
        <v>19</v>
      </c>
      <c r="G65" t="s">
        <v>19</v>
      </c>
      <c r="H65" t="s">
        <v>83</v>
      </c>
      <c r="I65" t="s">
        <v>240</v>
      </c>
      <c r="J65">
        <v>38</v>
      </c>
      <c r="K65" t="s">
        <v>85</v>
      </c>
      <c r="L65" t="s">
        <v>86</v>
      </c>
      <c r="M65" t="s">
        <v>93</v>
      </c>
      <c r="N65">
        <v>2</v>
      </c>
      <c r="O65" s="1">
        <v>44568.16207175926</v>
      </c>
      <c r="P65" s="1">
        <v>44568.259409722225</v>
      </c>
      <c r="Q65">
        <v>5095</v>
      </c>
      <c r="R65">
        <v>3315</v>
      </c>
      <c r="S65" t="b">
        <v>0</v>
      </c>
      <c r="T65" t="s">
        <v>89</v>
      </c>
      <c r="U65" t="b">
        <v>1</v>
      </c>
      <c r="V65" t="s">
        <v>158</v>
      </c>
      <c r="W65" s="1">
        <v>44568.216122685182</v>
      </c>
      <c r="X65">
        <v>2951</v>
      </c>
      <c r="Y65">
        <v>37</v>
      </c>
      <c r="Z65">
        <v>0</v>
      </c>
      <c r="AA65">
        <v>37</v>
      </c>
      <c r="AB65">
        <v>0</v>
      </c>
      <c r="AC65">
        <v>28</v>
      </c>
      <c r="AD65">
        <v>1</v>
      </c>
      <c r="AE65">
        <v>0</v>
      </c>
      <c r="AF65">
        <v>0</v>
      </c>
      <c r="AG65">
        <v>0</v>
      </c>
      <c r="AH65" t="s">
        <v>127</v>
      </c>
      <c r="AI65" s="1">
        <v>44568.259409722225</v>
      </c>
      <c r="AJ65">
        <v>301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-3</v>
      </c>
      <c r="AQ65">
        <v>0</v>
      </c>
      <c r="AR65">
        <v>0</v>
      </c>
      <c r="AS65">
        <v>0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266</v>
      </c>
      <c r="B66" t="s">
        <v>80</v>
      </c>
      <c r="C66" t="s">
        <v>247</v>
      </c>
      <c r="D66" t="s">
        <v>82</v>
      </c>
      <c r="E66" s="2" t="str">
        <f>HYPERLINK("capsilon://?command=openfolder&amp;siteaddress=FAM.docvelocity-na8.net&amp;folderid=FXB5B3B6D9-99EA-9740-7424-029CA8214D39","FX21129972")</f>
        <v>FX21129972</v>
      </c>
      <c r="F66" t="s">
        <v>19</v>
      </c>
      <c r="G66" t="s">
        <v>19</v>
      </c>
      <c r="H66" t="s">
        <v>83</v>
      </c>
      <c r="I66" t="s">
        <v>248</v>
      </c>
      <c r="J66">
        <v>168</v>
      </c>
      <c r="K66" t="s">
        <v>85</v>
      </c>
      <c r="L66" t="s">
        <v>86</v>
      </c>
      <c r="M66" t="s">
        <v>93</v>
      </c>
      <c r="N66">
        <v>2</v>
      </c>
      <c r="O66" s="1">
        <v>44568.168217592596</v>
      </c>
      <c r="P66" s="1">
        <v>44568.404618055552</v>
      </c>
      <c r="Q66">
        <v>17795</v>
      </c>
      <c r="R66">
        <v>2630</v>
      </c>
      <c r="S66" t="b">
        <v>0</v>
      </c>
      <c r="T66" t="s">
        <v>89</v>
      </c>
      <c r="U66" t="b">
        <v>1</v>
      </c>
      <c r="V66" t="s">
        <v>118</v>
      </c>
      <c r="W66" s="1">
        <v>44568.207268518519</v>
      </c>
      <c r="X66">
        <v>1897</v>
      </c>
      <c r="Y66">
        <v>88</v>
      </c>
      <c r="Z66">
        <v>0</v>
      </c>
      <c r="AA66">
        <v>88</v>
      </c>
      <c r="AB66">
        <v>126</v>
      </c>
      <c r="AC66">
        <v>33</v>
      </c>
      <c r="AD66">
        <v>80</v>
      </c>
      <c r="AE66">
        <v>0</v>
      </c>
      <c r="AF66">
        <v>0</v>
      </c>
      <c r="AG66">
        <v>0</v>
      </c>
      <c r="AH66" t="s">
        <v>101</v>
      </c>
      <c r="AI66" s="1">
        <v>44568.404618055552</v>
      </c>
      <c r="AJ66">
        <v>636</v>
      </c>
      <c r="AK66">
        <v>0</v>
      </c>
      <c r="AL66">
        <v>0</v>
      </c>
      <c r="AM66">
        <v>0</v>
      </c>
      <c r="AN66">
        <v>42</v>
      </c>
      <c r="AO66">
        <v>0</v>
      </c>
      <c r="AP66">
        <v>80</v>
      </c>
      <c r="AQ66">
        <v>0</v>
      </c>
      <c r="AR66">
        <v>0</v>
      </c>
      <c r="AS66">
        <v>0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267</v>
      </c>
      <c r="B67" t="s">
        <v>80</v>
      </c>
      <c r="C67" t="s">
        <v>247</v>
      </c>
      <c r="D67" t="s">
        <v>82</v>
      </c>
      <c r="E67" s="2" t="str">
        <f>HYPERLINK("capsilon://?command=openfolder&amp;siteaddress=FAM.docvelocity-na8.net&amp;folderid=FXB5B3B6D9-99EA-9740-7424-029CA8214D39","FX21129972")</f>
        <v>FX21129972</v>
      </c>
      <c r="F67" t="s">
        <v>19</v>
      </c>
      <c r="G67" t="s">
        <v>19</v>
      </c>
      <c r="H67" t="s">
        <v>83</v>
      </c>
      <c r="I67" t="s">
        <v>250</v>
      </c>
      <c r="J67">
        <v>476</v>
      </c>
      <c r="K67" t="s">
        <v>85</v>
      </c>
      <c r="L67" t="s">
        <v>86</v>
      </c>
      <c r="M67" t="s">
        <v>93</v>
      </c>
      <c r="N67">
        <v>2</v>
      </c>
      <c r="O67" s="1">
        <v>44568.179270833331</v>
      </c>
      <c r="P67" s="1">
        <v>44568.445879629631</v>
      </c>
      <c r="Q67">
        <v>13932</v>
      </c>
      <c r="R67">
        <v>9103</v>
      </c>
      <c r="S67" t="b">
        <v>0</v>
      </c>
      <c r="T67" t="s">
        <v>89</v>
      </c>
      <c r="U67" t="b">
        <v>1</v>
      </c>
      <c r="V67" t="s">
        <v>122</v>
      </c>
      <c r="W67" s="1">
        <v>44568.251006944447</v>
      </c>
      <c r="X67">
        <v>5454</v>
      </c>
      <c r="Y67">
        <v>315</v>
      </c>
      <c r="Z67">
        <v>0</v>
      </c>
      <c r="AA67">
        <v>315</v>
      </c>
      <c r="AB67">
        <v>42</v>
      </c>
      <c r="AC67">
        <v>81</v>
      </c>
      <c r="AD67">
        <v>161</v>
      </c>
      <c r="AE67">
        <v>0</v>
      </c>
      <c r="AF67">
        <v>0</v>
      </c>
      <c r="AG67">
        <v>0</v>
      </c>
      <c r="AH67" t="s">
        <v>101</v>
      </c>
      <c r="AI67" s="1">
        <v>44568.445879629631</v>
      </c>
      <c r="AJ67">
        <v>3564</v>
      </c>
      <c r="AK67">
        <v>17</v>
      </c>
      <c r="AL67">
        <v>0</v>
      </c>
      <c r="AM67">
        <v>17</v>
      </c>
      <c r="AN67">
        <v>63</v>
      </c>
      <c r="AO67">
        <v>17</v>
      </c>
      <c r="AP67">
        <v>144</v>
      </c>
      <c r="AQ67">
        <v>0</v>
      </c>
      <c r="AR67">
        <v>0</v>
      </c>
      <c r="AS67">
        <v>0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268</v>
      </c>
      <c r="B68" t="s">
        <v>80</v>
      </c>
      <c r="C68" t="s">
        <v>247</v>
      </c>
      <c r="D68" t="s">
        <v>82</v>
      </c>
      <c r="E68" s="2" t="str">
        <f>HYPERLINK("capsilon://?command=openfolder&amp;siteaddress=FAM.docvelocity-na8.net&amp;folderid=FXB5B3B6D9-99EA-9740-7424-029CA8214D39","FX21129972")</f>
        <v>FX21129972</v>
      </c>
      <c r="F68" t="s">
        <v>19</v>
      </c>
      <c r="G68" t="s">
        <v>19</v>
      </c>
      <c r="H68" t="s">
        <v>83</v>
      </c>
      <c r="I68" t="s">
        <v>252</v>
      </c>
      <c r="J68">
        <v>132</v>
      </c>
      <c r="K68" t="s">
        <v>85</v>
      </c>
      <c r="L68" t="s">
        <v>86</v>
      </c>
      <c r="M68" t="s">
        <v>93</v>
      </c>
      <c r="N68">
        <v>2</v>
      </c>
      <c r="O68" s="1">
        <v>44568.18105324074</v>
      </c>
      <c r="P68" s="1">
        <v>44568.430555555555</v>
      </c>
      <c r="Q68">
        <v>16053</v>
      </c>
      <c r="R68">
        <v>5504</v>
      </c>
      <c r="S68" t="b">
        <v>0</v>
      </c>
      <c r="T68" t="s">
        <v>89</v>
      </c>
      <c r="U68" t="b">
        <v>1</v>
      </c>
      <c r="V68" t="s">
        <v>181</v>
      </c>
      <c r="W68" s="1">
        <v>44568.2265162037</v>
      </c>
      <c r="X68">
        <v>3298</v>
      </c>
      <c r="Y68">
        <v>104</v>
      </c>
      <c r="Z68">
        <v>0</v>
      </c>
      <c r="AA68">
        <v>104</v>
      </c>
      <c r="AB68">
        <v>0</v>
      </c>
      <c r="AC68">
        <v>64</v>
      </c>
      <c r="AD68">
        <v>28</v>
      </c>
      <c r="AE68">
        <v>0</v>
      </c>
      <c r="AF68">
        <v>0</v>
      </c>
      <c r="AG68">
        <v>0</v>
      </c>
      <c r="AH68" t="s">
        <v>141</v>
      </c>
      <c r="AI68" s="1">
        <v>44568.430555555555</v>
      </c>
      <c r="AJ68">
        <v>2140</v>
      </c>
      <c r="AK68">
        <v>7</v>
      </c>
      <c r="AL68">
        <v>0</v>
      </c>
      <c r="AM68">
        <v>7</v>
      </c>
      <c r="AN68">
        <v>0</v>
      </c>
      <c r="AO68">
        <v>7</v>
      </c>
      <c r="AP68">
        <v>21</v>
      </c>
      <c r="AQ68">
        <v>0</v>
      </c>
      <c r="AR68">
        <v>0</v>
      </c>
      <c r="AS68">
        <v>0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269</v>
      </c>
      <c r="B69" t="s">
        <v>80</v>
      </c>
      <c r="C69" t="s">
        <v>270</v>
      </c>
      <c r="D69" t="s">
        <v>82</v>
      </c>
      <c r="E69" s="2" t="str">
        <f t="shared" ref="E69:E74" si="0">HYPERLINK("capsilon://?command=openfolder&amp;siteaddress=FAM.docvelocity-na8.net&amp;folderid=FX202989CD-446E-3FCC-DAF9-AC837EC95B9B","FX211112790")</f>
        <v>FX211112790</v>
      </c>
      <c r="F69" t="s">
        <v>19</v>
      </c>
      <c r="G69" t="s">
        <v>19</v>
      </c>
      <c r="H69" t="s">
        <v>83</v>
      </c>
      <c r="I69" t="s">
        <v>271</v>
      </c>
      <c r="J69">
        <v>66</v>
      </c>
      <c r="K69" t="s">
        <v>85</v>
      </c>
      <c r="L69" t="s">
        <v>86</v>
      </c>
      <c r="M69" t="s">
        <v>93</v>
      </c>
      <c r="N69">
        <v>2</v>
      </c>
      <c r="O69" s="1">
        <v>44568.352789351855</v>
      </c>
      <c r="P69" s="1">
        <v>44568.440162037034</v>
      </c>
      <c r="Q69">
        <v>6732</v>
      </c>
      <c r="R69">
        <v>817</v>
      </c>
      <c r="S69" t="b">
        <v>0</v>
      </c>
      <c r="T69" t="s">
        <v>89</v>
      </c>
      <c r="U69" t="b">
        <v>0</v>
      </c>
      <c r="V69" t="s">
        <v>234</v>
      </c>
      <c r="W69" s="1">
        <v>44568.364745370367</v>
      </c>
      <c r="X69">
        <v>498</v>
      </c>
      <c r="Y69">
        <v>52</v>
      </c>
      <c r="Z69">
        <v>0</v>
      </c>
      <c r="AA69">
        <v>52</v>
      </c>
      <c r="AB69">
        <v>0</v>
      </c>
      <c r="AC69">
        <v>22</v>
      </c>
      <c r="AD69">
        <v>14</v>
      </c>
      <c r="AE69">
        <v>0</v>
      </c>
      <c r="AF69">
        <v>0</v>
      </c>
      <c r="AG69">
        <v>0</v>
      </c>
      <c r="AH69" t="s">
        <v>141</v>
      </c>
      <c r="AI69" s="1">
        <v>44568.440162037034</v>
      </c>
      <c r="AJ69">
        <v>319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14</v>
      </c>
      <c r="AQ69">
        <v>0</v>
      </c>
      <c r="AR69">
        <v>0</v>
      </c>
      <c r="AS69">
        <v>0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272</v>
      </c>
      <c r="B70" t="s">
        <v>80</v>
      </c>
      <c r="C70" t="s">
        <v>270</v>
      </c>
      <c r="D70" t="s">
        <v>82</v>
      </c>
      <c r="E70" s="2" t="str">
        <f t="shared" si="0"/>
        <v>FX211112790</v>
      </c>
      <c r="F70" t="s">
        <v>19</v>
      </c>
      <c r="G70" t="s">
        <v>19</v>
      </c>
      <c r="H70" t="s">
        <v>83</v>
      </c>
      <c r="I70" t="s">
        <v>273</v>
      </c>
      <c r="J70">
        <v>38</v>
      </c>
      <c r="K70" t="s">
        <v>85</v>
      </c>
      <c r="L70" t="s">
        <v>86</v>
      </c>
      <c r="M70" t="s">
        <v>93</v>
      </c>
      <c r="N70">
        <v>2</v>
      </c>
      <c r="O70" s="1">
        <v>44568.353032407409</v>
      </c>
      <c r="P70" s="1">
        <v>44568.447013888886</v>
      </c>
      <c r="Q70">
        <v>7247</v>
      </c>
      <c r="R70">
        <v>873</v>
      </c>
      <c r="S70" t="b">
        <v>0</v>
      </c>
      <c r="T70" t="s">
        <v>89</v>
      </c>
      <c r="U70" t="b">
        <v>0</v>
      </c>
      <c r="V70" t="s">
        <v>238</v>
      </c>
      <c r="W70" s="1">
        <v>44568.365289351852</v>
      </c>
      <c r="X70">
        <v>282</v>
      </c>
      <c r="Y70">
        <v>37</v>
      </c>
      <c r="Z70">
        <v>0</v>
      </c>
      <c r="AA70">
        <v>37</v>
      </c>
      <c r="AB70">
        <v>0</v>
      </c>
      <c r="AC70">
        <v>19</v>
      </c>
      <c r="AD70">
        <v>1</v>
      </c>
      <c r="AE70">
        <v>0</v>
      </c>
      <c r="AF70">
        <v>0</v>
      </c>
      <c r="AG70">
        <v>0</v>
      </c>
      <c r="AH70" t="s">
        <v>141</v>
      </c>
      <c r="AI70" s="1">
        <v>44568.447013888886</v>
      </c>
      <c r="AJ70">
        <v>591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274</v>
      </c>
      <c r="B71" t="s">
        <v>80</v>
      </c>
      <c r="C71" t="s">
        <v>270</v>
      </c>
      <c r="D71" t="s">
        <v>82</v>
      </c>
      <c r="E71" s="2" t="str">
        <f t="shared" si="0"/>
        <v>FX211112790</v>
      </c>
      <c r="F71" t="s">
        <v>19</v>
      </c>
      <c r="G71" t="s">
        <v>19</v>
      </c>
      <c r="H71" t="s">
        <v>83</v>
      </c>
      <c r="I71" t="s">
        <v>275</v>
      </c>
      <c r="J71">
        <v>66</v>
      </c>
      <c r="K71" t="s">
        <v>85</v>
      </c>
      <c r="L71" t="s">
        <v>86</v>
      </c>
      <c r="M71" t="s">
        <v>93</v>
      </c>
      <c r="N71">
        <v>2</v>
      </c>
      <c r="O71" s="1">
        <v>44568.353067129632</v>
      </c>
      <c r="P71" s="1">
        <v>44568.450381944444</v>
      </c>
      <c r="Q71">
        <v>7647</v>
      </c>
      <c r="R71">
        <v>761</v>
      </c>
      <c r="S71" t="b">
        <v>0</v>
      </c>
      <c r="T71" t="s">
        <v>89</v>
      </c>
      <c r="U71" t="b">
        <v>0</v>
      </c>
      <c r="V71" t="s">
        <v>234</v>
      </c>
      <c r="W71" s="1">
        <v>44568.369074074071</v>
      </c>
      <c r="X71">
        <v>373</v>
      </c>
      <c r="Y71">
        <v>52</v>
      </c>
      <c r="Z71">
        <v>0</v>
      </c>
      <c r="AA71">
        <v>52</v>
      </c>
      <c r="AB71">
        <v>0</v>
      </c>
      <c r="AC71">
        <v>35</v>
      </c>
      <c r="AD71">
        <v>14</v>
      </c>
      <c r="AE71">
        <v>0</v>
      </c>
      <c r="AF71">
        <v>0</v>
      </c>
      <c r="AG71">
        <v>0</v>
      </c>
      <c r="AH71" t="s">
        <v>101</v>
      </c>
      <c r="AI71" s="1">
        <v>44568.450381944444</v>
      </c>
      <c r="AJ71">
        <v>388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276</v>
      </c>
      <c r="B72" t="s">
        <v>80</v>
      </c>
      <c r="C72" t="s">
        <v>270</v>
      </c>
      <c r="D72" t="s">
        <v>82</v>
      </c>
      <c r="E72" s="2" t="str">
        <f t="shared" si="0"/>
        <v>FX211112790</v>
      </c>
      <c r="F72" t="s">
        <v>19</v>
      </c>
      <c r="G72" t="s">
        <v>19</v>
      </c>
      <c r="H72" t="s">
        <v>83</v>
      </c>
      <c r="I72" t="s">
        <v>277</v>
      </c>
      <c r="J72">
        <v>63</v>
      </c>
      <c r="K72" t="s">
        <v>85</v>
      </c>
      <c r="L72" t="s">
        <v>86</v>
      </c>
      <c r="M72" t="s">
        <v>93</v>
      </c>
      <c r="N72">
        <v>2</v>
      </c>
      <c r="O72" s="1">
        <v>44568.358553240738</v>
      </c>
      <c r="P72" s="1">
        <v>44568.451168981483</v>
      </c>
      <c r="Q72">
        <v>7349</v>
      </c>
      <c r="R72">
        <v>653</v>
      </c>
      <c r="S72" t="b">
        <v>0</v>
      </c>
      <c r="T72" t="s">
        <v>89</v>
      </c>
      <c r="U72" t="b">
        <v>0</v>
      </c>
      <c r="V72" t="s">
        <v>238</v>
      </c>
      <c r="W72" s="1">
        <v>44568.368715277778</v>
      </c>
      <c r="X72">
        <v>295</v>
      </c>
      <c r="Y72">
        <v>55</v>
      </c>
      <c r="Z72">
        <v>0</v>
      </c>
      <c r="AA72">
        <v>55</v>
      </c>
      <c r="AB72">
        <v>0</v>
      </c>
      <c r="AC72">
        <v>31</v>
      </c>
      <c r="AD72">
        <v>8</v>
      </c>
      <c r="AE72">
        <v>0</v>
      </c>
      <c r="AF72">
        <v>0</v>
      </c>
      <c r="AG72">
        <v>0</v>
      </c>
      <c r="AH72" t="s">
        <v>141</v>
      </c>
      <c r="AI72" s="1">
        <v>44568.451168981483</v>
      </c>
      <c r="AJ72">
        <v>358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7</v>
      </c>
      <c r="AQ72">
        <v>0</v>
      </c>
      <c r="AR72">
        <v>0</v>
      </c>
      <c r="AS72">
        <v>0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45">
      <c r="A73" t="s">
        <v>278</v>
      </c>
      <c r="B73" t="s">
        <v>80</v>
      </c>
      <c r="C73" t="s">
        <v>270</v>
      </c>
      <c r="D73" t="s">
        <v>82</v>
      </c>
      <c r="E73" s="2" t="str">
        <f t="shared" si="0"/>
        <v>FX211112790</v>
      </c>
      <c r="F73" t="s">
        <v>19</v>
      </c>
      <c r="G73" t="s">
        <v>19</v>
      </c>
      <c r="H73" t="s">
        <v>83</v>
      </c>
      <c r="I73" t="s">
        <v>279</v>
      </c>
      <c r="J73">
        <v>68</v>
      </c>
      <c r="K73" t="s">
        <v>85</v>
      </c>
      <c r="L73" t="s">
        <v>86</v>
      </c>
      <c r="M73" t="s">
        <v>93</v>
      </c>
      <c r="N73">
        <v>2</v>
      </c>
      <c r="O73" s="1">
        <v>44568.358738425923</v>
      </c>
      <c r="P73" s="1">
        <v>44568.454710648148</v>
      </c>
      <c r="Q73">
        <v>7500</v>
      </c>
      <c r="R73">
        <v>792</v>
      </c>
      <c r="S73" t="b">
        <v>0</v>
      </c>
      <c r="T73" t="s">
        <v>89</v>
      </c>
      <c r="U73" t="b">
        <v>0</v>
      </c>
      <c r="V73" t="s">
        <v>234</v>
      </c>
      <c r="W73" s="1">
        <v>44568.373784722222</v>
      </c>
      <c r="X73">
        <v>406</v>
      </c>
      <c r="Y73">
        <v>60</v>
      </c>
      <c r="Z73">
        <v>0</v>
      </c>
      <c r="AA73">
        <v>60</v>
      </c>
      <c r="AB73">
        <v>0</v>
      </c>
      <c r="AC73">
        <v>33</v>
      </c>
      <c r="AD73">
        <v>8</v>
      </c>
      <c r="AE73">
        <v>0</v>
      </c>
      <c r="AF73">
        <v>0</v>
      </c>
      <c r="AG73">
        <v>0</v>
      </c>
      <c r="AH73" t="s">
        <v>101</v>
      </c>
      <c r="AI73" s="1">
        <v>44568.454710648148</v>
      </c>
      <c r="AJ73">
        <v>373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8</v>
      </c>
      <c r="AQ73">
        <v>0</v>
      </c>
      <c r="AR73">
        <v>0</v>
      </c>
      <c r="AS73">
        <v>0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x14ac:dyDescent="0.45">
      <c r="A74" t="s">
        <v>280</v>
      </c>
      <c r="B74" t="s">
        <v>80</v>
      </c>
      <c r="C74" t="s">
        <v>270</v>
      </c>
      <c r="D74" t="s">
        <v>82</v>
      </c>
      <c r="E74" s="2" t="str">
        <f t="shared" si="0"/>
        <v>FX211112790</v>
      </c>
      <c r="F74" t="s">
        <v>19</v>
      </c>
      <c r="G74" t="s">
        <v>19</v>
      </c>
      <c r="H74" t="s">
        <v>83</v>
      </c>
      <c r="I74" t="s">
        <v>281</v>
      </c>
      <c r="J74">
        <v>73</v>
      </c>
      <c r="K74" t="s">
        <v>85</v>
      </c>
      <c r="L74" t="s">
        <v>86</v>
      </c>
      <c r="M74" t="s">
        <v>93</v>
      </c>
      <c r="N74">
        <v>2</v>
      </c>
      <c r="O74" s="1">
        <v>44568.359606481485</v>
      </c>
      <c r="P74" s="1">
        <v>44568.455416666664</v>
      </c>
      <c r="Q74">
        <v>7533</v>
      </c>
      <c r="R74">
        <v>745</v>
      </c>
      <c r="S74" t="b">
        <v>0</v>
      </c>
      <c r="T74" t="s">
        <v>89</v>
      </c>
      <c r="U74" t="b">
        <v>0</v>
      </c>
      <c r="V74" t="s">
        <v>234</v>
      </c>
      <c r="W74" s="1">
        <v>44568.378182870372</v>
      </c>
      <c r="X74">
        <v>379</v>
      </c>
      <c r="Y74">
        <v>65</v>
      </c>
      <c r="Z74">
        <v>0</v>
      </c>
      <c r="AA74">
        <v>65</v>
      </c>
      <c r="AB74">
        <v>0</v>
      </c>
      <c r="AC74">
        <v>34</v>
      </c>
      <c r="AD74">
        <v>8</v>
      </c>
      <c r="AE74">
        <v>0</v>
      </c>
      <c r="AF74">
        <v>0</v>
      </c>
      <c r="AG74">
        <v>0</v>
      </c>
      <c r="AH74" t="s">
        <v>141</v>
      </c>
      <c r="AI74" s="1">
        <v>44568.455416666664</v>
      </c>
      <c r="AJ74">
        <v>366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8</v>
      </c>
      <c r="AQ74">
        <v>0</v>
      </c>
      <c r="AR74">
        <v>0</v>
      </c>
      <c r="AS74">
        <v>0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  <row r="75" spans="1:57" x14ac:dyDescent="0.45">
      <c r="A75" t="s">
        <v>282</v>
      </c>
      <c r="B75" t="s">
        <v>80</v>
      </c>
      <c r="C75" t="s">
        <v>99</v>
      </c>
      <c r="D75" t="s">
        <v>82</v>
      </c>
      <c r="E75" s="2" t="str">
        <f>HYPERLINK("capsilon://?command=openfolder&amp;siteaddress=FAM.docvelocity-na8.net&amp;folderid=FXA972698E-CA77-2ADA-C8E3-F5F1F5B1EFD8","FX21113002")</f>
        <v>FX21113002</v>
      </c>
      <c r="F75" t="s">
        <v>19</v>
      </c>
      <c r="G75" t="s">
        <v>19</v>
      </c>
      <c r="H75" t="s">
        <v>83</v>
      </c>
      <c r="I75" t="s">
        <v>283</v>
      </c>
      <c r="J75">
        <v>32</v>
      </c>
      <c r="K75" t="s">
        <v>85</v>
      </c>
      <c r="L75" t="s">
        <v>86</v>
      </c>
      <c r="M75" t="s">
        <v>93</v>
      </c>
      <c r="N75">
        <v>2</v>
      </c>
      <c r="O75" s="1">
        <v>44568.382951388892</v>
      </c>
      <c r="P75" s="1">
        <v>44568.457800925928</v>
      </c>
      <c r="Q75">
        <v>5721</v>
      </c>
      <c r="R75">
        <v>746</v>
      </c>
      <c r="S75" t="b">
        <v>0</v>
      </c>
      <c r="T75" t="s">
        <v>89</v>
      </c>
      <c r="U75" t="b">
        <v>0</v>
      </c>
      <c r="V75" t="s">
        <v>133</v>
      </c>
      <c r="W75" s="1">
        <v>44568.395243055558</v>
      </c>
      <c r="X75">
        <v>348</v>
      </c>
      <c r="Y75">
        <v>50</v>
      </c>
      <c r="Z75">
        <v>0</v>
      </c>
      <c r="AA75">
        <v>50</v>
      </c>
      <c r="AB75">
        <v>0</v>
      </c>
      <c r="AC75">
        <v>41</v>
      </c>
      <c r="AD75">
        <v>-18</v>
      </c>
      <c r="AE75">
        <v>0</v>
      </c>
      <c r="AF75">
        <v>0</v>
      </c>
      <c r="AG75">
        <v>0</v>
      </c>
      <c r="AH75" t="s">
        <v>127</v>
      </c>
      <c r="AI75" s="1">
        <v>44568.457800925928</v>
      </c>
      <c r="AJ75">
        <v>388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-18</v>
      </c>
      <c r="AQ75">
        <v>0</v>
      </c>
      <c r="AR75">
        <v>0</v>
      </c>
      <c r="AS75">
        <v>0</v>
      </c>
      <c r="AT75" t="s">
        <v>89</v>
      </c>
      <c r="AU75" t="s">
        <v>89</v>
      </c>
      <c r="AV75" t="s">
        <v>89</v>
      </c>
      <c r="AW75" t="s">
        <v>89</v>
      </c>
      <c r="AX75" t="s">
        <v>89</v>
      </c>
      <c r="AY75" t="s">
        <v>89</v>
      </c>
      <c r="AZ75" t="s">
        <v>89</v>
      </c>
      <c r="BA75" t="s">
        <v>89</v>
      </c>
      <c r="BB75" t="s">
        <v>89</v>
      </c>
      <c r="BC75" t="s">
        <v>89</v>
      </c>
      <c r="BD75" t="s">
        <v>89</v>
      </c>
      <c r="BE75" t="s">
        <v>89</v>
      </c>
    </row>
    <row r="76" spans="1:57" x14ac:dyDescent="0.45">
      <c r="A76" t="s">
        <v>284</v>
      </c>
      <c r="B76" t="s">
        <v>80</v>
      </c>
      <c r="C76" t="s">
        <v>99</v>
      </c>
      <c r="D76" t="s">
        <v>82</v>
      </c>
      <c r="E76" s="2" t="str">
        <f>HYPERLINK("capsilon://?command=openfolder&amp;siteaddress=FAM.docvelocity-na8.net&amp;folderid=FXA972698E-CA77-2ADA-C8E3-F5F1F5B1EFD8","FX21113002")</f>
        <v>FX21113002</v>
      </c>
      <c r="F76" t="s">
        <v>19</v>
      </c>
      <c r="G76" t="s">
        <v>19</v>
      </c>
      <c r="H76" t="s">
        <v>83</v>
      </c>
      <c r="I76" t="s">
        <v>285</v>
      </c>
      <c r="J76">
        <v>32</v>
      </c>
      <c r="K76" t="s">
        <v>85</v>
      </c>
      <c r="L76" t="s">
        <v>86</v>
      </c>
      <c r="M76" t="s">
        <v>93</v>
      </c>
      <c r="N76">
        <v>2</v>
      </c>
      <c r="O76" s="1">
        <v>44568.383194444446</v>
      </c>
      <c r="P76" s="1">
        <v>44568.45888888889</v>
      </c>
      <c r="Q76">
        <v>5845</v>
      </c>
      <c r="R76">
        <v>695</v>
      </c>
      <c r="S76" t="b">
        <v>0</v>
      </c>
      <c r="T76" t="s">
        <v>89</v>
      </c>
      <c r="U76" t="b">
        <v>0</v>
      </c>
      <c r="V76" t="s">
        <v>133</v>
      </c>
      <c r="W76" s="1">
        <v>44568.39912037037</v>
      </c>
      <c r="X76">
        <v>335</v>
      </c>
      <c r="Y76">
        <v>50</v>
      </c>
      <c r="Z76">
        <v>0</v>
      </c>
      <c r="AA76">
        <v>50</v>
      </c>
      <c r="AB76">
        <v>0</v>
      </c>
      <c r="AC76">
        <v>41</v>
      </c>
      <c r="AD76">
        <v>-18</v>
      </c>
      <c r="AE76">
        <v>0</v>
      </c>
      <c r="AF76">
        <v>0</v>
      </c>
      <c r="AG76">
        <v>0</v>
      </c>
      <c r="AH76" t="s">
        <v>101</v>
      </c>
      <c r="AI76" s="1">
        <v>44568.45888888889</v>
      </c>
      <c r="AJ76">
        <v>360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-18</v>
      </c>
      <c r="AQ76">
        <v>0</v>
      </c>
      <c r="AR76">
        <v>0</v>
      </c>
      <c r="AS76">
        <v>0</v>
      </c>
      <c r="AT76" t="s">
        <v>89</v>
      </c>
      <c r="AU76" t="s">
        <v>89</v>
      </c>
      <c r="AV76" t="s">
        <v>89</v>
      </c>
      <c r="AW76" t="s">
        <v>89</v>
      </c>
      <c r="AX76" t="s">
        <v>89</v>
      </c>
      <c r="AY76" t="s">
        <v>89</v>
      </c>
      <c r="AZ76" t="s">
        <v>89</v>
      </c>
      <c r="BA76" t="s">
        <v>89</v>
      </c>
      <c r="BB76" t="s">
        <v>89</v>
      </c>
      <c r="BC76" t="s">
        <v>89</v>
      </c>
      <c r="BD76" t="s">
        <v>89</v>
      </c>
      <c r="BE76" t="s">
        <v>89</v>
      </c>
    </row>
    <row r="77" spans="1:57" x14ac:dyDescent="0.45">
      <c r="A77" t="s">
        <v>286</v>
      </c>
      <c r="B77" t="s">
        <v>80</v>
      </c>
      <c r="C77" t="s">
        <v>287</v>
      </c>
      <c r="D77" t="s">
        <v>82</v>
      </c>
      <c r="E77" s="2" t="str">
        <f>HYPERLINK("capsilon://?command=openfolder&amp;siteaddress=FAM.docvelocity-na8.net&amp;folderid=FX789F82EB-6484-1727-D2C4-DCBF6EA8AA9B","FX211115066")</f>
        <v>FX211115066</v>
      </c>
      <c r="F77" t="s">
        <v>19</v>
      </c>
      <c r="G77" t="s">
        <v>19</v>
      </c>
      <c r="H77" t="s">
        <v>83</v>
      </c>
      <c r="I77" t="s">
        <v>288</v>
      </c>
      <c r="J77">
        <v>28</v>
      </c>
      <c r="K77" t="s">
        <v>85</v>
      </c>
      <c r="L77" t="s">
        <v>86</v>
      </c>
      <c r="M77" t="s">
        <v>93</v>
      </c>
      <c r="N77">
        <v>2</v>
      </c>
      <c r="O77" s="1">
        <v>44568.436400462961</v>
      </c>
      <c r="P77" s="1">
        <v>44568.45894675926</v>
      </c>
      <c r="Q77">
        <v>1558</v>
      </c>
      <c r="R77">
        <v>390</v>
      </c>
      <c r="S77" t="b">
        <v>0</v>
      </c>
      <c r="T77" t="s">
        <v>89</v>
      </c>
      <c r="U77" t="b">
        <v>0</v>
      </c>
      <c r="V77" t="s">
        <v>234</v>
      </c>
      <c r="W77" s="1">
        <v>44568.443206018521</v>
      </c>
      <c r="X77">
        <v>206</v>
      </c>
      <c r="Y77">
        <v>21</v>
      </c>
      <c r="Z77">
        <v>0</v>
      </c>
      <c r="AA77">
        <v>21</v>
      </c>
      <c r="AB77">
        <v>0</v>
      </c>
      <c r="AC77">
        <v>14</v>
      </c>
      <c r="AD77">
        <v>7</v>
      </c>
      <c r="AE77">
        <v>0</v>
      </c>
      <c r="AF77">
        <v>0</v>
      </c>
      <c r="AG77">
        <v>0</v>
      </c>
      <c r="AH77" t="s">
        <v>141</v>
      </c>
      <c r="AI77" s="1">
        <v>44568.45894675926</v>
      </c>
      <c r="AJ77">
        <v>167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89</v>
      </c>
      <c r="AU77" t="s">
        <v>89</v>
      </c>
      <c r="AV77" t="s">
        <v>89</v>
      </c>
      <c r="AW77" t="s">
        <v>89</v>
      </c>
      <c r="AX77" t="s">
        <v>89</v>
      </c>
      <c r="AY77" t="s">
        <v>89</v>
      </c>
      <c r="AZ77" t="s">
        <v>89</v>
      </c>
      <c r="BA77" t="s">
        <v>89</v>
      </c>
      <c r="BB77" t="s">
        <v>89</v>
      </c>
      <c r="BC77" t="s">
        <v>89</v>
      </c>
      <c r="BD77" t="s">
        <v>89</v>
      </c>
      <c r="BE77" t="s">
        <v>89</v>
      </c>
    </row>
    <row r="78" spans="1:57" x14ac:dyDescent="0.45">
      <c r="A78" t="s">
        <v>289</v>
      </c>
      <c r="B78" t="s">
        <v>80</v>
      </c>
      <c r="C78" t="s">
        <v>287</v>
      </c>
      <c r="D78" t="s">
        <v>82</v>
      </c>
      <c r="E78" s="2" t="str">
        <f>HYPERLINK("capsilon://?command=openfolder&amp;siteaddress=FAM.docvelocity-na8.net&amp;folderid=FX789F82EB-6484-1727-D2C4-DCBF6EA8AA9B","FX211115066")</f>
        <v>FX211115066</v>
      </c>
      <c r="F78" t="s">
        <v>19</v>
      </c>
      <c r="G78" t="s">
        <v>19</v>
      </c>
      <c r="H78" t="s">
        <v>83</v>
      </c>
      <c r="I78" t="s">
        <v>290</v>
      </c>
      <c r="J78">
        <v>28</v>
      </c>
      <c r="K78" t="s">
        <v>85</v>
      </c>
      <c r="L78" t="s">
        <v>86</v>
      </c>
      <c r="M78" t="s">
        <v>93</v>
      </c>
      <c r="N78">
        <v>2</v>
      </c>
      <c r="O78" s="1">
        <v>44568.437210648146</v>
      </c>
      <c r="P78" s="1">
        <v>44568.461064814815</v>
      </c>
      <c r="Q78">
        <v>1505</v>
      </c>
      <c r="R78">
        <v>556</v>
      </c>
      <c r="S78" t="b">
        <v>0</v>
      </c>
      <c r="T78" t="s">
        <v>89</v>
      </c>
      <c r="U78" t="b">
        <v>0</v>
      </c>
      <c r="V78" t="s">
        <v>234</v>
      </c>
      <c r="W78" s="1">
        <v>44568.446400462963</v>
      </c>
      <c r="X78">
        <v>275</v>
      </c>
      <c r="Y78">
        <v>21</v>
      </c>
      <c r="Z78">
        <v>0</v>
      </c>
      <c r="AA78">
        <v>21</v>
      </c>
      <c r="AB78">
        <v>0</v>
      </c>
      <c r="AC78">
        <v>9</v>
      </c>
      <c r="AD78">
        <v>7</v>
      </c>
      <c r="AE78">
        <v>0</v>
      </c>
      <c r="AF78">
        <v>0</v>
      </c>
      <c r="AG78">
        <v>0</v>
      </c>
      <c r="AH78" t="s">
        <v>127</v>
      </c>
      <c r="AI78" s="1">
        <v>44568.461064814815</v>
      </c>
      <c r="AJ78">
        <v>281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6</v>
      </c>
      <c r="AQ78">
        <v>0</v>
      </c>
      <c r="AR78">
        <v>0</v>
      </c>
      <c r="AS78">
        <v>0</v>
      </c>
      <c r="AT78" t="s">
        <v>89</v>
      </c>
      <c r="AU78" t="s">
        <v>89</v>
      </c>
      <c r="AV78" t="s">
        <v>89</v>
      </c>
      <c r="AW78" t="s">
        <v>89</v>
      </c>
      <c r="AX78" t="s">
        <v>89</v>
      </c>
      <c r="AY78" t="s">
        <v>89</v>
      </c>
      <c r="AZ78" t="s">
        <v>89</v>
      </c>
      <c r="BA78" t="s">
        <v>89</v>
      </c>
      <c r="BB78" t="s">
        <v>89</v>
      </c>
      <c r="BC78" t="s">
        <v>89</v>
      </c>
      <c r="BD78" t="s">
        <v>89</v>
      </c>
      <c r="BE78" t="s">
        <v>89</v>
      </c>
    </row>
    <row r="79" spans="1:57" x14ac:dyDescent="0.45">
      <c r="A79" t="s">
        <v>291</v>
      </c>
      <c r="B79" t="s">
        <v>80</v>
      </c>
      <c r="C79" t="s">
        <v>167</v>
      </c>
      <c r="D79" t="s">
        <v>82</v>
      </c>
      <c r="E79" s="2" t="str">
        <f>HYPERLINK("capsilon://?command=openfolder&amp;siteaddress=FAM.docvelocity-na8.net&amp;folderid=FXF108E6FD-D661-0980-A84F-2C7B61B907A7","FX21125410")</f>
        <v>FX21125410</v>
      </c>
      <c r="F79" t="s">
        <v>19</v>
      </c>
      <c r="G79" t="s">
        <v>19</v>
      </c>
      <c r="H79" t="s">
        <v>83</v>
      </c>
      <c r="I79" t="s">
        <v>292</v>
      </c>
      <c r="J79">
        <v>30</v>
      </c>
      <c r="K79" t="s">
        <v>85</v>
      </c>
      <c r="L79" t="s">
        <v>86</v>
      </c>
      <c r="M79" t="s">
        <v>93</v>
      </c>
      <c r="N79">
        <v>2</v>
      </c>
      <c r="O79" s="1">
        <v>44568.463854166665</v>
      </c>
      <c r="P79" s="1">
        <v>44568.471944444442</v>
      </c>
      <c r="Q79">
        <v>479</v>
      </c>
      <c r="R79">
        <v>220</v>
      </c>
      <c r="S79" t="b">
        <v>0</v>
      </c>
      <c r="T79" t="s">
        <v>89</v>
      </c>
      <c r="U79" t="b">
        <v>0</v>
      </c>
      <c r="V79" t="s">
        <v>137</v>
      </c>
      <c r="W79" s="1">
        <v>44568.4684375</v>
      </c>
      <c r="X79">
        <v>53</v>
      </c>
      <c r="Y79">
        <v>9</v>
      </c>
      <c r="Z79">
        <v>0</v>
      </c>
      <c r="AA79">
        <v>9</v>
      </c>
      <c r="AB79">
        <v>0</v>
      </c>
      <c r="AC79">
        <v>1</v>
      </c>
      <c r="AD79">
        <v>21</v>
      </c>
      <c r="AE79">
        <v>0</v>
      </c>
      <c r="AF79">
        <v>0</v>
      </c>
      <c r="AG79">
        <v>0</v>
      </c>
      <c r="AH79" t="s">
        <v>101</v>
      </c>
      <c r="AI79" s="1">
        <v>44568.471944444442</v>
      </c>
      <c r="AJ79">
        <v>167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21</v>
      </c>
      <c r="AQ79">
        <v>0</v>
      </c>
      <c r="AR79">
        <v>0</v>
      </c>
      <c r="AS79">
        <v>0</v>
      </c>
      <c r="AT79" t="s">
        <v>89</v>
      </c>
      <c r="AU79" t="s">
        <v>89</v>
      </c>
      <c r="AV79" t="s">
        <v>89</v>
      </c>
      <c r="AW79" t="s">
        <v>89</v>
      </c>
      <c r="AX79" t="s">
        <v>89</v>
      </c>
      <c r="AY79" t="s">
        <v>89</v>
      </c>
      <c r="AZ79" t="s">
        <v>89</v>
      </c>
      <c r="BA79" t="s">
        <v>89</v>
      </c>
      <c r="BB79" t="s">
        <v>89</v>
      </c>
      <c r="BC79" t="s">
        <v>89</v>
      </c>
      <c r="BD79" t="s">
        <v>89</v>
      </c>
      <c r="BE79" t="s">
        <v>89</v>
      </c>
    </row>
    <row r="80" spans="1:57" x14ac:dyDescent="0.45">
      <c r="A80" t="s">
        <v>293</v>
      </c>
      <c r="B80" t="s">
        <v>80</v>
      </c>
      <c r="C80" t="s">
        <v>294</v>
      </c>
      <c r="D80" t="s">
        <v>82</v>
      </c>
      <c r="E80" s="2" t="str">
        <f>HYPERLINK("capsilon://?command=openfolder&amp;siteaddress=FAM.docvelocity-na8.net&amp;folderid=FX87D8ED88-707D-ADFB-60E8-2C84D6285B7B","FX210910646")</f>
        <v>FX210910646</v>
      </c>
      <c r="F80" t="s">
        <v>19</v>
      </c>
      <c r="G80" t="s">
        <v>19</v>
      </c>
      <c r="H80" t="s">
        <v>83</v>
      </c>
      <c r="I80" t="s">
        <v>295</v>
      </c>
      <c r="J80">
        <v>86</v>
      </c>
      <c r="K80" t="s">
        <v>85</v>
      </c>
      <c r="L80" t="s">
        <v>86</v>
      </c>
      <c r="M80" t="s">
        <v>93</v>
      </c>
      <c r="N80">
        <v>2</v>
      </c>
      <c r="O80" s="1">
        <v>44564.574293981481</v>
      </c>
      <c r="P80" s="1">
        <v>44564.598738425928</v>
      </c>
      <c r="Q80">
        <v>1411</v>
      </c>
      <c r="R80">
        <v>701</v>
      </c>
      <c r="S80" t="b">
        <v>0</v>
      </c>
      <c r="T80" t="s">
        <v>89</v>
      </c>
      <c r="U80" t="b">
        <v>0</v>
      </c>
      <c r="V80" t="s">
        <v>94</v>
      </c>
      <c r="W80" s="1">
        <v>44564.576909722222</v>
      </c>
      <c r="X80">
        <v>205</v>
      </c>
      <c r="Y80">
        <v>69</v>
      </c>
      <c r="Z80">
        <v>0</v>
      </c>
      <c r="AA80">
        <v>69</v>
      </c>
      <c r="AB80">
        <v>0</v>
      </c>
      <c r="AC80">
        <v>19</v>
      </c>
      <c r="AD80">
        <v>17</v>
      </c>
      <c r="AE80">
        <v>0</v>
      </c>
      <c r="AF80">
        <v>0</v>
      </c>
      <c r="AG80">
        <v>0</v>
      </c>
      <c r="AH80" t="s">
        <v>97</v>
      </c>
      <c r="AI80" s="1">
        <v>44564.598738425928</v>
      </c>
      <c r="AJ80">
        <v>496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17</v>
      </c>
      <c r="AQ80">
        <v>0</v>
      </c>
      <c r="AR80">
        <v>0</v>
      </c>
      <c r="AS80">
        <v>0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</row>
    <row r="81" spans="1:57" x14ac:dyDescent="0.45">
      <c r="A81" t="s">
        <v>296</v>
      </c>
      <c r="B81" t="s">
        <v>80</v>
      </c>
      <c r="C81" t="s">
        <v>294</v>
      </c>
      <c r="D81" t="s">
        <v>82</v>
      </c>
      <c r="E81" s="2" t="str">
        <f>HYPERLINK("capsilon://?command=openfolder&amp;siteaddress=FAM.docvelocity-na8.net&amp;folderid=FX87D8ED88-707D-ADFB-60E8-2C84D6285B7B","FX210910646")</f>
        <v>FX210910646</v>
      </c>
      <c r="F81" t="s">
        <v>19</v>
      </c>
      <c r="G81" t="s">
        <v>19</v>
      </c>
      <c r="H81" t="s">
        <v>83</v>
      </c>
      <c r="I81" t="s">
        <v>297</v>
      </c>
      <c r="J81">
        <v>93</v>
      </c>
      <c r="K81" t="s">
        <v>85</v>
      </c>
      <c r="L81" t="s">
        <v>86</v>
      </c>
      <c r="M81" t="s">
        <v>93</v>
      </c>
      <c r="N81">
        <v>2</v>
      </c>
      <c r="O81" s="1">
        <v>44564.574594907404</v>
      </c>
      <c r="P81" s="1">
        <v>44564.613402777781</v>
      </c>
      <c r="Q81">
        <v>1945</v>
      </c>
      <c r="R81">
        <v>1408</v>
      </c>
      <c r="S81" t="b">
        <v>0</v>
      </c>
      <c r="T81" t="s">
        <v>89</v>
      </c>
      <c r="U81" t="b">
        <v>0</v>
      </c>
      <c r="V81" t="s">
        <v>94</v>
      </c>
      <c r="W81" s="1">
        <v>44564.578553240739</v>
      </c>
      <c r="X81">
        <v>142</v>
      </c>
      <c r="Y81">
        <v>85</v>
      </c>
      <c r="Z81">
        <v>0</v>
      </c>
      <c r="AA81">
        <v>85</v>
      </c>
      <c r="AB81">
        <v>0</v>
      </c>
      <c r="AC81">
        <v>20</v>
      </c>
      <c r="AD81">
        <v>8</v>
      </c>
      <c r="AE81">
        <v>0</v>
      </c>
      <c r="AF81">
        <v>0</v>
      </c>
      <c r="AG81">
        <v>0</v>
      </c>
      <c r="AH81" t="s">
        <v>97</v>
      </c>
      <c r="AI81" s="1">
        <v>44564.613402777781</v>
      </c>
      <c r="AJ81">
        <v>1266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</v>
      </c>
      <c r="AQ81">
        <v>0</v>
      </c>
      <c r="AR81">
        <v>0</v>
      </c>
      <c r="AS81">
        <v>0</v>
      </c>
      <c r="AT81" t="s">
        <v>89</v>
      </c>
      <c r="AU81" t="s">
        <v>89</v>
      </c>
      <c r="AV81" t="s">
        <v>89</v>
      </c>
      <c r="AW81" t="s">
        <v>89</v>
      </c>
      <c r="AX81" t="s">
        <v>89</v>
      </c>
      <c r="AY81" t="s">
        <v>89</v>
      </c>
      <c r="AZ81" t="s">
        <v>89</v>
      </c>
      <c r="BA81" t="s">
        <v>89</v>
      </c>
      <c r="BB81" t="s">
        <v>89</v>
      </c>
      <c r="BC81" t="s">
        <v>89</v>
      </c>
      <c r="BD81" t="s">
        <v>89</v>
      </c>
      <c r="BE81" t="s">
        <v>89</v>
      </c>
    </row>
    <row r="82" spans="1:57" x14ac:dyDescent="0.45">
      <c r="A82" t="s">
        <v>298</v>
      </c>
      <c r="B82" t="s">
        <v>80</v>
      </c>
      <c r="C82" t="s">
        <v>287</v>
      </c>
      <c r="D82" t="s">
        <v>82</v>
      </c>
      <c r="E82" s="2" t="str">
        <f>HYPERLINK("capsilon://?command=openfolder&amp;siteaddress=FAM.docvelocity-na8.net&amp;folderid=FX789F82EB-6484-1727-D2C4-DCBF6EA8AA9B","FX211115066")</f>
        <v>FX211115066</v>
      </c>
      <c r="F82" t="s">
        <v>19</v>
      </c>
      <c r="G82" t="s">
        <v>19</v>
      </c>
      <c r="H82" t="s">
        <v>83</v>
      </c>
      <c r="I82" t="s">
        <v>299</v>
      </c>
      <c r="J82">
        <v>41</v>
      </c>
      <c r="K82" t="s">
        <v>85</v>
      </c>
      <c r="L82" t="s">
        <v>86</v>
      </c>
      <c r="M82" t="s">
        <v>93</v>
      </c>
      <c r="N82">
        <v>2</v>
      </c>
      <c r="O82" s="1">
        <v>44568.49627314815</v>
      </c>
      <c r="P82" s="1">
        <v>44568.581018518518</v>
      </c>
      <c r="Q82">
        <v>6402</v>
      </c>
      <c r="R82">
        <v>920</v>
      </c>
      <c r="S82" t="b">
        <v>0</v>
      </c>
      <c r="T82" t="s">
        <v>89</v>
      </c>
      <c r="U82" t="b">
        <v>0</v>
      </c>
      <c r="V82" t="s">
        <v>263</v>
      </c>
      <c r="W82" s="1">
        <v>44568.507395833331</v>
      </c>
      <c r="X82">
        <v>394</v>
      </c>
      <c r="Y82">
        <v>38</v>
      </c>
      <c r="Z82">
        <v>0</v>
      </c>
      <c r="AA82">
        <v>38</v>
      </c>
      <c r="AB82">
        <v>0</v>
      </c>
      <c r="AC82">
        <v>18</v>
      </c>
      <c r="AD82">
        <v>3</v>
      </c>
      <c r="AE82">
        <v>0</v>
      </c>
      <c r="AF82">
        <v>0</v>
      </c>
      <c r="AG82">
        <v>0</v>
      </c>
      <c r="AH82" t="s">
        <v>300</v>
      </c>
      <c r="AI82" s="1">
        <v>44568.581018518518</v>
      </c>
      <c r="AJ82">
        <v>395</v>
      </c>
      <c r="AK82">
        <v>10</v>
      </c>
      <c r="AL82">
        <v>0</v>
      </c>
      <c r="AM82">
        <v>10</v>
      </c>
      <c r="AN82">
        <v>0</v>
      </c>
      <c r="AO82">
        <v>6</v>
      </c>
      <c r="AP82">
        <v>-7</v>
      </c>
      <c r="AQ82">
        <v>0</v>
      </c>
      <c r="AR82">
        <v>0</v>
      </c>
      <c r="AS82">
        <v>0</v>
      </c>
      <c r="AT82" t="s">
        <v>89</v>
      </c>
      <c r="AU82" t="s">
        <v>89</v>
      </c>
      <c r="AV82" t="s">
        <v>89</v>
      </c>
      <c r="AW82" t="s">
        <v>89</v>
      </c>
      <c r="AX82" t="s">
        <v>89</v>
      </c>
      <c r="AY82" t="s">
        <v>89</v>
      </c>
      <c r="AZ82" t="s">
        <v>89</v>
      </c>
      <c r="BA82" t="s">
        <v>89</v>
      </c>
      <c r="BB82" t="s">
        <v>89</v>
      </c>
      <c r="BC82" t="s">
        <v>89</v>
      </c>
      <c r="BD82" t="s">
        <v>89</v>
      </c>
      <c r="BE82" t="s">
        <v>89</v>
      </c>
    </row>
    <row r="83" spans="1:57" x14ac:dyDescent="0.45">
      <c r="A83" t="s">
        <v>301</v>
      </c>
      <c r="B83" t="s">
        <v>80</v>
      </c>
      <c r="C83" t="s">
        <v>302</v>
      </c>
      <c r="D83" t="s">
        <v>82</v>
      </c>
      <c r="E83" s="2" t="str">
        <f>HYPERLINK("capsilon://?command=openfolder&amp;siteaddress=FAM.docvelocity-na8.net&amp;folderid=FXFCCB318A-18CC-22FD-834C-E67CB5A60C15","FX211212946")</f>
        <v>FX211212946</v>
      </c>
      <c r="F83" t="s">
        <v>19</v>
      </c>
      <c r="G83" t="s">
        <v>19</v>
      </c>
      <c r="H83" t="s">
        <v>83</v>
      </c>
      <c r="I83" t="s">
        <v>303</v>
      </c>
      <c r="J83">
        <v>54</v>
      </c>
      <c r="K83" t="s">
        <v>85</v>
      </c>
      <c r="L83" t="s">
        <v>86</v>
      </c>
      <c r="M83" t="s">
        <v>93</v>
      </c>
      <c r="N83">
        <v>2</v>
      </c>
      <c r="O83" s="1">
        <v>44568.536435185182</v>
      </c>
      <c r="P83" s="1">
        <v>44568.584398148145</v>
      </c>
      <c r="Q83">
        <v>3056</v>
      </c>
      <c r="R83">
        <v>1088</v>
      </c>
      <c r="S83" t="b">
        <v>0</v>
      </c>
      <c r="T83" t="s">
        <v>89</v>
      </c>
      <c r="U83" t="b">
        <v>0</v>
      </c>
      <c r="V83" t="s">
        <v>206</v>
      </c>
      <c r="W83" s="1">
        <v>44568.546157407407</v>
      </c>
      <c r="X83">
        <v>797</v>
      </c>
      <c r="Y83">
        <v>49</v>
      </c>
      <c r="Z83">
        <v>0</v>
      </c>
      <c r="AA83">
        <v>49</v>
      </c>
      <c r="AB83">
        <v>0</v>
      </c>
      <c r="AC83">
        <v>18</v>
      </c>
      <c r="AD83">
        <v>5</v>
      </c>
      <c r="AE83">
        <v>0</v>
      </c>
      <c r="AF83">
        <v>0</v>
      </c>
      <c r="AG83">
        <v>0</v>
      </c>
      <c r="AH83" t="s">
        <v>300</v>
      </c>
      <c r="AI83" s="1">
        <v>44568.584398148145</v>
      </c>
      <c r="AJ83">
        <v>291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89</v>
      </c>
      <c r="AU83" t="s">
        <v>89</v>
      </c>
      <c r="AV83" t="s">
        <v>89</v>
      </c>
      <c r="AW83" t="s">
        <v>89</v>
      </c>
      <c r="AX83" t="s">
        <v>89</v>
      </c>
      <c r="AY83" t="s">
        <v>89</v>
      </c>
      <c r="AZ83" t="s">
        <v>89</v>
      </c>
      <c r="BA83" t="s">
        <v>89</v>
      </c>
      <c r="BB83" t="s">
        <v>89</v>
      </c>
      <c r="BC83" t="s">
        <v>89</v>
      </c>
      <c r="BD83" t="s">
        <v>89</v>
      </c>
      <c r="BE83" t="s">
        <v>89</v>
      </c>
    </row>
    <row r="84" spans="1:57" x14ac:dyDescent="0.45">
      <c r="A84" t="s">
        <v>304</v>
      </c>
      <c r="B84" t="s">
        <v>80</v>
      </c>
      <c r="C84" t="s">
        <v>236</v>
      </c>
      <c r="D84" t="s">
        <v>82</v>
      </c>
      <c r="E84" s="2" t="str">
        <f>HYPERLINK("capsilon://?command=openfolder&amp;siteaddress=FAM.docvelocity-na8.net&amp;folderid=FX13F721CC-377D-CC5B-AFDD-812FB9102D76","FX21119201")</f>
        <v>FX21119201</v>
      </c>
      <c r="F84" t="s">
        <v>19</v>
      </c>
      <c r="G84" t="s">
        <v>19</v>
      </c>
      <c r="H84" t="s">
        <v>83</v>
      </c>
      <c r="I84" t="s">
        <v>305</v>
      </c>
      <c r="J84">
        <v>66</v>
      </c>
      <c r="K84" t="s">
        <v>85</v>
      </c>
      <c r="L84" t="s">
        <v>86</v>
      </c>
      <c r="M84" t="s">
        <v>93</v>
      </c>
      <c r="N84">
        <v>1</v>
      </c>
      <c r="O84" s="1">
        <v>44568.546840277777</v>
      </c>
      <c r="P84" s="1">
        <v>44568.553020833337</v>
      </c>
      <c r="Q84">
        <v>65</v>
      </c>
      <c r="R84">
        <v>469</v>
      </c>
      <c r="S84" t="b">
        <v>0</v>
      </c>
      <c r="T84" t="s">
        <v>89</v>
      </c>
      <c r="U84" t="b">
        <v>0</v>
      </c>
      <c r="V84" t="s">
        <v>94</v>
      </c>
      <c r="W84" s="1">
        <v>44568.553020833337</v>
      </c>
      <c r="X84">
        <v>89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66</v>
      </c>
      <c r="AE84">
        <v>52</v>
      </c>
      <c r="AF84">
        <v>0</v>
      </c>
      <c r="AG84">
        <v>1</v>
      </c>
      <c r="AH84" t="s">
        <v>89</v>
      </c>
      <c r="AI84" t="s">
        <v>89</v>
      </c>
      <c r="AJ84" t="s">
        <v>89</v>
      </c>
      <c r="AK84" t="s">
        <v>89</v>
      </c>
      <c r="AL84" t="s">
        <v>89</v>
      </c>
      <c r="AM84" t="s">
        <v>89</v>
      </c>
      <c r="AN84" t="s">
        <v>89</v>
      </c>
      <c r="AO84" t="s">
        <v>89</v>
      </c>
      <c r="AP84" t="s">
        <v>89</v>
      </c>
      <c r="AQ84" t="s">
        <v>89</v>
      </c>
      <c r="AR84" t="s">
        <v>89</v>
      </c>
      <c r="AS84" t="s">
        <v>89</v>
      </c>
      <c r="AT84" t="s">
        <v>89</v>
      </c>
      <c r="AU84" t="s">
        <v>89</v>
      </c>
      <c r="AV84" t="s">
        <v>89</v>
      </c>
      <c r="AW84" t="s">
        <v>89</v>
      </c>
      <c r="AX84" t="s">
        <v>89</v>
      </c>
      <c r="AY84" t="s">
        <v>89</v>
      </c>
      <c r="AZ84" t="s">
        <v>89</v>
      </c>
      <c r="BA84" t="s">
        <v>89</v>
      </c>
      <c r="BB84" t="s">
        <v>89</v>
      </c>
      <c r="BC84" t="s">
        <v>89</v>
      </c>
      <c r="BD84" t="s">
        <v>89</v>
      </c>
      <c r="BE84" t="s">
        <v>89</v>
      </c>
    </row>
    <row r="85" spans="1:57" x14ac:dyDescent="0.45">
      <c r="A85" t="s">
        <v>306</v>
      </c>
      <c r="B85" t="s">
        <v>80</v>
      </c>
      <c r="C85" t="s">
        <v>236</v>
      </c>
      <c r="D85" t="s">
        <v>82</v>
      </c>
      <c r="E85" s="2" t="str">
        <f>HYPERLINK("capsilon://?command=openfolder&amp;siteaddress=FAM.docvelocity-na8.net&amp;folderid=FX13F721CC-377D-CC5B-AFDD-812FB9102D76","FX21119201")</f>
        <v>FX21119201</v>
      </c>
      <c r="F85" t="s">
        <v>19</v>
      </c>
      <c r="G85" t="s">
        <v>19</v>
      </c>
      <c r="H85" t="s">
        <v>83</v>
      </c>
      <c r="I85" t="s">
        <v>305</v>
      </c>
      <c r="J85">
        <v>38</v>
      </c>
      <c r="K85" t="s">
        <v>85</v>
      </c>
      <c r="L85" t="s">
        <v>86</v>
      </c>
      <c r="M85" t="s">
        <v>93</v>
      </c>
      <c r="N85">
        <v>2</v>
      </c>
      <c r="O85" s="1">
        <v>44568.553449074076</v>
      </c>
      <c r="P85" s="1">
        <v>44568.576435185183</v>
      </c>
      <c r="Q85">
        <v>545</v>
      </c>
      <c r="R85">
        <v>1441</v>
      </c>
      <c r="S85" t="b">
        <v>0</v>
      </c>
      <c r="T85" t="s">
        <v>89</v>
      </c>
      <c r="U85" t="b">
        <v>1</v>
      </c>
      <c r="V85" t="s">
        <v>181</v>
      </c>
      <c r="W85" s="1">
        <v>44568.568888888891</v>
      </c>
      <c r="X85">
        <v>1311</v>
      </c>
      <c r="Y85">
        <v>37</v>
      </c>
      <c r="Z85">
        <v>0</v>
      </c>
      <c r="AA85">
        <v>37</v>
      </c>
      <c r="AB85">
        <v>0</v>
      </c>
      <c r="AC85">
        <v>29</v>
      </c>
      <c r="AD85">
        <v>1</v>
      </c>
      <c r="AE85">
        <v>0</v>
      </c>
      <c r="AF85">
        <v>0</v>
      </c>
      <c r="AG85">
        <v>0</v>
      </c>
      <c r="AH85" t="s">
        <v>300</v>
      </c>
      <c r="AI85" s="1">
        <v>44568.576435185183</v>
      </c>
      <c r="AJ85">
        <v>130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 t="s">
        <v>89</v>
      </c>
      <c r="AU85" t="s">
        <v>89</v>
      </c>
      <c r="AV85" t="s">
        <v>89</v>
      </c>
      <c r="AW85" t="s">
        <v>89</v>
      </c>
      <c r="AX85" t="s">
        <v>89</v>
      </c>
      <c r="AY85" t="s">
        <v>89</v>
      </c>
      <c r="AZ85" t="s">
        <v>89</v>
      </c>
      <c r="BA85" t="s">
        <v>89</v>
      </c>
      <c r="BB85" t="s">
        <v>89</v>
      </c>
      <c r="BC85" t="s">
        <v>89</v>
      </c>
      <c r="BD85" t="s">
        <v>89</v>
      </c>
      <c r="BE85" t="s">
        <v>89</v>
      </c>
    </row>
    <row r="86" spans="1:57" x14ac:dyDescent="0.45">
      <c r="A86" t="s">
        <v>307</v>
      </c>
      <c r="B86" t="s">
        <v>80</v>
      </c>
      <c r="C86" t="s">
        <v>308</v>
      </c>
      <c r="D86" t="s">
        <v>82</v>
      </c>
      <c r="E86" s="2" t="str">
        <f>HYPERLINK("capsilon://?command=openfolder&amp;siteaddress=FAM.docvelocity-na8.net&amp;folderid=FX729A7C87-9274-95E6-EE62-04EBAAE81A61","FX211212351")</f>
        <v>FX211212351</v>
      </c>
      <c r="F86" t="s">
        <v>19</v>
      </c>
      <c r="G86" t="s">
        <v>19</v>
      </c>
      <c r="H86" t="s">
        <v>83</v>
      </c>
      <c r="I86" t="s">
        <v>309</v>
      </c>
      <c r="J86">
        <v>66</v>
      </c>
      <c r="K86" t="s">
        <v>85</v>
      </c>
      <c r="L86" t="s">
        <v>86</v>
      </c>
      <c r="M86" t="s">
        <v>93</v>
      </c>
      <c r="N86">
        <v>2</v>
      </c>
      <c r="O86" s="1">
        <v>44568.590509259258</v>
      </c>
      <c r="P86" s="1">
        <v>44568.644317129627</v>
      </c>
      <c r="Q86">
        <v>2574</v>
      </c>
      <c r="R86">
        <v>2075</v>
      </c>
      <c r="S86" t="b">
        <v>0</v>
      </c>
      <c r="T86" t="s">
        <v>89</v>
      </c>
      <c r="U86" t="b">
        <v>0</v>
      </c>
      <c r="V86" t="s">
        <v>137</v>
      </c>
      <c r="W86" s="1">
        <v>44568.607673611114</v>
      </c>
      <c r="X86">
        <v>1330</v>
      </c>
      <c r="Y86">
        <v>54</v>
      </c>
      <c r="Z86">
        <v>0</v>
      </c>
      <c r="AA86">
        <v>54</v>
      </c>
      <c r="AB86">
        <v>0</v>
      </c>
      <c r="AC86">
        <v>47</v>
      </c>
      <c r="AD86">
        <v>12</v>
      </c>
      <c r="AE86">
        <v>0</v>
      </c>
      <c r="AF86">
        <v>0</v>
      </c>
      <c r="AG86">
        <v>0</v>
      </c>
      <c r="AH86" t="s">
        <v>123</v>
      </c>
      <c r="AI86" s="1">
        <v>44568.644317129627</v>
      </c>
      <c r="AJ86">
        <v>736</v>
      </c>
      <c r="AK86">
        <v>1</v>
      </c>
      <c r="AL86">
        <v>0</v>
      </c>
      <c r="AM86">
        <v>1</v>
      </c>
      <c r="AN86">
        <v>0</v>
      </c>
      <c r="AO86">
        <v>1</v>
      </c>
      <c r="AP86">
        <v>11</v>
      </c>
      <c r="AQ86">
        <v>0</v>
      </c>
      <c r="AR86">
        <v>0</v>
      </c>
      <c r="AS86">
        <v>0</v>
      </c>
      <c r="AT86" t="s">
        <v>89</v>
      </c>
      <c r="AU86" t="s">
        <v>89</v>
      </c>
      <c r="AV86" t="s">
        <v>89</v>
      </c>
      <c r="AW86" t="s">
        <v>89</v>
      </c>
      <c r="AX86" t="s">
        <v>89</v>
      </c>
      <c r="AY86" t="s">
        <v>89</v>
      </c>
      <c r="AZ86" t="s">
        <v>89</v>
      </c>
      <c r="BA86" t="s">
        <v>89</v>
      </c>
      <c r="BB86" t="s">
        <v>89</v>
      </c>
      <c r="BC86" t="s">
        <v>89</v>
      </c>
      <c r="BD86" t="s">
        <v>89</v>
      </c>
      <c r="BE86" t="s">
        <v>89</v>
      </c>
    </row>
    <row r="87" spans="1:57" x14ac:dyDescent="0.45">
      <c r="A87" t="s">
        <v>310</v>
      </c>
      <c r="B87" t="s">
        <v>80</v>
      </c>
      <c r="C87" t="s">
        <v>311</v>
      </c>
      <c r="D87" t="s">
        <v>82</v>
      </c>
      <c r="E87" s="2" t="str">
        <f>HYPERLINK("capsilon://?command=openfolder&amp;siteaddress=FAM.docvelocity-na8.net&amp;folderid=FX7D49A7E8-5FF2-4665-764D-6CB930317865","FX211012744")</f>
        <v>FX211012744</v>
      </c>
      <c r="F87" t="s">
        <v>19</v>
      </c>
      <c r="G87" t="s">
        <v>19</v>
      </c>
      <c r="H87" t="s">
        <v>83</v>
      </c>
      <c r="I87" t="s">
        <v>312</v>
      </c>
      <c r="J87">
        <v>32</v>
      </c>
      <c r="K87" t="s">
        <v>85</v>
      </c>
      <c r="L87" t="s">
        <v>86</v>
      </c>
      <c r="M87" t="s">
        <v>93</v>
      </c>
      <c r="N87">
        <v>2</v>
      </c>
      <c r="O87" s="1">
        <v>44568.628182870372</v>
      </c>
      <c r="P87" s="1">
        <v>44568.6715625</v>
      </c>
      <c r="Q87">
        <v>3136</v>
      </c>
      <c r="R87">
        <v>612</v>
      </c>
      <c r="S87" t="b">
        <v>0</v>
      </c>
      <c r="T87" t="s">
        <v>89</v>
      </c>
      <c r="U87" t="b">
        <v>0</v>
      </c>
      <c r="V87" t="s">
        <v>118</v>
      </c>
      <c r="W87" s="1">
        <v>44568.632719907408</v>
      </c>
      <c r="X87">
        <v>284</v>
      </c>
      <c r="Y87">
        <v>49</v>
      </c>
      <c r="Z87">
        <v>0</v>
      </c>
      <c r="AA87">
        <v>49</v>
      </c>
      <c r="AB87">
        <v>0</v>
      </c>
      <c r="AC87">
        <v>38</v>
      </c>
      <c r="AD87">
        <v>-17</v>
      </c>
      <c r="AE87">
        <v>0</v>
      </c>
      <c r="AF87">
        <v>0</v>
      </c>
      <c r="AG87">
        <v>0</v>
      </c>
      <c r="AH87" t="s">
        <v>300</v>
      </c>
      <c r="AI87" s="1">
        <v>44568.6715625</v>
      </c>
      <c r="AJ87">
        <v>299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-18</v>
      </c>
      <c r="AQ87">
        <v>0</v>
      </c>
      <c r="AR87">
        <v>0</v>
      </c>
      <c r="AS87">
        <v>0</v>
      </c>
      <c r="AT87" t="s">
        <v>89</v>
      </c>
      <c r="AU87" t="s">
        <v>89</v>
      </c>
      <c r="AV87" t="s">
        <v>89</v>
      </c>
      <c r="AW87" t="s">
        <v>89</v>
      </c>
      <c r="AX87" t="s">
        <v>89</v>
      </c>
      <c r="AY87" t="s">
        <v>89</v>
      </c>
      <c r="AZ87" t="s">
        <v>89</v>
      </c>
      <c r="BA87" t="s">
        <v>89</v>
      </c>
      <c r="BB87" t="s">
        <v>89</v>
      </c>
      <c r="BC87" t="s">
        <v>89</v>
      </c>
      <c r="BD87" t="s">
        <v>89</v>
      </c>
      <c r="BE87" t="s">
        <v>89</v>
      </c>
    </row>
    <row r="88" spans="1:57" x14ac:dyDescent="0.45">
      <c r="A88" t="s">
        <v>313</v>
      </c>
      <c r="B88" t="s">
        <v>80</v>
      </c>
      <c r="C88" t="s">
        <v>311</v>
      </c>
      <c r="D88" t="s">
        <v>82</v>
      </c>
      <c r="E88" s="2" t="str">
        <f>HYPERLINK("capsilon://?command=openfolder&amp;siteaddress=FAM.docvelocity-na8.net&amp;folderid=FX7D49A7E8-5FF2-4665-764D-6CB930317865","FX211012744")</f>
        <v>FX211012744</v>
      </c>
      <c r="F88" t="s">
        <v>19</v>
      </c>
      <c r="G88" t="s">
        <v>19</v>
      </c>
      <c r="H88" t="s">
        <v>83</v>
      </c>
      <c r="I88" t="s">
        <v>314</v>
      </c>
      <c r="J88">
        <v>32</v>
      </c>
      <c r="K88" t="s">
        <v>85</v>
      </c>
      <c r="L88" t="s">
        <v>86</v>
      </c>
      <c r="M88" t="s">
        <v>93</v>
      </c>
      <c r="N88">
        <v>2</v>
      </c>
      <c r="O88" s="1">
        <v>44568.628460648149</v>
      </c>
      <c r="P88" s="1">
        <v>44568.673043981478</v>
      </c>
      <c r="Q88">
        <v>3262</v>
      </c>
      <c r="R88">
        <v>590</v>
      </c>
      <c r="S88" t="b">
        <v>0</v>
      </c>
      <c r="T88" t="s">
        <v>89</v>
      </c>
      <c r="U88" t="b">
        <v>0</v>
      </c>
      <c r="V88" t="s">
        <v>122</v>
      </c>
      <c r="W88" s="1">
        <v>44568.63826388889</v>
      </c>
      <c r="X88">
        <v>441</v>
      </c>
      <c r="Y88">
        <v>52</v>
      </c>
      <c r="Z88">
        <v>0</v>
      </c>
      <c r="AA88">
        <v>52</v>
      </c>
      <c r="AB88">
        <v>0</v>
      </c>
      <c r="AC88">
        <v>45</v>
      </c>
      <c r="AD88">
        <v>-20</v>
      </c>
      <c r="AE88">
        <v>0</v>
      </c>
      <c r="AF88">
        <v>0</v>
      </c>
      <c r="AG88">
        <v>0</v>
      </c>
      <c r="AH88" t="s">
        <v>300</v>
      </c>
      <c r="AI88" s="1">
        <v>44568.673043981478</v>
      </c>
      <c r="AJ88">
        <v>127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-20</v>
      </c>
      <c r="AQ88">
        <v>0</v>
      </c>
      <c r="AR88">
        <v>0</v>
      </c>
      <c r="AS88">
        <v>0</v>
      </c>
      <c r="AT88" t="s">
        <v>89</v>
      </c>
      <c r="AU88" t="s">
        <v>89</v>
      </c>
      <c r="AV88" t="s">
        <v>89</v>
      </c>
      <c r="AW88" t="s">
        <v>89</v>
      </c>
      <c r="AX88" t="s">
        <v>89</v>
      </c>
      <c r="AY88" t="s">
        <v>89</v>
      </c>
      <c r="AZ88" t="s">
        <v>89</v>
      </c>
      <c r="BA88" t="s">
        <v>89</v>
      </c>
      <c r="BB88" t="s">
        <v>89</v>
      </c>
      <c r="BC88" t="s">
        <v>89</v>
      </c>
      <c r="BD88" t="s">
        <v>89</v>
      </c>
      <c r="BE88" t="s">
        <v>89</v>
      </c>
    </row>
    <row r="89" spans="1:57" x14ac:dyDescent="0.45">
      <c r="A89" t="s">
        <v>315</v>
      </c>
      <c r="B89" t="s">
        <v>80</v>
      </c>
      <c r="C89" t="s">
        <v>316</v>
      </c>
      <c r="D89" t="s">
        <v>82</v>
      </c>
      <c r="E89" s="2" t="str">
        <f>HYPERLINK("capsilon://?command=openfolder&amp;siteaddress=FAM.docvelocity-na8.net&amp;folderid=FXEA1CC90D-6D09-3CD5-994A-6F7FBA84209B","FX210914348")</f>
        <v>FX210914348</v>
      </c>
      <c r="F89" t="s">
        <v>19</v>
      </c>
      <c r="G89" t="s">
        <v>19</v>
      </c>
      <c r="H89" t="s">
        <v>83</v>
      </c>
      <c r="I89" t="s">
        <v>317</v>
      </c>
      <c r="J89">
        <v>40</v>
      </c>
      <c r="K89" t="s">
        <v>85</v>
      </c>
      <c r="L89" t="s">
        <v>86</v>
      </c>
      <c r="M89" t="s">
        <v>93</v>
      </c>
      <c r="N89">
        <v>2</v>
      </c>
      <c r="O89" s="1">
        <v>44568.638842592591</v>
      </c>
      <c r="P89" s="1">
        <v>44568.67564814815</v>
      </c>
      <c r="Q89">
        <v>2143</v>
      </c>
      <c r="R89">
        <v>1037</v>
      </c>
      <c r="S89" t="b">
        <v>0</v>
      </c>
      <c r="T89" t="s">
        <v>89</v>
      </c>
      <c r="U89" t="b">
        <v>0</v>
      </c>
      <c r="V89" t="s">
        <v>122</v>
      </c>
      <c r="W89" s="1">
        <v>44568.647800925923</v>
      </c>
      <c r="X89">
        <v>758</v>
      </c>
      <c r="Y89">
        <v>41</v>
      </c>
      <c r="Z89">
        <v>0</v>
      </c>
      <c r="AA89">
        <v>41</v>
      </c>
      <c r="AB89">
        <v>0</v>
      </c>
      <c r="AC89">
        <v>35</v>
      </c>
      <c r="AD89">
        <v>-1</v>
      </c>
      <c r="AE89">
        <v>0</v>
      </c>
      <c r="AF89">
        <v>0</v>
      </c>
      <c r="AG89">
        <v>0</v>
      </c>
      <c r="AH89" t="s">
        <v>300</v>
      </c>
      <c r="AI89" s="1">
        <v>44568.67564814815</v>
      </c>
      <c r="AJ89">
        <v>224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-1</v>
      </c>
      <c r="AQ89">
        <v>0</v>
      </c>
      <c r="AR89">
        <v>0</v>
      </c>
      <c r="AS89">
        <v>0</v>
      </c>
      <c r="AT89" t="s">
        <v>89</v>
      </c>
      <c r="AU89" t="s">
        <v>89</v>
      </c>
      <c r="AV89" t="s">
        <v>89</v>
      </c>
      <c r="AW89" t="s">
        <v>89</v>
      </c>
      <c r="AX89" t="s">
        <v>89</v>
      </c>
      <c r="AY89" t="s">
        <v>89</v>
      </c>
      <c r="AZ89" t="s">
        <v>89</v>
      </c>
      <c r="BA89" t="s">
        <v>89</v>
      </c>
      <c r="BB89" t="s">
        <v>89</v>
      </c>
      <c r="BC89" t="s">
        <v>89</v>
      </c>
      <c r="BD89" t="s">
        <v>89</v>
      </c>
      <c r="BE89" t="s">
        <v>89</v>
      </c>
    </row>
    <row r="90" spans="1:57" x14ac:dyDescent="0.45">
      <c r="A90" t="s">
        <v>318</v>
      </c>
      <c r="B90" t="s">
        <v>80</v>
      </c>
      <c r="C90" t="s">
        <v>316</v>
      </c>
      <c r="D90" t="s">
        <v>82</v>
      </c>
      <c r="E90" s="2" t="str">
        <f>HYPERLINK("capsilon://?command=openfolder&amp;siteaddress=FAM.docvelocity-na8.net&amp;folderid=FXEA1CC90D-6D09-3CD5-994A-6F7FBA84209B","FX210914348")</f>
        <v>FX210914348</v>
      </c>
      <c r="F90" t="s">
        <v>19</v>
      </c>
      <c r="G90" t="s">
        <v>19</v>
      </c>
      <c r="H90" t="s">
        <v>83</v>
      </c>
      <c r="I90" t="s">
        <v>319</v>
      </c>
      <c r="J90">
        <v>46</v>
      </c>
      <c r="K90" t="s">
        <v>85</v>
      </c>
      <c r="L90" t="s">
        <v>86</v>
      </c>
      <c r="M90" t="s">
        <v>93</v>
      </c>
      <c r="N90">
        <v>2</v>
      </c>
      <c r="O90" s="1">
        <v>44568.640081018515</v>
      </c>
      <c r="P90" s="1">
        <v>44568.677430555559</v>
      </c>
      <c r="Q90">
        <v>1070</v>
      </c>
      <c r="R90">
        <v>2157</v>
      </c>
      <c r="S90" t="b">
        <v>0</v>
      </c>
      <c r="T90" t="s">
        <v>89</v>
      </c>
      <c r="U90" t="b">
        <v>0</v>
      </c>
      <c r="V90" t="s">
        <v>158</v>
      </c>
      <c r="W90" s="1">
        <v>44568.669421296298</v>
      </c>
      <c r="X90">
        <v>1982</v>
      </c>
      <c r="Y90">
        <v>44</v>
      </c>
      <c r="Z90">
        <v>0</v>
      </c>
      <c r="AA90">
        <v>44</v>
      </c>
      <c r="AB90">
        <v>0</v>
      </c>
      <c r="AC90">
        <v>36</v>
      </c>
      <c r="AD90">
        <v>2</v>
      </c>
      <c r="AE90">
        <v>0</v>
      </c>
      <c r="AF90">
        <v>0</v>
      </c>
      <c r="AG90">
        <v>0</v>
      </c>
      <c r="AH90" t="s">
        <v>300</v>
      </c>
      <c r="AI90" s="1">
        <v>44568.677430555559</v>
      </c>
      <c r="AJ90">
        <v>153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</v>
      </c>
      <c r="AQ90">
        <v>0</v>
      </c>
      <c r="AR90">
        <v>0</v>
      </c>
      <c r="AS90">
        <v>0</v>
      </c>
      <c r="AT90" t="s">
        <v>89</v>
      </c>
      <c r="AU90" t="s">
        <v>89</v>
      </c>
      <c r="AV90" t="s">
        <v>89</v>
      </c>
      <c r="AW90" t="s">
        <v>89</v>
      </c>
      <c r="AX90" t="s">
        <v>89</v>
      </c>
      <c r="AY90" t="s">
        <v>89</v>
      </c>
      <c r="AZ90" t="s">
        <v>89</v>
      </c>
      <c r="BA90" t="s">
        <v>89</v>
      </c>
      <c r="BB90" t="s">
        <v>89</v>
      </c>
      <c r="BC90" t="s">
        <v>89</v>
      </c>
      <c r="BD90" t="s">
        <v>89</v>
      </c>
      <c r="BE90" t="s">
        <v>89</v>
      </c>
    </row>
    <row r="91" spans="1:57" x14ac:dyDescent="0.45">
      <c r="A91" t="s">
        <v>320</v>
      </c>
      <c r="B91" t="s">
        <v>80</v>
      </c>
      <c r="C91" t="s">
        <v>321</v>
      </c>
      <c r="D91" t="s">
        <v>82</v>
      </c>
      <c r="E91" s="2" t="str">
        <f>HYPERLINK("capsilon://?command=openfolder&amp;siteaddress=FAM.docvelocity-na8.net&amp;folderid=FX2E1B4B13-5936-5149-514F-807219A169C7","FX21127242")</f>
        <v>FX21127242</v>
      </c>
      <c r="F91" t="s">
        <v>19</v>
      </c>
      <c r="G91" t="s">
        <v>19</v>
      </c>
      <c r="H91" t="s">
        <v>83</v>
      </c>
      <c r="I91" t="s">
        <v>322</v>
      </c>
      <c r="J91">
        <v>66</v>
      </c>
      <c r="K91" t="s">
        <v>85</v>
      </c>
      <c r="L91" t="s">
        <v>86</v>
      </c>
      <c r="M91" t="s">
        <v>93</v>
      </c>
      <c r="N91">
        <v>2</v>
      </c>
      <c r="O91" s="1">
        <v>44568.642916666664</v>
      </c>
      <c r="P91" s="1">
        <v>44568.680092592593</v>
      </c>
      <c r="Q91">
        <v>1004</v>
      </c>
      <c r="R91">
        <v>2208</v>
      </c>
      <c r="S91" t="b">
        <v>0</v>
      </c>
      <c r="T91" t="s">
        <v>89</v>
      </c>
      <c r="U91" t="b">
        <v>0</v>
      </c>
      <c r="V91" t="s">
        <v>181</v>
      </c>
      <c r="W91" s="1">
        <v>44568.669351851851</v>
      </c>
      <c r="X91">
        <v>1966</v>
      </c>
      <c r="Y91">
        <v>52</v>
      </c>
      <c r="Z91">
        <v>0</v>
      </c>
      <c r="AA91">
        <v>52</v>
      </c>
      <c r="AB91">
        <v>0</v>
      </c>
      <c r="AC91">
        <v>43</v>
      </c>
      <c r="AD91">
        <v>14</v>
      </c>
      <c r="AE91">
        <v>0</v>
      </c>
      <c r="AF91">
        <v>0</v>
      </c>
      <c r="AG91">
        <v>0</v>
      </c>
      <c r="AH91" t="s">
        <v>300</v>
      </c>
      <c r="AI91" s="1">
        <v>44568.680092592593</v>
      </c>
      <c r="AJ91">
        <v>230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13</v>
      </c>
      <c r="AQ91">
        <v>0</v>
      </c>
      <c r="AR91">
        <v>0</v>
      </c>
      <c r="AS91">
        <v>0</v>
      </c>
      <c r="AT91" t="s">
        <v>89</v>
      </c>
      <c r="AU91" t="s">
        <v>89</v>
      </c>
      <c r="AV91" t="s">
        <v>89</v>
      </c>
      <c r="AW91" t="s">
        <v>89</v>
      </c>
      <c r="AX91" t="s">
        <v>89</v>
      </c>
      <c r="AY91" t="s">
        <v>89</v>
      </c>
      <c r="AZ91" t="s">
        <v>89</v>
      </c>
      <c r="BA91" t="s">
        <v>89</v>
      </c>
      <c r="BB91" t="s">
        <v>89</v>
      </c>
      <c r="BC91" t="s">
        <v>89</v>
      </c>
      <c r="BD91" t="s">
        <v>89</v>
      </c>
      <c r="BE91" t="s">
        <v>89</v>
      </c>
    </row>
    <row r="92" spans="1:57" x14ac:dyDescent="0.45">
      <c r="A92" t="s">
        <v>323</v>
      </c>
      <c r="B92" t="s">
        <v>80</v>
      </c>
      <c r="C92" t="s">
        <v>324</v>
      </c>
      <c r="D92" t="s">
        <v>82</v>
      </c>
      <c r="E92" s="2" t="str">
        <f>HYPERLINK("capsilon://?command=openfolder&amp;siteaddress=FAM.docvelocity-na8.net&amp;folderid=FX8033CB66-045D-CE1B-16E7-6CAFDB2D8A56","FX21128886")</f>
        <v>FX21128886</v>
      </c>
      <c r="F92" t="s">
        <v>19</v>
      </c>
      <c r="G92" t="s">
        <v>19</v>
      </c>
      <c r="H92" t="s">
        <v>83</v>
      </c>
      <c r="I92" t="s">
        <v>325</v>
      </c>
      <c r="J92">
        <v>66</v>
      </c>
      <c r="K92" t="s">
        <v>85</v>
      </c>
      <c r="L92" t="s">
        <v>86</v>
      </c>
      <c r="M92" t="s">
        <v>93</v>
      </c>
      <c r="N92">
        <v>2</v>
      </c>
      <c r="O92" s="1">
        <v>44568.654791666668</v>
      </c>
      <c r="P92" s="1">
        <v>44568.8049537037</v>
      </c>
      <c r="Q92">
        <v>11712</v>
      </c>
      <c r="R92">
        <v>1262</v>
      </c>
      <c r="S92" t="b">
        <v>0</v>
      </c>
      <c r="T92" t="s">
        <v>89</v>
      </c>
      <c r="U92" t="b">
        <v>0</v>
      </c>
      <c r="V92" t="s">
        <v>181</v>
      </c>
      <c r="W92" s="1">
        <v>44568.681562500002</v>
      </c>
      <c r="X92">
        <v>1054</v>
      </c>
      <c r="Y92">
        <v>52</v>
      </c>
      <c r="Z92">
        <v>0</v>
      </c>
      <c r="AA92">
        <v>52</v>
      </c>
      <c r="AB92">
        <v>0</v>
      </c>
      <c r="AC92">
        <v>43</v>
      </c>
      <c r="AD92">
        <v>14</v>
      </c>
      <c r="AE92">
        <v>0</v>
      </c>
      <c r="AF92">
        <v>0</v>
      </c>
      <c r="AG92">
        <v>0</v>
      </c>
      <c r="AH92" t="s">
        <v>300</v>
      </c>
      <c r="AI92" s="1">
        <v>44568.8049537037</v>
      </c>
      <c r="AJ92">
        <v>199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14</v>
      </c>
      <c r="AQ92">
        <v>0</v>
      </c>
      <c r="AR92">
        <v>0</v>
      </c>
      <c r="AS92">
        <v>0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</row>
    <row r="93" spans="1:57" x14ac:dyDescent="0.45">
      <c r="A93" t="s">
        <v>326</v>
      </c>
      <c r="B93" t="s">
        <v>80</v>
      </c>
      <c r="C93" t="s">
        <v>324</v>
      </c>
      <c r="D93" t="s">
        <v>82</v>
      </c>
      <c r="E93" s="2" t="str">
        <f>HYPERLINK("capsilon://?command=openfolder&amp;siteaddress=FAM.docvelocity-na8.net&amp;folderid=FX8033CB66-045D-CE1B-16E7-6CAFDB2D8A56","FX21128886")</f>
        <v>FX21128886</v>
      </c>
      <c r="F93" t="s">
        <v>19</v>
      </c>
      <c r="G93" t="s">
        <v>19</v>
      </c>
      <c r="H93" t="s">
        <v>83</v>
      </c>
      <c r="I93" t="s">
        <v>327</v>
      </c>
      <c r="J93">
        <v>66</v>
      </c>
      <c r="K93" t="s">
        <v>85</v>
      </c>
      <c r="L93" t="s">
        <v>86</v>
      </c>
      <c r="M93" t="s">
        <v>93</v>
      </c>
      <c r="N93">
        <v>2</v>
      </c>
      <c r="O93" s="1">
        <v>44568.656122685185</v>
      </c>
      <c r="P93" s="1">
        <v>44568.806400462963</v>
      </c>
      <c r="Q93">
        <v>11931</v>
      </c>
      <c r="R93">
        <v>1053</v>
      </c>
      <c r="S93" t="b">
        <v>0</v>
      </c>
      <c r="T93" t="s">
        <v>89</v>
      </c>
      <c r="U93" t="b">
        <v>0</v>
      </c>
      <c r="V93" t="s">
        <v>158</v>
      </c>
      <c r="W93" s="1">
        <v>44568.680185185185</v>
      </c>
      <c r="X93">
        <v>929</v>
      </c>
      <c r="Y93">
        <v>52</v>
      </c>
      <c r="Z93">
        <v>0</v>
      </c>
      <c r="AA93">
        <v>52</v>
      </c>
      <c r="AB93">
        <v>0</v>
      </c>
      <c r="AC93">
        <v>43</v>
      </c>
      <c r="AD93">
        <v>14</v>
      </c>
      <c r="AE93">
        <v>0</v>
      </c>
      <c r="AF93">
        <v>0</v>
      </c>
      <c r="AG93">
        <v>0</v>
      </c>
      <c r="AH93" t="s">
        <v>300</v>
      </c>
      <c r="AI93" s="1">
        <v>44568.806400462963</v>
      </c>
      <c r="AJ93">
        <v>124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 t="s">
        <v>89</v>
      </c>
      <c r="AU93" t="s">
        <v>89</v>
      </c>
      <c r="AV93" t="s">
        <v>89</v>
      </c>
      <c r="AW93" t="s">
        <v>89</v>
      </c>
      <c r="AX93" t="s">
        <v>89</v>
      </c>
      <c r="AY93" t="s">
        <v>89</v>
      </c>
      <c r="AZ93" t="s">
        <v>89</v>
      </c>
      <c r="BA93" t="s">
        <v>89</v>
      </c>
      <c r="BB93" t="s">
        <v>89</v>
      </c>
      <c r="BC93" t="s">
        <v>89</v>
      </c>
      <c r="BD93" t="s">
        <v>89</v>
      </c>
      <c r="BE93" t="s">
        <v>89</v>
      </c>
    </row>
    <row r="94" spans="1:57" x14ac:dyDescent="0.45">
      <c r="A94" t="s">
        <v>328</v>
      </c>
      <c r="B94" t="s">
        <v>80</v>
      </c>
      <c r="C94" t="s">
        <v>329</v>
      </c>
      <c r="D94" t="s">
        <v>82</v>
      </c>
      <c r="E94" s="2" t="str">
        <f>HYPERLINK("capsilon://?command=openfolder&amp;siteaddress=FAM.docvelocity-na8.net&amp;folderid=FX9651CD64-CA4B-A413-9B47-EF20DA1F72FC","FX211012333")</f>
        <v>FX211012333</v>
      </c>
      <c r="F94" t="s">
        <v>19</v>
      </c>
      <c r="G94" t="s">
        <v>19</v>
      </c>
      <c r="H94" t="s">
        <v>83</v>
      </c>
      <c r="I94" t="s">
        <v>330</v>
      </c>
      <c r="J94">
        <v>72</v>
      </c>
      <c r="K94" t="s">
        <v>85</v>
      </c>
      <c r="L94" t="s">
        <v>86</v>
      </c>
      <c r="M94" t="s">
        <v>93</v>
      </c>
      <c r="N94">
        <v>1</v>
      </c>
      <c r="O94" s="1">
        <v>44568.677615740744</v>
      </c>
      <c r="P94" s="1">
        <v>44568.682673611111</v>
      </c>
      <c r="Q94">
        <v>282</v>
      </c>
      <c r="R94">
        <v>155</v>
      </c>
      <c r="S94" t="b">
        <v>0</v>
      </c>
      <c r="T94" t="s">
        <v>89</v>
      </c>
      <c r="U94" t="b">
        <v>0</v>
      </c>
      <c r="V94" t="s">
        <v>94</v>
      </c>
      <c r="W94" s="1">
        <v>44568.682673611111</v>
      </c>
      <c r="X94">
        <v>113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72</v>
      </c>
      <c r="AE94">
        <v>67</v>
      </c>
      <c r="AF94">
        <v>0</v>
      </c>
      <c r="AG94">
        <v>2</v>
      </c>
      <c r="AH94" t="s">
        <v>89</v>
      </c>
      <c r="AI94" t="s">
        <v>89</v>
      </c>
      <c r="AJ94" t="s">
        <v>89</v>
      </c>
      <c r="AK94" t="s">
        <v>89</v>
      </c>
      <c r="AL94" t="s">
        <v>89</v>
      </c>
      <c r="AM94" t="s">
        <v>89</v>
      </c>
      <c r="AN94" t="s">
        <v>89</v>
      </c>
      <c r="AO94" t="s">
        <v>89</v>
      </c>
      <c r="AP94" t="s">
        <v>89</v>
      </c>
      <c r="AQ94" t="s">
        <v>89</v>
      </c>
      <c r="AR94" t="s">
        <v>89</v>
      </c>
      <c r="AS94" t="s">
        <v>89</v>
      </c>
      <c r="AT94" t="s">
        <v>89</v>
      </c>
      <c r="AU94" t="s">
        <v>89</v>
      </c>
      <c r="AV94" t="s">
        <v>89</v>
      </c>
      <c r="AW94" t="s">
        <v>89</v>
      </c>
      <c r="AX94" t="s">
        <v>89</v>
      </c>
      <c r="AY94" t="s">
        <v>89</v>
      </c>
      <c r="AZ94" t="s">
        <v>89</v>
      </c>
      <c r="BA94" t="s">
        <v>89</v>
      </c>
      <c r="BB94" t="s">
        <v>89</v>
      </c>
      <c r="BC94" t="s">
        <v>89</v>
      </c>
      <c r="BD94" t="s">
        <v>89</v>
      </c>
      <c r="BE94" t="s">
        <v>89</v>
      </c>
    </row>
    <row r="95" spans="1:57" x14ac:dyDescent="0.45">
      <c r="A95" t="s">
        <v>331</v>
      </c>
      <c r="B95" t="s">
        <v>80</v>
      </c>
      <c r="C95" t="s">
        <v>329</v>
      </c>
      <c r="D95" t="s">
        <v>82</v>
      </c>
      <c r="E95" s="2" t="str">
        <f>HYPERLINK("capsilon://?command=openfolder&amp;siteaddress=FAM.docvelocity-na8.net&amp;folderid=FX9651CD64-CA4B-A413-9B47-EF20DA1F72FC","FX211012333")</f>
        <v>FX211012333</v>
      </c>
      <c r="F95" t="s">
        <v>19</v>
      </c>
      <c r="G95" t="s">
        <v>19</v>
      </c>
      <c r="H95" t="s">
        <v>83</v>
      </c>
      <c r="I95" t="s">
        <v>330</v>
      </c>
      <c r="J95">
        <v>136</v>
      </c>
      <c r="K95" t="s">
        <v>85</v>
      </c>
      <c r="L95" t="s">
        <v>86</v>
      </c>
      <c r="M95" t="s">
        <v>93</v>
      </c>
      <c r="N95">
        <v>2</v>
      </c>
      <c r="O95" s="1">
        <v>44568.685543981483</v>
      </c>
      <c r="P95" s="1">
        <v>44568.781284722223</v>
      </c>
      <c r="Q95">
        <v>4600</v>
      </c>
      <c r="R95">
        <v>3672</v>
      </c>
      <c r="S95" t="b">
        <v>0</v>
      </c>
      <c r="T95" t="s">
        <v>89</v>
      </c>
      <c r="U95" t="b">
        <v>1</v>
      </c>
      <c r="V95" t="s">
        <v>206</v>
      </c>
      <c r="W95" s="1">
        <v>44568.707233796296</v>
      </c>
      <c r="X95">
        <v>1649</v>
      </c>
      <c r="Y95">
        <v>188</v>
      </c>
      <c r="Z95">
        <v>0</v>
      </c>
      <c r="AA95">
        <v>188</v>
      </c>
      <c r="AB95">
        <v>0</v>
      </c>
      <c r="AC95">
        <v>140</v>
      </c>
      <c r="AD95">
        <v>-52</v>
      </c>
      <c r="AE95">
        <v>0</v>
      </c>
      <c r="AF95">
        <v>0</v>
      </c>
      <c r="AG95">
        <v>0</v>
      </c>
      <c r="AH95" t="s">
        <v>97</v>
      </c>
      <c r="AI95" s="1">
        <v>44568.781284722223</v>
      </c>
      <c r="AJ95">
        <v>1790</v>
      </c>
      <c r="AK95">
        <v>9</v>
      </c>
      <c r="AL95">
        <v>0</v>
      </c>
      <c r="AM95">
        <v>9</v>
      </c>
      <c r="AN95">
        <v>0</v>
      </c>
      <c r="AO95">
        <v>9</v>
      </c>
      <c r="AP95">
        <v>-61</v>
      </c>
      <c r="AQ95">
        <v>0</v>
      </c>
      <c r="AR95">
        <v>0</v>
      </c>
      <c r="AS95">
        <v>0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</row>
    <row r="96" spans="1:57" x14ac:dyDescent="0.45">
      <c r="A96" t="s">
        <v>332</v>
      </c>
      <c r="B96" t="s">
        <v>80</v>
      </c>
      <c r="C96" t="s">
        <v>333</v>
      </c>
      <c r="D96" t="s">
        <v>82</v>
      </c>
      <c r="E96" s="2" t="str">
        <f>HYPERLINK("capsilon://?command=openfolder&amp;siteaddress=FAM.docvelocity-na8.net&amp;folderid=FXEF22DDFE-D1DA-A5B7-51CB-C63DBB007C09","FX211114277")</f>
        <v>FX211114277</v>
      </c>
      <c r="F96" t="s">
        <v>19</v>
      </c>
      <c r="G96" t="s">
        <v>19</v>
      </c>
      <c r="H96" t="s">
        <v>83</v>
      </c>
      <c r="I96" t="s">
        <v>334</v>
      </c>
      <c r="J96">
        <v>66</v>
      </c>
      <c r="K96" t="s">
        <v>85</v>
      </c>
      <c r="L96" t="s">
        <v>86</v>
      </c>
      <c r="M96" t="s">
        <v>93</v>
      </c>
      <c r="N96">
        <v>2</v>
      </c>
      <c r="O96" s="1">
        <v>44564.594155092593</v>
      </c>
      <c r="P96" s="1">
        <v>44564.75037037037</v>
      </c>
      <c r="Q96">
        <v>12515</v>
      </c>
      <c r="R96">
        <v>982</v>
      </c>
      <c r="S96" t="b">
        <v>0</v>
      </c>
      <c r="T96" t="s">
        <v>89</v>
      </c>
      <c r="U96" t="b">
        <v>0</v>
      </c>
      <c r="V96" t="s">
        <v>206</v>
      </c>
      <c r="W96" s="1">
        <v>44564.667407407411</v>
      </c>
      <c r="X96">
        <v>637</v>
      </c>
      <c r="Y96">
        <v>52</v>
      </c>
      <c r="Z96">
        <v>0</v>
      </c>
      <c r="AA96">
        <v>52</v>
      </c>
      <c r="AB96">
        <v>0</v>
      </c>
      <c r="AC96">
        <v>40</v>
      </c>
      <c r="AD96">
        <v>14</v>
      </c>
      <c r="AE96">
        <v>0</v>
      </c>
      <c r="AF96">
        <v>0</v>
      </c>
      <c r="AG96">
        <v>0</v>
      </c>
      <c r="AH96" t="s">
        <v>123</v>
      </c>
      <c r="AI96" s="1">
        <v>44564.75037037037</v>
      </c>
      <c r="AJ96">
        <v>316</v>
      </c>
      <c r="AK96">
        <v>2</v>
      </c>
      <c r="AL96">
        <v>0</v>
      </c>
      <c r="AM96">
        <v>2</v>
      </c>
      <c r="AN96">
        <v>0</v>
      </c>
      <c r="AO96">
        <v>2</v>
      </c>
      <c r="AP96">
        <v>12</v>
      </c>
      <c r="AQ96">
        <v>0</v>
      </c>
      <c r="AR96">
        <v>0</v>
      </c>
      <c r="AS96">
        <v>0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</row>
    <row r="97" spans="1:57" x14ac:dyDescent="0.45">
      <c r="A97" t="s">
        <v>335</v>
      </c>
      <c r="B97" t="s">
        <v>80</v>
      </c>
      <c r="C97" t="s">
        <v>336</v>
      </c>
      <c r="D97" t="s">
        <v>82</v>
      </c>
      <c r="E97" s="2" t="str">
        <f>HYPERLINK("capsilon://?command=openfolder&amp;siteaddress=FAM.docvelocity-na8.net&amp;folderid=FX6B137F4B-7657-6D3A-9D86-14623AEBAB95","FX21116704")</f>
        <v>FX21116704</v>
      </c>
      <c r="F97" t="s">
        <v>19</v>
      </c>
      <c r="G97" t="s">
        <v>19</v>
      </c>
      <c r="H97" t="s">
        <v>83</v>
      </c>
      <c r="I97" t="s">
        <v>337</v>
      </c>
      <c r="J97">
        <v>66</v>
      </c>
      <c r="K97" t="s">
        <v>85</v>
      </c>
      <c r="L97" t="s">
        <v>86</v>
      </c>
      <c r="M97" t="s">
        <v>93</v>
      </c>
      <c r="N97">
        <v>2</v>
      </c>
      <c r="O97" s="1">
        <v>44568.695219907408</v>
      </c>
      <c r="P97" s="1">
        <v>44568.80978009259</v>
      </c>
      <c r="Q97">
        <v>8749</v>
      </c>
      <c r="R97">
        <v>1149</v>
      </c>
      <c r="S97" t="b">
        <v>0</v>
      </c>
      <c r="T97" t="s">
        <v>89</v>
      </c>
      <c r="U97" t="b">
        <v>0</v>
      </c>
      <c r="V97" t="s">
        <v>158</v>
      </c>
      <c r="W97" s="1">
        <v>44568.712002314816</v>
      </c>
      <c r="X97">
        <v>857</v>
      </c>
      <c r="Y97">
        <v>52</v>
      </c>
      <c r="Z97">
        <v>0</v>
      </c>
      <c r="AA97">
        <v>52</v>
      </c>
      <c r="AB97">
        <v>0</v>
      </c>
      <c r="AC97">
        <v>45</v>
      </c>
      <c r="AD97">
        <v>14</v>
      </c>
      <c r="AE97">
        <v>0</v>
      </c>
      <c r="AF97">
        <v>0</v>
      </c>
      <c r="AG97">
        <v>0</v>
      </c>
      <c r="AH97" t="s">
        <v>300</v>
      </c>
      <c r="AI97" s="1">
        <v>44568.80978009259</v>
      </c>
      <c r="AJ97">
        <v>292</v>
      </c>
      <c r="AK97">
        <v>3</v>
      </c>
      <c r="AL97">
        <v>0</v>
      </c>
      <c r="AM97">
        <v>3</v>
      </c>
      <c r="AN97">
        <v>0</v>
      </c>
      <c r="AO97">
        <v>2</v>
      </c>
      <c r="AP97">
        <v>11</v>
      </c>
      <c r="AQ97">
        <v>0</v>
      </c>
      <c r="AR97">
        <v>0</v>
      </c>
      <c r="AS97">
        <v>0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</row>
    <row r="98" spans="1:57" x14ac:dyDescent="0.45">
      <c r="A98" t="s">
        <v>338</v>
      </c>
      <c r="B98" t="s">
        <v>80</v>
      </c>
      <c r="C98" t="s">
        <v>145</v>
      </c>
      <c r="D98" t="s">
        <v>82</v>
      </c>
      <c r="E98" s="2" t="str">
        <f>HYPERLINK("capsilon://?command=openfolder&amp;siteaddress=FAM.docvelocity-na8.net&amp;folderid=FX686A8DA7-A728-FFC1-A8ED-6E05DDF9FFAB","FX21129942")</f>
        <v>FX21129942</v>
      </c>
      <c r="F98" t="s">
        <v>19</v>
      </c>
      <c r="G98" t="s">
        <v>19</v>
      </c>
      <c r="H98" t="s">
        <v>83</v>
      </c>
      <c r="I98" t="s">
        <v>339</v>
      </c>
      <c r="J98">
        <v>33</v>
      </c>
      <c r="K98" t="s">
        <v>85</v>
      </c>
      <c r="L98" t="s">
        <v>86</v>
      </c>
      <c r="M98" t="s">
        <v>93</v>
      </c>
      <c r="N98">
        <v>2</v>
      </c>
      <c r="O98" s="1">
        <v>44564.594641203701</v>
      </c>
      <c r="P98" s="1">
        <v>44564.625520833331</v>
      </c>
      <c r="Q98">
        <v>2304</v>
      </c>
      <c r="R98">
        <v>364</v>
      </c>
      <c r="S98" t="b">
        <v>0</v>
      </c>
      <c r="T98" t="s">
        <v>89</v>
      </c>
      <c r="U98" t="b">
        <v>0</v>
      </c>
      <c r="V98" t="s">
        <v>94</v>
      </c>
      <c r="W98" s="1">
        <v>44564.621145833335</v>
      </c>
      <c r="X98">
        <v>57</v>
      </c>
      <c r="Y98">
        <v>9</v>
      </c>
      <c r="Z98">
        <v>0</v>
      </c>
      <c r="AA98">
        <v>9</v>
      </c>
      <c r="AB98">
        <v>0</v>
      </c>
      <c r="AC98">
        <v>1</v>
      </c>
      <c r="AD98">
        <v>24</v>
      </c>
      <c r="AE98">
        <v>0</v>
      </c>
      <c r="AF98">
        <v>0</v>
      </c>
      <c r="AG98">
        <v>0</v>
      </c>
      <c r="AH98" t="s">
        <v>97</v>
      </c>
      <c r="AI98" s="1">
        <v>44564.625520833331</v>
      </c>
      <c r="AJ98">
        <v>307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24</v>
      </c>
      <c r="AQ98">
        <v>0</v>
      </c>
      <c r="AR98">
        <v>0</v>
      </c>
      <c r="AS98">
        <v>0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</row>
    <row r="99" spans="1:57" x14ac:dyDescent="0.45">
      <c r="A99" t="s">
        <v>340</v>
      </c>
      <c r="B99" t="s">
        <v>80</v>
      </c>
      <c r="C99" t="s">
        <v>341</v>
      </c>
      <c r="D99" t="s">
        <v>82</v>
      </c>
      <c r="E99" s="2" t="str">
        <f>HYPERLINK("capsilon://?command=openfolder&amp;siteaddress=FAM.docvelocity-na8.net&amp;folderid=FX181ABBF5-F0A2-DB2A-A4D1-5FC40436054E","FX21125880")</f>
        <v>FX21125880</v>
      </c>
      <c r="F99" t="s">
        <v>19</v>
      </c>
      <c r="G99" t="s">
        <v>19</v>
      </c>
      <c r="H99" t="s">
        <v>83</v>
      </c>
      <c r="I99" t="s">
        <v>342</v>
      </c>
      <c r="J99">
        <v>30</v>
      </c>
      <c r="K99" t="s">
        <v>85</v>
      </c>
      <c r="L99" t="s">
        <v>86</v>
      </c>
      <c r="M99" t="s">
        <v>93</v>
      </c>
      <c r="N99">
        <v>2</v>
      </c>
      <c r="O99" s="1">
        <v>44568.710798611108</v>
      </c>
      <c r="P99" s="1">
        <v>44568.810312499998</v>
      </c>
      <c r="Q99">
        <v>8333</v>
      </c>
      <c r="R99">
        <v>265</v>
      </c>
      <c r="S99" t="b">
        <v>0</v>
      </c>
      <c r="T99" t="s">
        <v>89</v>
      </c>
      <c r="U99" t="b">
        <v>0</v>
      </c>
      <c r="V99" t="s">
        <v>158</v>
      </c>
      <c r="W99" s="1">
        <v>44568.714548611111</v>
      </c>
      <c r="X99">
        <v>219</v>
      </c>
      <c r="Y99">
        <v>9</v>
      </c>
      <c r="Z99">
        <v>0</v>
      </c>
      <c r="AA99">
        <v>9</v>
      </c>
      <c r="AB99">
        <v>0</v>
      </c>
      <c r="AC99">
        <v>4</v>
      </c>
      <c r="AD99">
        <v>21</v>
      </c>
      <c r="AE99">
        <v>0</v>
      </c>
      <c r="AF99">
        <v>0</v>
      </c>
      <c r="AG99">
        <v>0</v>
      </c>
      <c r="AH99" t="s">
        <v>300</v>
      </c>
      <c r="AI99" s="1">
        <v>44568.810312499998</v>
      </c>
      <c r="AJ99">
        <v>46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21</v>
      </c>
      <c r="AQ99">
        <v>0</v>
      </c>
      <c r="AR99">
        <v>0</v>
      </c>
      <c r="AS99">
        <v>0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</row>
    <row r="100" spans="1:57" x14ac:dyDescent="0.45">
      <c r="A100" t="s">
        <v>343</v>
      </c>
      <c r="B100" t="s">
        <v>80</v>
      </c>
      <c r="C100" t="s">
        <v>344</v>
      </c>
      <c r="D100" t="s">
        <v>82</v>
      </c>
      <c r="E100" s="2" t="str">
        <f>HYPERLINK("capsilon://?command=openfolder&amp;siteaddress=FAM.docvelocity-na8.net&amp;folderid=FX1D2B3411-8DF4-FF29-AFE0-F4D36120F333","FX21129496")</f>
        <v>FX21129496</v>
      </c>
      <c r="F100" t="s">
        <v>19</v>
      </c>
      <c r="G100" t="s">
        <v>19</v>
      </c>
      <c r="H100" t="s">
        <v>83</v>
      </c>
      <c r="I100" t="s">
        <v>345</v>
      </c>
      <c r="J100">
        <v>66</v>
      </c>
      <c r="K100" t="s">
        <v>85</v>
      </c>
      <c r="L100" t="s">
        <v>86</v>
      </c>
      <c r="M100" t="s">
        <v>93</v>
      </c>
      <c r="N100">
        <v>2</v>
      </c>
      <c r="O100" s="1">
        <v>44568.720266203702</v>
      </c>
      <c r="P100" s="1">
        <v>44568.81050925926</v>
      </c>
      <c r="Q100">
        <v>7716</v>
      </c>
      <c r="R100">
        <v>81</v>
      </c>
      <c r="S100" t="b">
        <v>0</v>
      </c>
      <c r="T100" t="s">
        <v>89</v>
      </c>
      <c r="U100" t="b">
        <v>0</v>
      </c>
      <c r="V100" t="s">
        <v>94</v>
      </c>
      <c r="W100" s="1">
        <v>44568.725868055553</v>
      </c>
      <c r="X100">
        <v>42</v>
      </c>
      <c r="Y100">
        <v>0</v>
      </c>
      <c r="Z100">
        <v>0</v>
      </c>
      <c r="AA100">
        <v>0</v>
      </c>
      <c r="AB100">
        <v>52</v>
      </c>
      <c r="AC100">
        <v>0</v>
      </c>
      <c r="AD100">
        <v>66</v>
      </c>
      <c r="AE100">
        <v>0</v>
      </c>
      <c r="AF100">
        <v>0</v>
      </c>
      <c r="AG100">
        <v>0</v>
      </c>
      <c r="AH100" t="s">
        <v>300</v>
      </c>
      <c r="AI100" s="1">
        <v>44568.81050925926</v>
      </c>
      <c r="AJ100">
        <v>16</v>
      </c>
      <c r="AK100">
        <v>0</v>
      </c>
      <c r="AL100">
        <v>0</v>
      </c>
      <c r="AM100">
        <v>0</v>
      </c>
      <c r="AN100">
        <v>52</v>
      </c>
      <c r="AO100">
        <v>0</v>
      </c>
      <c r="AP100">
        <v>66</v>
      </c>
      <c r="AQ100">
        <v>0</v>
      </c>
      <c r="AR100">
        <v>0</v>
      </c>
      <c r="AS100">
        <v>0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</row>
    <row r="101" spans="1:57" x14ac:dyDescent="0.45">
      <c r="A101" t="s">
        <v>346</v>
      </c>
      <c r="B101" t="s">
        <v>80</v>
      </c>
      <c r="C101" t="s">
        <v>153</v>
      </c>
      <c r="D101" t="s">
        <v>82</v>
      </c>
      <c r="E101" s="2" t="str">
        <f>HYPERLINK("capsilon://?command=openfolder&amp;siteaddress=FAM.docvelocity-na8.net&amp;folderid=FX906AB5D3-7E50-4557-CC57-71FA932A50F3","FX21127526")</f>
        <v>FX21127526</v>
      </c>
      <c r="F101" t="s">
        <v>19</v>
      </c>
      <c r="G101" t="s">
        <v>19</v>
      </c>
      <c r="H101" t="s">
        <v>83</v>
      </c>
      <c r="I101" t="s">
        <v>347</v>
      </c>
      <c r="J101">
        <v>66</v>
      </c>
      <c r="K101" t="s">
        <v>85</v>
      </c>
      <c r="L101" t="s">
        <v>86</v>
      </c>
      <c r="M101" t="s">
        <v>93</v>
      </c>
      <c r="N101">
        <v>2</v>
      </c>
      <c r="O101" s="1">
        <v>44568.72420138889</v>
      </c>
      <c r="P101" s="1">
        <v>44568.812430555554</v>
      </c>
      <c r="Q101">
        <v>7054</v>
      </c>
      <c r="R101">
        <v>569</v>
      </c>
      <c r="S101" t="b">
        <v>0</v>
      </c>
      <c r="T101" t="s">
        <v>89</v>
      </c>
      <c r="U101" t="b">
        <v>0</v>
      </c>
      <c r="V101" t="s">
        <v>122</v>
      </c>
      <c r="W101" s="1">
        <v>44568.750763888886</v>
      </c>
      <c r="X101">
        <v>380</v>
      </c>
      <c r="Y101">
        <v>52</v>
      </c>
      <c r="Z101">
        <v>0</v>
      </c>
      <c r="AA101">
        <v>52</v>
      </c>
      <c r="AB101">
        <v>0</v>
      </c>
      <c r="AC101">
        <v>39</v>
      </c>
      <c r="AD101">
        <v>14</v>
      </c>
      <c r="AE101">
        <v>0</v>
      </c>
      <c r="AF101">
        <v>0</v>
      </c>
      <c r="AG101">
        <v>0</v>
      </c>
      <c r="AH101" t="s">
        <v>300</v>
      </c>
      <c r="AI101" s="1">
        <v>44568.812430555554</v>
      </c>
      <c r="AJ101">
        <v>165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14</v>
      </c>
      <c r="AQ101">
        <v>0</v>
      </c>
      <c r="AR101">
        <v>0</v>
      </c>
      <c r="AS101">
        <v>0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</row>
    <row r="102" spans="1:57" x14ac:dyDescent="0.45">
      <c r="A102" t="s">
        <v>348</v>
      </c>
      <c r="B102" t="s">
        <v>80</v>
      </c>
      <c r="C102" t="s">
        <v>244</v>
      </c>
      <c r="D102" t="s">
        <v>82</v>
      </c>
      <c r="E102" s="2" t="str">
        <f>HYPERLINK("capsilon://?command=openfolder&amp;siteaddress=FAM.docvelocity-na8.net&amp;folderid=FX2835065F-60C9-1C5D-4F71-3613441E534F","FX21127483")</f>
        <v>FX21127483</v>
      </c>
      <c r="F102" t="s">
        <v>19</v>
      </c>
      <c r="G102" t="s">
        <v>19</v>
      </c>
      <c r="H102" t="s">
        <v>83</v>
      </c>
      <c r="I102" t="s">
        <v>349</v>
      </c>
      <c r="J102">
        <v>66</v>
      </c>
      <c r="K102" t="s">
        <v>85</v>
      </c>
      <c r="L102" t="s">
        <v>86</v>
      </c>
      <c r="M102" t="s">
        <v>93</v>
      </c>
      <c r="N102">
        <v>2</v>
      </c>
      <c r="O102" s="1">
        <v>44568.774212962962</v>
      </c>
      <c r="P102" s="1">
        <v>44568.813726851855</v>
      </c>
      <c r="Q102">
        <v>2945</v>
      </c>
      <c r="R102">
        <v>469</v>
      </c>
      <c r="S102" t="b">
        <v>0</v>
      </c>
      <c r="T102" t="s">
        <v>89</v>
      </c>
      <c r="U102" t="b">
        <v>0</v>
      </c>
      <c r="V102" t="s">
        <v>122</v>
      </c>
      <c r="W102" s="1">
        <v>44568.783576388887</v>
      </c>
      <c r="X102">
        <v>358</v>
      </c>
      <c r="Y102">
        <v>52</v>
      </c>
      <c r="Z102">
        <v>0</v>
      </c>
      <c r="AA102">
        <v>52</v>
      </c>
      <c r="AB102">
        <v>0</v>
      </c>
      <c r="AC102">
        <v>18</v>
      </c>
      <c r="AD102">
        <v>14</v>
      </c>
      <c r="AE102">
        <v>0</v>
      </c>
      <c r="AF102">
        <v>0</v>
      </c>
      <c r="AG102">
        <v>0</v>
      </c>
      <c r="AH102" t="s">
        <v>300</v>
      </c>
      <c r="AI102" s="1">
        <v>44568.813726851855</v>
      </c>
      <c r="AJ102">
        <v>111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</v>
      </c>
      <c r="AQ102">
        <v>0</v>
      </c>
      <c r="AR102">
        <v>0</v>
      </c>
      <c r="AS102">
        <v>0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</row>
    <row r="103" spans="1:57" x14ac:dyDescent="0.45">
      <c r="A103" t="s">
        <v>350</v>
      </c>
      <c r="B103" t="s">
        <v>80</v>
      </c>
      <c r="C103" t="s">
        <v>351</v>
      </c>
      <c r="D103" t="s">
        <v>82</v>
      </c>
      <c r="E103" s="2" t="str">
        <f>HYPERLINK("capsilon://?command=openfolder&amp;siteaddress=FAM.docvelocity-na8.net&amp;folderid=FX2A67AC71-73BA-E675-3A88-B867943E62CD","FX211213215")</f>
        <v>FX211213215</v>
      </c>
      <c r="F103" t="s">
        <v>19</v>
      </c>
      <c r="G103" t="s">
        <v>19</v>
      </c>
      <c r="H103" t="s">
        <v>83</v>
      </c>
      <c r="I103" t="s">
        <v>352</v>
      </c>
      <c r="J103">
        <v>28</v>
      </c>
      <c r="K103" t="s">
        <v>85</v>
      </c>
      <c r="L103" t="s">
        <v>86</v>
      </c>
      <c r="M103" t="s">
        <v>93</v>
      </c>
      <c r="N103">
        <v>2</v>
      </c>
      <c r="O103" s="1">
        <v>44564.625324074077</v>
      </c>
      <c r="P103" s="1">
        <v>44564.647569444445</v>
      </c>
      <c r="Q103">
        <v>1295</v>
      </c>
      <c r="R103">
        <v>627</v>
      </c>
      <c r="S103" t="b">
        <v>0</v>
      </c>
      <c r="T103" t="s">
        <v>89</v>
      </c>
      <c r="U103" t="b">
        <v>0</v>
      </c>
      <c r="V103" t="s">
        <v>94</v>
      </c>
      <c r="W103" s="1">
        <v>44564.642106481479</v>
      </c>
      <c r="X103">
        <v>174</v>
      </c>
      <c r="Y103">
        <v>21</v>
      </c>
      <c r="Z103">
        <v>0</v>
      </c>
      <c r="AA103">
        <v>21</v>
      </c>
      <c r="AB103">
        <v>0</v>
      </c>
      <c r="AC103">
        <v>10</v>
      </c>
      <c r="AD103">
        <v>7</v>
      </c>
      <c r="AE103">
        <v>0</v>
      </c>
      <c r="AF103">
        <v>0</v>
      </c>
      <c r="AG103">
        <v>0</v>
      </c>
      <c r="AH103" t="s">
        <v>97</v>
      </c>
      <c r="AI103" s="1">
        <v>44564.647569444445</v>
      </c>
      <c r="AJ103">
        <v>453</v>
      </c>
      <c r="AK103">
        <v>1</v>
      </c>
      <c r="AL103">
        <v>0</v>
      </c>
      <c r="AM103">
        <v>1</v>
      </c>
      <c r="AN103">
        <v>0</v>
      </c>
      <c r="AO103">
        <v>1</v>
      </c>
      <c r="AP103">
        <v>6</v>
      </c>
      <c r="AQ103">
        <v>0</v>
      </c>
      <c r="AR103">
        <v>0</v>
      </c>
      <c r="AS103">
        <v>0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</row>
    <row r="104" spans="1:57" x14ac:dyDescent="0.45">
      <c r="A104" t="s">
        <v>353</v>
      </c>
      <c r="B104" t="s">
        <v>80</v>
      </c>
      <c r="C104" t="s">
        <v>354</v>
      </c>
      <c r="D104" t="s">
        <v>82</v>
      </c>
      <c r="E104" s="2" t="str">
        <f>HYPERLINK("capsilon://?command=openfolder&amp;siteaddress=FAM.docvelocity-na8.net&amp;folderid=FXB6F44256-B93C-C249-D048-29AE8568B4CC","FX21128401")</f>
        <v>FX21128401</v>
      </c>
      <c r="F104" t="s">
        <v>19</v>
      </c>
      <c r="G104" t="s">
        <v>19</v>
      </c>
      <c r="H104" t="s">
        <v>83</v>
      </c>
      <c r="I104" t="s">
        <v>355</v>
      </c>
      <c r="J104">
        <v>66</v>
      </c>
      <c r="K104" t="s">
        <v>85</v>
      </c>
      <c r="L104" t="s">
        <v>86</v>
      </c>
      <c r="M104" t="s">
        <v>93</v>
      </c>
      <c r="N104">
        <v>2</v>
      </c>
      <c r="O104" s="1">
        <v>44564.670752314814</v>
      </c>
      <c r="P104" s="1">
        <v>44564.756192129629</v>
      </c>
      <c r="Q104">
        <v>6336</v>
      </c>
      <c r="R104">
        <v>1046</v>
      </c>
      <c r="S104" t="b">
        <v>0</v>
      </c>
      <c r="T104" t="s">
        <v>89</v>
      </c>
      <c r="U104" t="b">
        <v>0</v>
      </c>
      <c r="V104" t="s">
        <v>122</v>
      </c>
      <c r="W104" s="1">
        <v>44564.690358796295</v>
      </c>
      <c r="X104">
        <v>324</v>
      </c>
      <c r="Y104">
        <v>52</v>
      </c>
      <c r="Z104">
        <v>0</v>
      </c>
      <c r="AA104">
        <v>52</v>
      </c>
      <c r="AB104">
        <v>0</v>
      </c>
      <c r="AC104">
        <v>33</v>
      </c>
      <c r="AD104">
        <v>14</v>
      </c>
      <c r="AE104">
        <v>0</v>
      </c>
      <c r="AF104">
        <v>0</v>
      </c>
      <c r="AG104">
        <v>0</v>
      </c>
      <c r="AH104" t="s">
        <v>123</v>
      </c>
      <c r="AI104" s="1">
        <v>44564.756192129629</v>
      </c>
      <c r="AJ104">
        <v>502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</v>
      </c>
      <c r="AQ104">
        <v>0</v>
      </c>
      <c r="AR104">
        <v>0</v>
      </c>
      <c r="AS104">
        <v>0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</row>
    <row r="105" spans="1:57" x14ac:dyDescent="0.45">
      <c r="A105" t="s">
        <v>356</v>
      </c>
      <c r="B105" t="s">
        <v>80</v>
      </c>
      <c r="C105" t="s">
        <v>357</v>
      </c>
      <c r="D105" t="s">
        <v>82</v>
      </c>
      <c r="E105" s="2" t="str">
        <f>HYPERLINK("capsilon://?command=openfolder&amp;siteaddress=FAM.docvelocity-na8.net&amp;folderid=FX3B994562-2D75-AC7C-BCEC-BCC6209E78DB","FX21128717")</f>
        <v>FX21128717</v>
      </c>
      <c r="F105" t="s">
        <v>19</v>
      </c>
      <c r="G105" t="s">
        <v>19</v>
      </c>
      <c r="H105" t="s">
        <v>83</v>
      </c>
      <c r="I105" t="s">
        <v>358</v>
      </c>
      <c r="J105">
        <v>42</v>
      </c>
      <c r="K105" t="s">
        <v>85</v>
      </c>
      <c r="L105" t="s">
        <v>86</v>
      </c>
      <c r="M105" t="s">
        <v>93</v>
      </c>
      <c r="N105">
        <v>2</v>
      </c>
      <c r="O105" s="1">
        <v>44564.673518518517</v>
      </c>
      <c r="P105" s="1">
        <v>44564.759039351855</v>
      </c>
      <c r="Q105">
        <v>6819</v>
      </c>
      <c r="R105">
        <v>570</v>
      </c>
      <c r="S105" t="b">
        <v>0</v>
      </c>
      <c r="T105" t="s">
        <v>89</v>
      </c>
      <c r="U105" t="b">
        <v>0</v>
      </c>
      <c r="V105" t="s">
        <v>122</v>
      </c>
      <c r="W105" s="1">
        <v>44564.693854166668</v>
      </c>
      <c r="X105">
        <v>301</v>
      </c>
      <c r="Y105">
        <v>44</v>
      </c>
      <c r="Z105">
        <v>0</v>
      </c>
      <c r="AA105">
        <v>44</v>
      </c>
      <c r="AB105">
        <v>0</v>
      </c>
      <c r="AC105">
        <v>30</v>
      </c>
      <c r="AD105">
        <v>-2</v>
      </c>
      <c r="AE105">
        <v>0</v>
      </c>
      <c r="AF105">
        <v>0</v>
      </c>
      <c r="AG105">
        <v>0</v>
      </c>
      <c r="AH105" t="s">
        <v>123</v>
      </c>
      <c r="AI105" s="1">
        <v>44564.759039351855</v>
      </c>
      <c r="AJ105">
        <v>245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-2</v>
      </c>
      <c r="AQ105">
        <v>0</v>
      </c>
      <c r="AR105">
        <v>0</v>
      </c>
      <c r="AS105">
        <v>0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</row>
    <row r="106" spans="1:57" x14ac:dyDescent="0.45">
      <c r="A106" t="s">
        <v>359</v>
      </c>
      <c r="B106" t="s">
        <v>80</v>
      </c>
      <c r="C106" t="s">
        <v>360</v>
      </c>
      <c r="D106" t="s">
        <v>82</v>
      </c>
      <c r="E106" s="2" t="str">
        <f>HYPERLINK("capsilon://?command=openfolder&amp;siteaddress=FAM.docvelocity-na8.net&amp;folderid=FXA9827FEF-AEE0-3BF7-815E-EC6F24512752","FX21129644")</f>
        <v>FX21129644</v>
      </c>
      <c r="F106" t="s">
        <v>19</v>
      </c>
      <c r="G106" t="s">
        <v>19</v>
      </c>
      <c r="H106" t="s">
        <v>83</v>
      </c>
      <c r="I106" t="s">
        <v>361</v>
      </c>
      <c r="J106">
        <v>100</v>
      </c>
      <c r="K106" t="s">
        <v>85</v>
      </c>
      <c r="L106" t="s">
        <v>86</v>
      </c>
      <c r="M106" t="s">
        <v>93</v>
      </c>
      <c r="N106">
        <v>1</v>
      </c>
      <c r="O106" s="1">
        <v>44564.689629629633</v>
      </c>
      <c r="P106" s="1">
        <v>44564.717152777775</v>
      </c>
      <c r="Q106">
        <v>2241</v>
      </c>
      <c r="R106">
        <v>137</v>
      </c>
      <c r="S106" t="b">
        <v>0</v>
      </c>
      <c r="T106" t="s">
        <v>89</v>
      </c>
      <c r="U106" t="b">
        <v>0</v>
      </c>
      <c r="V106" t="s">
        <v>94</v>
      </c>
      <c r="W106" s="1">
        <v>44564.717152777775</v>
      </c>
      <c r="X106">
        <v>109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100</v>
      </c>
      <c r="AE106">
        <v>95</v>
      </c>
      <c r="AF106">
        <v>0</v>
      </c>
      <c r="AG106">
        <v>4</v>
      </c>
      <c r="AH106" t="s">
        <v>89</v>
      </c>
      <c r="AI106" t="s">
        <v>89</v>
      </c>
      <c r="AJ106" t="s">
        <v>89</v>
      </c>
      <c r="AK106" t="s">
        <v>89</v>
      </c>
      <c r="AL106" t="s">
        <v>89</v>
      </c>
      <c r="AM106" t="s">
        <v>89</v>
      </c>
      <c r="AN106" t="s">
        <v>89</v>
      </c>
      <c r="AO106" t="s">
        <v>89</v>
      </c>
      <c r="AP106" t="s">
        <v>89</v>
      </c>
      <c r="AQ106" t="s">
        <v>89</v>
      </c>
      <c r="AR106" t="s">
        <v>89</v>
      </c>
      <c r="AS106" t="s">
        <v>89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</row>
    <row r="107" spans="1:57" x14ac:dyDescent="0.45">
      <c r="A107" t="s">
        <v>362</v>
      </c>
      <c r="B107" t="s">
        <v>80</v>
      </c>
      <c r="C107" t="s">
        <v>363</v>
      </c>
      <c r="D107" t="s">
        <v>82</v>
      </c>
      <c r="E107" s="2" t="str">
        <f>HYPERLINK("capsilon://?command=openfolder&amp;siteaddress=FAM.docvelocity-na8.net&amp;folderid=FX3A792F84-BC67-6C72-7D90-BB3968FE7369","FX21125839")</f>
        <v>FX21125839</v>
      </c>
      <c r="F107" t="s">
        <v>19</v>
      </c>
      <c r="G107" t="s">
        <v>19</v>
      </c>
      <c r="H107" t="s">
        <v>83</v>
      </c>
      <c r="I107" t="s">
        <v>364</v>
      </c>
      <c r="J107">
        <v>66</v>
      </c>
      <c r="K107" t="s">
        <v>85</v>
      </c>
      <c r="L107" t="s">
        <v>86</v>
      </c>
      <c r="M107" t="s">
        <v>93</v>
      </c>
      <c r="N107">
        <v>2</v>
      </c>
      <c r="O107" s="1">
        <v>44564.694340277776</v>
      </c>
      <c r="P107" s="1">
        <v>44564.759212962963</v>
      </c>
      <c r="Q107">
        <v>5532</v>
      </c>
      <c r="R107">
        <v>73</v>
      </c>
      <c r="S107" t="b">
        <v>0</v>
      </c>
      <c r="T107" t="s">
        <v>89</v>
      </c>
      <c r="U107" t="b">
        <v>0</v>
      </c>
      <c r="V107" t="s">
        <v>94</v>
      </c>
      <c r="W107" s="1">
        <v>44564.717662037037</v>
      </c>
      <c r="X107">
        <v>43</v>
      </c>
      <c r="Y107">
        <v>0</v>
      </c>
      <c r="Z107">
        <v>0</v>
      </c>
      <c r="AA107">
        <v>0</v>
      </c>
      <c r="AB107">
        <v>52</v>
      </c>
      <c r="AC107">
        <v>0</v>
      </c>
      <c r="AD107">
        <v>66</v>
      </c>
      <c r="AE107">
        <v>0</v>
      </c>
      <c r="AF107">
        <v>0</v>
      </c>
      <c r="AG107">
        <v>0</v>
      </c>
      <c r="AH107" t="s">
        <v>123</v>
      </c>
      <c r="AI107" s="1">
        <v>44564.759212962963</v>
      </c>
      <c r="AJ107">
        <v>14</v>
      </c>
      <c r="AK107">
        <v>0</v>
      </c>
      <c r="AL107">
        <v>0</v>
      </c>
      <c r="AM107">
        <v>0</v>
      </c>
      <c r="AN107">
        <v>52</v>
      </c>
      <c r="AO107">
        <v>0</v>
      </c>
      <c r="AP107">
        <v>66</v>
      </c>
      <c r="AQ107">
        <v>0</v>
      </c>
      <c r="AR107">
        <v>0</v>
      </c>
      <c r="AS107">
        <v>0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</row>
    <row r="108" spans="1:57" x14ac:dyDescent="0.45">
      <c r="A108" t="s">
        <v>365</v>
      </c>
      <c r="B108" t="s">
        <v>80</v>
      </c>
      <c r="C108" t="s">
        <v>366</v>
      </c>
      <c r="D108" t="s">
        <v>82</v>
      </c>
      <c r="E108" s="2" t="str">
        <f>HYPERLINK("capsilon://?command=openfolder&amp;siteaddress=FAM.docvelocity-na8.net&amp;folderid=FX32A6CF2C-743B-79D1-308C-DA41C5552891","FX21129693")</f>
        <v>FX21129693</v>
      </c>
      <c r="F108" t="s">
        <v>19</v>
      </c>
      <c r="G108" t="s">
        <v>19</v>
      </c>
      <c r="H108" t="s">
        <v>83</v>
      </c>
      <c r="I108" t="s">
        <v>367</v>
      </c>
      <c r="J108">
        <v>66</v>
      </c>
      <c r="K108" t="s">
        <v>85</v>
      </c>
      <c r="L108" t="s">
        <v>86</v>
      </c>
      <c r="M108" t="s">
        <v>93</v>
      </c>
      <c r="N108">
        <v>2</v>
      </c>
      <c r="O108" s="1">
        <v>44564.701215277775</v>
      </c>
      <c r="P108" s="1">
        <v>44564.762592592589</v>
      </c>
      <c r="Q108">
        <v>4558</v>
      </c>
      <c r="R108">
        <v>745</v>
      </c>
      <c r="S108" t="b">
        <v>0</v>
      </c>
      <c r="T108" t="s">
        <v>89</v>
      </c>
      <c r="U108" t="b">
        <v>0</v>
      </c>
      <c r="V108" t="s">
        <v>122</v>
      </c>
      <c r="W108" s="1">
        <v>44564.727905092594</v>
      </c>
      <c r="X108">
        <v>442</v>
      </c>
      <c r="Y108">
        <v>62</v>
      </c>
      <c r="Z108">
        <v>0</v>
      </c>
      <c r="AA108">
        <v>62</v>
      </c>
      <c r="AB108">
        <v>0</v>
      </c>
      <c r="AC108">
        <v>29</v>
      </c>
      <c r="AD108">
        <v>4</v>
      </c>
      <c r="AE108">
        <v>0</v>
      </c>
      <c r="AF108">
        <v>0</v>
      </c>
      <c r="AG108">
        <v>0</v>
      </c>
      <c r="AH108" t="s">
        <v>123</v>
      </c>
      <c r="AI108" s="1">
        <v>44564.762592592589</v>
      </c>
      <c r="AJ108">
        <v>291</v>
      </c>
      <c r="AK108">
        <v>3</v>
      </c>
      <c r="AL108">
        <v>0</v>
      </c>
      <c r="AM108">
        <v>3</v>
      </c>
      <c r="AN108">
        <v>0</v>
      </c>
      <c r="AO108">
        <v>3</v>
      </c>
      <c r="AP108">
        <v>1</v>
      </c>
      <c r="AQ108">
        <v>0</v>
      </c>
      <c r="AR108">
        <v>0</v>
      </c>
      <c r="AS108">
        <v>0</v>
      </c>
      <c r="AT108" t="s">
        <v>89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</row>
    <row r="109" spans="1:57" x14ac:dyDescent="0.45">
      <c r="A109" t="s">
        <v>368</v>
      </c>
      <c r="B109" t="s">
        <v>80</v>
      </c>
      <c r="C109" t="s">
        <v>360</v>
      </c>
      <c r="D109" t="s">
        <v>82</v>
      </c>
      <c r="E109" s="2" t="str">
        <f>HYPERLINK("capsilon://?command=openfolder&amp;siteaddress=FAM.docvelocity-na8.net&amp;folderid=FXA9827FEF-AEE0-3BF7-815E-EC6F24512752","FX21129644")</f>
        <v>FX21129644</v>
      </c>
      <c r="F109" t="s">
        <v>19</v>
      </c>
      <c r="G109" t="s">
        <v>19</v>
      </c>
      <c r="H109" t="s">
        <v>83</v>
      </c>
      <c r="I109" t="s">
        <v>361</v>
      </c>
      <c r="J109">
        <v>291</v>
      </c>
      <c r="K109" t="s">
        <v>85</v>
      </c>
      <c r="L109" t="s">
        <v>86</v>
      </c>
      <c r="M109" t="s">
        <v>93</v>
      </c>
      <c r="N109">
        <v>2</v>
      </c>
      <c r="O109" s="1">
        <v>44564.718472222223</v>
      </c>
      <c r="P109" s="1">
        <v>44564.778495370374</v>
      </c>
      <c r="Q109">
        <v>3233</v>
      </c>
      <c r="R109">
        <v>1953</v>
      </c>
      <c r="S109" t="b">
        <v>0</v>
      </c>
      <c r="T109" t="s">
        <v>89</v>
      </c>
      <c r="U109" t="b">
        <v>1</v>
      </c>
      <c r="V109" t="s">
        <v>118</v>
      </c>
      <c r="W109" s="1">
        <v>44564.766481481478</v>
      </c>
      <c r="X109">
        <v>910</v>
      </c>
      <c r="Y109">
        <v>356</v>
      </c>
      <c r="Z109">
        <v>0</v>
      </c>
      <c r="AA109">
        <v>356</v>
      </c>
      <c r="AB109">
        <v>0</v>
      </c>
      <c r="AC109">
        <v>162</v>
      </c>
      <c r="AD109">
        <v>-65</v>
      </c>
      <c r="AE109">
        <v>0</v>
      </c>
      <c r="AF109">
        <v>0</v>
      </c>
      <c r="AG109">
        <v>0</v>
      </c>
      <c r="AH109" t="s">
        <v>123</v>
      </c>
      <c r="AI109" s="1">
        <v>44564.778495370374</v>
      </c>
      <c r="AJ109">
        <v>998</v>
      </c>
      <c r="AK109">
        <v>5</v>
      </c>
      <c r="AL109">
        <v>0</v>
      </c>
      <c r="AM109">
        <v>5</v>
      </c>
      <c r="AN109">
        <v>0</v>
      </c>
      <c r="AO109">
        <v>5</v>
      </c>
      <c r="AP109">
        <v>-70</v>
      </c>
      <c r="AQ109">
        <v>0</v>
      </c>
      <c r="AR109">
        <v>0</v>
      </c>
      <c r="AS109">
        <v>0</v>
      </c>
      <c r="AT109" t="s">
        <v>89</v>
      </c>
      <c r="AU109" t="s">
        <v>89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</row>
    <row r="110" spans="1:57" x14ac:dyDescent="0.45">
      <c r="A110" t="s">
        <v>369</v>
      </c>
      <c r="B110" t="s">
        <v>80</v>
      </c>
      <c r="C110" t="s">
        <v>370</v>
      </c>
      <c r="D110" t="s">
        <v>82</v>
      </c>
      <c r="E110" s="2" t="str">
        <f>HYPERLINK("capsilon://?command=openfolder&amp;siteaddress=FAM.docvelocity-na8.net&amp;folderid=FX5BF9E4F7-FBA2-1A83-105D-3432BF018FAA","FX21129988")</f>
        <v>FX21129988</v>
      </c>
      <c r="F110" t="s">
        <v>19</v>
      </c>
      <c r="G110" t="s">
        <v>19</v>
      </c>
      <c r="H110" t="s">
        <v>83</v>
      </c>
      <c r="I110" t="s">
        <v>371</v>
      </c>
      <c r="J110">
        <v>38</v>
      </c>
      <c r="K110" t="s">
        <v>85</v>
      </c>
      <c r="L110" t="s">
        <v>86</v>
      </c>
      <c r="M110" t="s">
        <v>93</v>
      </c>
      <c r="N110">
        <v>2</v>
      </c>
      <c r="O110" s="1">
        <v>44564.164178240739</v>
      </c>
      <c r="P110" s="1">
        <v>44564.172523148147</v>
      </c>
      <c r="Q110">
        <v>235</v>
      </c>
      <c r="R110">
        <v>486</v>
      </c>
      <c r="S110" t="b">
        <v>0</v>
      </c>
      <c r="T110" t="s">
        <v>89</v>
      </c>
      <c r="U110" t="b">
        <v>1</v>
      </c>
      <c r="V110" t="s">
        <v>133</v>
      </c>
      <c r="W110" s="1">
        <v>44564.166701388887</v>
      </c>
      <c r="X110">
        <v>217</v>
      </c>
      <c r="Y110">
        <v>37</v>
      </c>
      <c r="Z110">
        <v>0</v>
      </c>
      <c r="AA110">
        <v>37</v>
      </c>
      <c r="AB110">
        <v>0</v>
      </c>
      <c r="AC110">
        <v>20</v>
      </c>
      <c r="AD110">
        <v>1</v>
      </c>
      <c r="AE110">
        <v>0</v>
      </c>
      <c r="AF110">
        <v>0</v>
      </c>
      <c r="AG110">
        <v>0</v>
      </c>
      <c r="AH110" t="s">
        <v>101</v>
      </c>
      <c r="AI110" s="1">
        <v>44564.172523148147</v>
      </c>
      <c r="AJ110">
        <v>269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 t="s">
        <v>89</v>
      </c>
      <c r="AU110" t="s">
        <v>89</v>
      </c>
      <c r="AV110" t="s">
        <v>89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</row>
    <row r="111" spans="1:57" x14ac:dyDescent="0.45">
      <c r="A111" t="s">
        <v>372</v>
      </c>
      <c r="B111" t="s">
        <v>80</v>
      </c>
      <c r="C111" t="s">
        <v>363</v>
      </c>
      <c r="D111" t="s">
        <v>82</v>
      </c>
      <c r="E111" s="2" t="str">
        <f>HYPERLINK("capsilon://?command=openfolder&amp;siteaddress=FAM.docvelocity-na8.net&amp;folderid=FX3A792F84-BC67-6C72-7D90-BB3968FE7369","FX21125839")</f>
        <v>FX21125839</v>
      </c>
      <c r="F111" t="s">
        <v>19</v>
      </c>
      <c r="G111" t="s">
        <v>19</v>
      </c>
      <c r="H111" t="s">
        <v>83</v>
      </c>
      <c r="I111" t="s">
        <v>373</v>
      </c>
      <c r="J111">
        <v>66</v>
      </c>
      <c r="K111" t="s">
        <v>85</v>
      </c>
      <c r="L111" t="s">
        <v>86</v>
      </c>
      <c r="M111" t="s">
        <v>93</v>
      </c>
      <c r="N111">
        <v>2</v>
      </c>
      <c r="O111" s="1">
        <v>44564.750219907408</v>
      </c>
      <c r="P111" s="1">
        <v>44564.766944444447</v>
      </c>
      <c r="Q111">
        <v>714</v>
      </c>
      <c r="R111">
        <v>731</v>
      </c>
      <c r="S111" t="b">
        <v>0</v>
      </c>
      <c r="T111" t="s">
        <v>89</v>
      </c>
      <c r="U111" t="b">
        <v>0</v>
      </c>
      <c r="V111" t="s">
        <v>122</v>
      </c>
      <c r="W111" s="1">
        <v>44564.761192129627</v>
      </c>
      <c r="X111">
        <v>356</v>
      </c>
      <c r="Y111">
        <v>52</v>
      </c>
      <c r="Z111">
        <v>0</v>
      </c>
      <c r="AA111">
        <v>52</v>
      </c>
      <c r="AB111">
        <v>0</v>
      </c>
      <c r="AC111">
        <v>32</v>
      </c>
      <c r="AD111">
        <v>14</v>
      </c>
      <c r="AE111">
        <v>0</v>
      </c>
      <c r="AF111">
        <v>0</v>
      </c>
      <c r="AG111">
        <v>0</v>
      </c>
      <c r="AH111" t="s">
        <v>123</v>
      </c>
      <c r="AI111" s="1">
        <v>44564.766944444447</v>
      </c>
      <c r="AJ111">
        <v>375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14</v>
      </c>
      <c r="AQ111">
        <v>0</v>
      </c>
      <c r="AR111">
        <v>0</v>
      </c>
      <c r="AS111">
        <v>0</v>
      </c>
      <c r="AT111" t="s">
        <v>89</v>
      </c>
      <c r="AU111" t="s">
        <v>89</v>
      </c>
      <c r="AV111" t="s">
        <v>89</v>
      </c>
      <c r="AW111" t="s">
        <v>89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</row>
    <row r="112" spans="1:57" x14ac:dyDescent="0.45">
      <c r="A112" t="s">
        <v>374</v>
      </c>
      <c r="B112" t="s">
        <v>80</v>
      </c>
      <c r="C112" t="s">
        <v>375</v>
      </c>
      <c r="D112" t="s">
        <v>82</v>
      </c>
      <c r="E112" s="2" t="str">
        <f>HYPERLINK("capsilon://?command=openfolder&amp;siteaddress=FAM.docvelocity-na8.net&amp;folderid=FXF027BEE1-CACF-F373-42D5-012A1E8FE40E","FX21127079")</f>
        <v>FX21127079</v>
      </c>
      <c r="F112" t="s">
        <v>19</v>
      </c>
      <c r="G112" t="s">
        <v>19</v>
      </c>
      <c r="H112" t="s">
        <v>83</v>
      </c>
      <c r="I112" t="s">
        <v>376</v>
      </c>
      <c r="J112">
        <v>57</v>
      </c>
      <c r="K112" t="s">
        <v>85</v>
      </c>
      <c r="L112" t="s">
        <v>86</v>
      </c>
      <c r="M112" t="s">
        <v>93</v>
      </c>
      <c r="N112">
        <v>2</v>
      </c>
      <c r="O112" s="1">
        <v>44564.758298611108</v>
      </c>
      <c r="P112" s="1">
        <v>44564.781840277778</v>
      </c>
      <c r="Q112">
        <v>1359</v>
      </c>
      <c r="R112">
        <v>675</v>
      </c>
      <c r="S112" t="b">
        <v>0</v>
      </c>
      <c r="T112" t="s">
        <v>89</v>
      </c>
      <c r="U112" t="b">
        <v>0</v>
      </c>
      <c r="V112" t="s">
        <v>122</v>
      </c>
      <c r="W112" s="1">
        <v>44564.77039351852</v>
      </c>
      <c r="X112">
        <v>352</v>
      </c>
      <c r="Y112">
        <v>70</v>
      </c>
      <c r="Z112">
        <v>0</v>
      </c>
      <c r="AA112">
        <v>70</v>
      </c>
      <c r="AB112">
        <v>0</v>
      </c>
      <c r="AC112">
        <v>26</v>
      </c>
      <c r="AD112">
        <v>-13</v>
      </c>
      <c r="AE112">
        <v>0</v>
      </c>
      <c r="AF112">
        <v>0</v>
      </c>
      <c r="AG112">
        <v>0</v>
      </c>
      <c r="AH112" t="s">
        <v>123</v>
      </c>
      <c r="AI112" s="1">
        <v>44564.781840277778</v>
      </c>
      <c r="AJ112">
        <v>288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-13</v>
      </c>
      <c r="AQ112">
        <v>0</v>
      </c>
      <c r="AR112">
        <v>0</v>
      </c>
      <c r="AS112">
        <v>0</v>
      </c>
      <c r="AT112" t="s">
        <v>89</v>
      </c>
      <c r="AU112" t="s">
        <v>89</v>
      </c>
      <c r="AV112" t="s">
        <v>89</v>
      </c>
      <c r="AW112" t="s">
        <v>89</v>
      </c>
      <c r="AX112" t="s">
        <v>89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</row>
    <row r="113" spans="1:57" x14ac:dyDescent="0.45">
      <c r="A113" t="s">
        <v>377</v>
      </c>
      <c r="B113" t="s">
        <v>80</v>
      </c>
      <c r="C113" t="s">
        <v>378</v>
      </c>
      <c r="D113" t="s">
        <v>82</v>
      </c>
      <c r="E113" s="2" t="str">
        <f>HYPERLINK("capsilon://?command=openfolder&amp;siteaddress=FAM.docvelocity-na8.net&amp;folderid=FX65EE3118-1FBD-EE34-9FEA-C3E4DE6C5093","FX211114300")</f>
        <v>FX211114300</v>
      </c>
      <c r="F113" t="s">
        <v>19</v>
      </c>
      <c r="G113" t="s">
        <v>19</v>
      </c>
      <c r="H113" t="s">
        <v>83</v>
      </c>
      <c r="I113" t="s">
        <v>379</v>
      </c>
      <c r="J113">
        <v>38</v>
      </c>
      <c r="K113" t="s">
        <v>85</v>
      </c>
      <c r="L113" t="s">
        <v>86</v>
      </c>
      <c r="M113" t="s">
        <v>93</v>
      </c>
      <c r="N113">
        <v>1</v>
      </c>
      <c r="O113" s="1">
        <v>44564.815937500003</v>
      </c>
      <c r="P113" s="1">
        <v>44564.831377314818</v>
      </c>
      <c r="Q113">
        <v>1217</v>
      </c>
      <c r="R113">
        <v>117</v>
      </c>
      <c r="S113" t="b">
        <v>0</v>
      </c>
      <c r="T113" t="s">
        <v>89</v>
      </c>
      <c r="U113" t="b">
        <v>0</v>
      </c>
      <c r="V113" t="s">
        <v>94</v>
      </c>
      <c r="W113" s="1">
        <v>44564.831377314818</v>
      </c>
      <c r="X113">
        <v>85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38</v>
      </c>
      <c r="AE113">
        <v>37</v>
      </c>
      <c r="AF113">
        <v>0</v>
      </c>
      <c r="AG113">
        <v>2</v>
      </c>
      <c r="AH113" t="s">
        <v>89</v>
      </c>
      <c r="AI113" t="s">
        <v>89</v>
      </c>
      <c r="AJ113" t="s">
        <v>89</v>
      </c>
      <c r="AK113" t="s">
        <v>89</v>
      </c>
      <c r="AL113" t="s">
        <v>89</v>
      </c>
      <c r="AM113" t="s">
        <v>89</v>
      </c>
      <c r="AN113" t="s">
        <v>89</v>
      </c>
      <c r="AO113" t="s">
        <v>89</v>
      </c>
      <c r="AP113" t="s">
        <v>89</v>
      </c>
      <c r="AQ113" t="s">
        <v>89</v>
      </c>
      <c r="AR113" t="s">
        <v>89</v>
      </c>
      <c r="AS113" t="s">
        <v>89</v>
      </c>
      <c r="AT113" t="s">
        <v>89</v>
      </c>
      <c r="AU113" t="s">
        <v>89</v>
      </c>
      <c r="AV113" t="s">
        <v>89</v>
      </c>
      <c r="AW113" t="s">
        <v>89</v>
      </c>
      <c r="AX113" t="s">
        <v>89</v>
      </c>
      <c r="AY113" t="s">
        <v>89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</row>
    <row r="114" spans="1:57" x14ac:dyDescent="0.45">
      <c r="A114" t="s">
        <v>380</v>
      </c>
      <c r="B114" t="s">
        <v>80</v>
      </c>
      <c r="C114" t="s">
        <v>378</v>
      </c>
      <c r="D114" t="s">
        <v>82</v>
      </c>
      <c r="E114" s="2" t="str">
        <f>HYPERLINK("capsilon://?command=openfolder&amp;siteaddress=FAM.docvelocity-na8.net&amp;folderid=FX65EE3118-1FBD-EE34-9FEA-C3E4DE6C5093","FX211114300")</f>
        <v>FX211114300</v>
      </c>
      <c r="F114" t="s">
        <v>19</v>
      </c>
      <c r="G114" t="s">
        <v>19</v>
      </c>
      <c r="H114" t="s">
        <v>83</v>
      </c>
      <c r="I114" t="s">
        <v>379</v>
      </c>
      <c r="J114">
        <v>76</v>
      </c>
      <c r="K114" t="s">
        <v>85</v>
      </c>
      <c r="L114" t="s">
        <v>86</v>
      </c>
      <c r="M114" t="s">
        <v>93</v>
      </c>
      <c r="N114">
        <v>2</v>
      </c>
      <c r="O114" s="1">
        <v>44564.831782407404</v>
      </c>
      <c r="P114" s="1">
        <v>44564.842638888891</v>
      </c>
      <c r="Q114">
        <v>363</v>
      </c>
      <c r="R114">
        <v>575</v>
      </c>
      <c r="S114" t="b">
        <v>0</v>
      </c>
      <c r="T114" t="s">
        <v>89</v>
      </c>
      <c r="U114" t="b">
        <v>1</v>
      </c>
      <c r="V114" t="s">
        <v>94</v>
      </c>
      <c r="W114" s="1">
        <v>44564.835335648146</v>
      </c>
      <c r="X114">
        <v>296</v>
      </c>
      <c r="Y114">
        <v>74</v>
      </c>
      <c r="Z114">
        <v>0</v>
      </c>
      <c r="AA114">
        <v>74</v>
      </c>
      <c r="AB114">
        <v>0</v>
      </c>
      <c r="AC114">
        <v>32</v>
      </c>
      <c r="AD114">
        <v>2</v>
      </c>
      <c r="AE114">
        <v>0</v>
      </c>
      <c r="AF114">
        <v>0</v>
      </c>
      <c r="AG114">
        <v>0</v>
      </c>
      <c r="AH114" t="s">
        <v>171</v>
      </c>
      <c r="AI114" s="1">
        <v>44564.842638888891</v>
      </c>
      <c r="AJ114">
        <v>279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2</v>
      </c>
      <c r="AQ114">
        <v>0</v>
      </c>
      <c r="AR114">
        <v>0</v>
      </c>
      <c r="AS114">
        <v>0</v>
      </c>
      <c r="AT114" t="s">
        <v>89</v>
      </c>
      <c r="AU114" t="s">
        <v>89</v>
      </c>
      <c r="AV114" t="s">
        <v>89</v>
      </c>
      <c r="AW114" t="s">
        <v>89</v>
      </c>
      <c r="AX114" t="s">
        <v>89</v>
      </c>
      <c r="AY114" t="s">
        <v>89</v>
      </c>
      <c r="AZ114" t="s">
        <v>89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</row>
    <row r="115" spans="1:57" x14ac:dyDescent="0.45">
      <c r="A115" t="s">
        <v>381</v>
      </c>
      <c r="B115" t="s">
        <v>80</v>
      </c>
      <c r="C115" t="s">
        <v>382</v>
      </c>
      <c r="D115" t="s">
        <v>82</v>
      </c>
      <c r="E115" s="2" t="str">
        <f>HYPERLINK("capsilon://?command=openfolder&amp;siteaddress=FAM.docvelocity-na8.net&amp;folderid=FX99C86034-F65B-E346-49AB-5766E63BE016","FX21126752")</f>
        <v>FX21126752</v>
      </c>
      <c r="F115" t="s">
        <v>19</v>
      </c>
      <c r="G115" t="s">
        <v>19</v>
      </c>
      <c r="H115" t="s">
        <v>83</v>
      </c>
      <c r="I115" t="s">
        <v>383</v>
      </c>
      <c r="J115">
        <v>56</v>
      </c>
      <c r="K115" t="s">
        <v>85</v>
      </c>
      <c r="L115" t="s">
        <v>86</v>
      </c>
      <c r="M115" t="s">
        <v>93</v>
      </c>
      <c r="N115">
        <v>2</v>
      </c>
      <c r="O115" s="1">
        <v>44564.838379629633</v>
      </c>
      <c r="P115" s="1">
        <v>44565.17454861111</v>
      </c>
      <c r="Q115">
        <v>28492</v>
      </c>
      <c r="R115">
        <v>553</v>
      </c>
      <c r="S115" t="b">
        <v>0</v>
      </c>
      <c r="T115" t="s">
        <v>89</v>
      </c>
      <c r="U115" t="b">
        <v>0</v>
      </c>
      <c r="V115" t="s">
        <v>384</v>
      </c>
      <c r="W115" s="1">
        <v>44565.151053240741</v>
      </c>
      <c r="X115">
        <v>167</v>
      </c>
      <c r="Y115">
        <v>36</v>
      </c>
      <c r="Z115">
        <v>0</v>
      </c>
      <c r="AA115">
        <v>36</v>
      </c>
      <c r="AB115">
        <v>0</v>
      </c>
      <c r="AC115">
        <v>17</v>
      </c>
      <c r="AD115">
        <v>20</v>
      </c>
      <c r="AE115">
        <v>0</v>
      </c>
      <c r="AF115">
        <v>0</v>
      </c>
      <c r="AG115">
        <v>0</v>
      </c>
      <c r="AH115" t="s">
        <v>127</v>
      </c>
      <c r="AI115" s="1">
        <v>44565.17454861111</v>
      </c>
      <c r="AJ115">
        <v>371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20</v>
      </c>
      <c r="AQ115">
        <v>0</v>
      </c>
      <c r="AR115">
        <v>0</v>
      </c>
      <c r="AS115">
        <v>0</v>
      </c>
      <c r="AT115" t="s">
        <v>89</v>
      </c>
      <c r="AU115" t="s">
        <v>89</v>
      </c>
      <c r="AV115" t="s">
        <v>89</v>
      </c>
      <c r="AW115" t="s">
        <v>89</v>
      </c>
      <c r="AX115" t="s">
        <v>89</v>
      </c>
      <c r="AY115" t="s">
        <v>89</v>
      </c>
      <c r="AZ115" t="s">
        <v>89</v>
      </c>
      <c r="BA115" t="s">
        <v>89</v>
      </c>
      <c r="BB115" t="s">
        <v>89</v>
      </c>
      <c r="BC115" t="s">
        <v>89</v>
      </c>
      <c r="BD115" t="s">
        <v>89</v>
      </c>
      <c r="BE115" t="s">
        <v>89</v>
      </c>
    </row>
    <row r="116" spans="1:57" x14ac:dyDescent="0.45">
      <c r="A116" t="s">
        <v>385</v>
      </c>
      <c r="B116" t="s">
        <v>80</v>
      </c>
      <c r="C116" t="s">
        <v>386</v>
      </c>
      <c r="D116" t="s">
        <v>82</v>
      </c>
      <c r="E116" s="2" t="str">
        <f>HYPERLINK("capsilon://?command=openfolder&amp;siteaddress=FAM.docvelocity-na8.net&amp;folderid=FX4F9D35BC-11FB-DA05-38A4-3889750F30B7","FX211113609")</f>
        <v>FX211113609</v>
      </c>
      <c r="F116" t="s">
        <v>19</v>
      </c>
      <c r="G116" t="s">
        <v>19</v>
      </c>
      <c r="H116" t="s">
        <v>83</v>
      </c>
      <c r="I116" t="s">
        <v>387</v>
      </c>
      <c r="J116">
        <v>66</v>
      </c>
      <c r="K116" t="s">
        <v>85</v>
      </c>
      <c r="L116" t="s">
        <v>86</v>
      </c>
      <c r="M116" t="s">
        <v>93</v>
      </c>
      <c r="N116">
        <v>2</v>
      </c>
      <c r="O116" s="1">
        <v>44564.928206018521</v>
      </c>
      <c r="P116" s="1">
        <v>44565.17765046296</v>
      </c>
      <c r="Q116">
        <v>21116</v>
      </c>
      <c r="R116">
        <v>436</v>
      </c>
      <c r="S116" t="b">
        <v>0</v>
      </c>
      <c r="T116" t="s">
        <v>89</v>
      </c>
      <c r="U116" t="b">
        <v>0</v>
      </c>
      <c r="V116" t="s">
        <v>384</v>
      </c>
      <c r="W116" s="1">
        <v>44565.153020833335</v>
      </c>
      <c r="X116">
        <v>169</v>
      </c>
      <c r="Y116">
        <v>52</v>
      </c>
      <c r="Z116">
        <v>0</v>
      </c>
      <c r="AA116">
        <v>52</v>
      </c>
      <c r="AB116">
        <v>0</v>
      </c>
      <c r="AC116">
        <v>11</v>
      </c>
      <c r="AD116">
        <v>14</v>
      </c>
      <c r="AE116">
        <v>0</v>
      </c>
      <c r="AF116">
        <v>0</v>
      </c>
      <c r="AG116">
        <v>0</v>
      </c>
      <c r="AH116" t="s">
        <v>127</v>
      </c>
      <c r="AI116" s="1">
        <v>44565.17765046296</v>
      </c>
      <c r="AJ116">
        <v>267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14</v>
      </c>
      <c r="AQ116">
        <v>0</v>
      </c>
      <c r="AR116">
        <v>0</v>
      </c>
      <c r="AS116">
        <v>0</v>
      </c>
      <c r="AT116" t="s">
        <v>89</v>
      </c>
      <c r="AU116" t="s">
        <v>89</v>
      </c>
      <c r="AV116" t="s">
        <v>89</v>
      </c>
      <c r="AW116" t="s">
        <v>89</v>
      </c>
      <c r="AX116" t="s">
        <v>89</v>
      </c>
      <c r="AY116" t="s">
        <v>89</v>
      </c>
      <c r="AZ116" t="s">
        <v>89</v>
      </c>
      <c r="BA116" t="s">
        <v>89</v>
      </c>
      <c r="BB116" t="s">
        <v>89</v>
      </c>
      <c r="BC116" t="s">
        <v>89</v>
      </c>
      <c r="BD116" t="s">
        <v>89</v>
      </c>
      <c r="BE116" t="s">
        <v>89</v>
      </c>
    </row>
    <row r="117" spans="1:57" x14ac:dyDescent="0.45">
      <c r="A117" t="s">
        <v>388</v>
      </c>
      <c r="B117" t="s">
        <v>80</v>
      </c>
      <c r="C117" t="s">
        <v>389</v>
      </c>
      <c r="D117" t="s">
        <v>82</v>
      </c>
      <c r="E117" s="2" t="str">
        <f>HYPERLINK("capsilon://?command=openfolder&amp;siteaddress=FAM.docvelocity-na8.net&amp;folderid=FXE8E3B8BD-BFF3-F8AD-4FCC-E401D0A4B323","FX21128430")</f>
        <v>FX21128430</v>
      </c>
      <c r="F117" t="s">
        <v>19</v>
      </c>
      <c r="G117" t="s">
        <v>19</v>
      </c>
      <c r="H117" t="s">
        <v>83</v>
      </c>
      <c r="I117" t="s">
        <v>390</v>
      </c>
      <c r="J117">
        <v>69</v>
      </c>
      <c r="K117" t="s">
        <v>85</v>
      </c>
      <c r="L117" t="s">
        <v>86</v>
      </c>
      <c r="M117" t="s">
        <v>93</v>
      </c>
      <c r="N117">
        <v>2</v>
      </c>
      <c r="O117" s="1">
        <v>44564.985868055555</v>
      </c>
      <c r="P117" s="1">
        <v>44565.181354166663</v>
      </c>
      <c r="Q117">
        <v>16328</v>
      </c>
      <c r="R117">
        <v>562</v>
      </c>
      <c r="S117" t="b">
        <v>0</v>
      </c>
      <c r="T117" t="s">
        <v>89</v>
      </c>
      <c r="U117" t="b">
        <v>0</v>
      </c>
      <c r="V117" t="s">
        <v>384</v>
      </c>
      <c r="W117" s="1">
        <v>44565.155740740738</v>
      </c>
      <c r="X117">
        <v>234</v>
      </c>
      <c r="Y117">
        <v>58</v>
      </c>
      <c r="Z117">
        <v>0</v>
      </c>
      <c r="AA117">
        <v>58</v>
      </c>
      <c r="AB117">
        <v>0</v>
      </c>
      <c r="AC117">
        <v>23</v>
      </c>
      <c r="AD117">
        <v>11</v>
      </c>
      <c r="AE117">
        <v>0</v>
      </c>
      <c r="AF117">
        <v>0</v>
      </c>
      <c r="AG117">
        <v>0</v>
      </c>
      <c r="AH117" t="s">
        <v>127</v>
      </c>
      <c r="AI117" s="1">
        <v>44565.181354166663</v>
      </c>
      <c r="AJ117">
        <v>319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11</v>
      </c>
      <c r="AQ117">
        <v>0</v>
      </c>
      <c r="AR117">
        <v>0</v>
      </c>
      <c r="AS117">
        <v>0</v>
      </c>
      <c r="AT117" t="s">
        <v>89</v>
      </c>
      <c r="AU117" t="s">
        <v>89</v>
      </c>
      <c r="AV117" t="s">
        <v>89</v>
      </c>
      <c r="AW117" t="s">
        <v>89</v>
      </c>
      <c r="AX117" t="s">
        <v>89</v>
      </c>
      <c r="AY117" t="s">
        <v>89</v>
      </c>
      <c r="AZ117" t="s">
        <v>89</v>
      </c>
      <c r="BA117" t="s">
        <v>89</v>
      </c>
      <c r="BB117" t="s">
        <v>89</v>
      </c>
      <c r="BC117" t="s">
        <v>89</v>
      </c>
      <c r="BD117" t="s">
        <v>89</v>
      </c>
      <c r="BE117" t="s">
        <v>89</v>
      </c>
    </row>
    <row r="118" spans="1:57" x14ac:dyDescent="0.45">
      <c r="A118" t="s">
        <v>391</v>
      </c>
      <c r="B118" t="s">
        <v>80</v>
      </c>
      <c r="C118" t="s">
        <v>389</v>
      </c>
      <c r="D118" t="s">
        <v>82</v>
      </c>
      <c r="E118" s="2" t="str">
        <f>HYPERLINK("capsilon://?command=openfolder&amp;siteaddress=FAM.docvelocity-na8.net&amp;folderid=FXE8E3B8BD-BFF3-F8AD-4FCC-E401D0A4B323","FX21128430")</f>
        <v>FX21128430</v>
      </c>
      <c r="F118" t="s">
        <v>19</v>
      </c>
      <c r="G118" t="s">
        <v>19</v>
      </c>
      <c r="H118" t="s">
        <v>83</v>
      </c>
      <c r="I118" t="s">
        <v>392</v>
      </c>
      <c r="J118">
        <v>69</v>
      </c>
      <c r="K118" t="s">
        <v>85</v>
      </c>
      <c r="L118" t="s">
        <v>86</v>
      </c>
      <c r="M118" t="s">
        <v>93</v>
      </c>
      <c r="N118">
        <v>2</v>
      </c>
      <c r="O118" s="1">
        <v>44564.986030092594</v>
      </c>
      <c r="P118" s="1">
        <v>44565.187465277777</v>
      </c>
      <c r="Q118">
        <v>16720</v>
      </c>
      <c r="R118">
        <v>684</v>
      </c>
      <c r="S118" t="b">
        <v>0</v>
      </c>
      <c r="T118" t="s">
        <v>89</v>
      </c>
      <c r="U118" t="b">
        <v>0</v>
      </c>
      <c r="V118" t="s">
        <v>384</v>
      </c>
      <c r="W118" s="1">
        <v>44565.157569444447</v>
      </c>
      <c r="X118">
        <v>157</v>
      </c>
      <c r="Y118">
        <v>58</v>
      </c>
      <c r="Z118">
        <v>0</v>
      </c>
      <c r="AA118">
        <v>58</v>
      </c>
      <c r="AB118">
        <v>0</v>
      </c>
      <c r="AC118">
        <v>23</v>
      </c>
      <c r="AD118">
        <v>11</v>
      </c>
      <c r="AE118">
        <v>0</v>
      </c>
      <c r="AF118">
        <v>0</v>
      </c>
      <c r="AG118">
        <v>0</v>
      </c>
      <c r="AH118" t="s">
        <v>127</v>
      </c>
      <c r="AI118" s="1">
        <v>44565.187465277777</v>
      </c>
      <c r="AJ118">
        <v>527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11</v>
      </c>
      <c r="AQ118">
        <v>0</v>
      </c>
      <c r="AR118">
        <v>0</v>
      </c>
      <c r="AS118">
        <v>0</v>
      </c>
      <c r="AT118" t="s">
        <v>89</v>
      </c>
      <c r="AU118" t="s">
        <v>89</v>
      </c>
      <c r="AV118" t="s">
        <v>89</v>
      </c>
      <c r="AW118" t="s">
        <v>89</v>
      </c>
      <c r="AX118" t="s">
        <v>89</v>
      </c>
      <c r="AY118" t="s">
        <v>89</v>
      </c>
      <c r="AZ118" t="s">
        <v>89</v>
      </c>
      <c r="BA118" t="s">
        <v>89</v>
      </c>
      <c r="BB118" t="s">
        <v>89</v>
      </c>
      <c r="BC118" t="s">
        <v>89</v>
      </c>
      <c r="BD118" t="s">
        <v>89</v>
      </c>
      <c r="BE118" t="s">
        <v>89</v>
      </c>
    </row>
    <row r="119" spans="1:57" x14ac:dyDescent="0.45">
      <c r="A119" t="s">
        <v>393</v>
      </c>
      <c r="B119" t="s">
        <v>80</v>
      </c>
      <c r="C119" t="s">
        <v>389</v>
      </c>
      <c r="D119" t="s">
        <v>82</v>
      </c>
      <c r="E119" s="2" t="str">
        <f>HYPERLINK("capsilon://?command=openfolder&amp;siteaddress=FAM.docvelocity-na8.net&amp;folderid=FXE8E3B8BD-BFF3-F8AD-4FCC-E401D0A4B323","FX21128430")</f>
        <v>FX21128430</v>
      </c>
      <c r="F119" t="s">
        <v>19</v>
      </c>
      <c r="G119" t="s">
        <v>19</v>
      </c>
      <c r="H119" t="s">
        <v>83</v>
      </c>
      <c r="I119" t="s">
        <v>394</v>
      </c>
      <c r="J119">
        <v>69</v>
      </c>
      <c r="K119" t="s">
        <v>85</v>
      </c>
      <c r="L119" t="s">
        <v>86</v>
      </c>
      <c r="M119" t="s">
        <v>93</v>
      </c>
      <c r="N119">
        <v>2</v>
      </c>
      <c r="O119" s="1">
        <v>44564.986793981479</v>
      </c>
      <c r="P119" s="1">
        <v>44565.192685185182</v>
      </c>
      <c r="Q119">
        <v>17207</v>
      </c>
      <c r="R119">
        <v>582</v>
      </c>
      <c r="S119" t="b">
        <v>0</v>
      </c>
      <c r="T119" t="s">
        <v>89</v>
      </c>
      <c r="U119" t="b">
        <v>0</v>
      </c>
      <c r="V119" t="s">
        <v>384</v>
      </c>
      <c r="W119" s="1">
        <v>44565.159108796295</v>
      </c>
      <c r="X119">
        <v>132</v>
      </c>
      <c r="Y119">
        <v>58</v>
      </c>
      <c r="Z119">
        <v>0</v>
      </c>
      <c r="AA119">
        <v>58</v>
      </c>
      <c r="AB119">
        <v>0</v>
      </c>
      <c r="AC119">
        <v>23</v>
      </c>
      <c r="AD119">
        <v>11</v>
      </c>
      <c r="AE119">
        <v>0</v>
      </c>
      <c r="AF119">
        <v>0</v>
      </c>
      <c r="AG119">
        <v>0</v>
      </c>
      <c r="AH119" t="s">
        <v>127</v>
      </c>
      <c r="AI119" s="1">
        <v>44565.192685185182</v>
      </c>
      <c r="AJ119">
        <v>450</v>
      </c>
      <c r="AK119">
        <v>2</v>
      </c>
      <c r="AL119">
        <v>0</v>
      </c>
      <c r="AM119">
        <v>2</v>
      </c>
      <c r="AN119">
        <v>0</v>
      </c>
      <c r="AO119">
        <v>0</v>
      </c>
      <c r="AP119">
        <v>9</v>
      </c>
      <c r="AQ119">
        <v>0</v>
      </c>
      <c r="AR119">
        <v>0</v>
      </c>
      <c r="AS119">
        <v>0</v>
      </c>
      <c r="AT119" t="s">
        <v>89</v>
      </c>
      <c r="AU119" t="s">
        <v>89</v>
      </c>
      <c r="AV119" t="s">
        <v>89</v>
      </c>
      <c r="AW119" t="s">
        <v>89</v>
      </c>
      <c r="AX119" t="s">
        <v>89</v>
      </c>
      <c r="AY119" t="s">
        <v>89</v>
      </c>
      <c r="AZ119" t="s">
        <v>89</v>
      </c>
      <c r="BA119" t="s">
        <v>89</v>
      </c>
      <c r="BB119" t="s">
        <v>89</v>
      </c>
      <c r="BC119" t="s">
        <v>89</v>
      </c>
      <c r="BD119" t="s">
        <v>89</v>
      </c>
      <c r="BE119" t="s">
        <v>89</v>
      </c>
    </row>
    <row r="120" spans="1:57" x14ac:dyDescent="0.45">
      <c r="A120" t="s">
        <v>395</v>
      </c>
      <c r="B120" t="s">
        <v>80</v>
      </c>
      <c r="C120" t="s">
        <v>396</v>
      </c>
      <c r="D120" t="s">
        <v>82</v>
      </c>
      <c r="E120" s="2" t="str">
        <f>HYPERLINK("capsilon://?command=openfolder&amp;siteaddress=FAM.docvelocity-na8.net&amp;folderid=FXCBC13D51-DA69-D6AC-3BF2-563B9844C95A","FX211114604")</f>
        <v>FX211114604</v>
      </c>
      <c r="F120" t="s">
        <v>19</v>
      </c>
      <c r="G120" t="s">
        <v>19</v>
      </c>
      <c r="H120" t="s">
        <v>83</v>
      </c>
      <c r="I120" t="s">
        <v>397</v>
      </c>
      <c r="J120">
        <v>21</v>
      </c>
      <c r="K120" t="s">
        <v>85</v>
      </c>
      <c r="L120" t="s">
        <v>86</v>
      </c>
      <c r="M120" t="s">
        <v>93</v>
      </c>
      <c r="N120">
        <v>2</v>
      </c>
      <c r="O120" s="1">
        <v>44565.038472222222</v>
      </c>
      <c r="P120" s="1">
        <v>44565.195960648147</v>
      </c>
      <c r="Q120">
        <v>13275</v>
      </c>
      <c r="R120">
        <v>332</v>
      </c>
      <c r="S120" t="b">
        <v>0</v>
      </c>
      <c r="T120" t="s">
        <v>89</v>
      </c>
      <c r="U120" t="b">
        <v>0</v>
      </c>
      <c r="V120" t="s">
        <v>384</v>
      </c>
      <c r="W120" s="1">
        <v>44565.159699074073</v>
      </c>
      <c r="X120">
        <v>50</v>
      </c>
      <c r="Y120">
        <v>0</v>
      </c>
      <c r="Z120">
        <v>0</v>
      </c>
      <c r="AA120">
        <v>0</v>
      </c>
      <c r="AB120">
        <v>9</v>
      </c>
      <c r="AC120">
        <v>0</v>
      </c>
      <c r="AD120">
        <v>21</v>
      </c>
      <c r="AE120">
        <v>0</v>
      </c>
      <c r="AF120">
        <v>0</v>
      </c>
      <c r="AG120">
        <v>0</v>
      </c>
      <c r="AH120" t="s">
        <v>127</v>
      </c>
      <c r="AI120" s="1">
        <v>44565.195960648147</v>
      </c>
      <c r="AJ120">
        <v>282</v>
      </c>
      <c r="AK120">
        <v>0</v>
      </c>
      <c r="AL120">
        <v>0</v>
      </c>
      <c r="AM120">
        <v>0</v>
      </c>
      <c r="AN120">
        <v>9</v>
      </c>
      <c r="AO120">
        <v>0</v>
      </c>
      <c r="AP120">
        <v>21</v>
      </c>
      <c r="AQ120">
        <v>0</v>
      </c>
      <c r="AR120">
        <v>0</v>
      </c>
      <c r="AS120">
        <v>0</v>
      </c>
      <c r="AT120" t="s">
        <v>89</v>
      </c>
      <c r="AU120" t="s">
        <v>89</v>
      </c>
      <c r="AV120" t="s">
        <v>89</v>
      </c>
      <c r="AW120" t="s">
        <v>89</v>
      </c>
      <c r="AX120" t="s">
        <v>89</v>
      </c>
      <c r="AY120" t="s">
        <v>89</v>
      </c>
      <c r="AZ120" t="s">
        <v>89</v>
      </c>
      <c r="BA120" t="s">
        <v>89</v>
      </c>
      <c r="BB120" t="s">
        <v>89</v>
      </c>
      <c r="BC120" t="s">
        <v>89</v>
      </c>
      <c r="BD120" t="s">
        <v>89</v>
      </c>
      <c r="BE120" t="s">
        <v>89</v>
      </c>
    </row>
    <row r="121" spans="1:57" x14ac:dyDescent="0.45">
      <c r="A121" t="s">
        <v>398</v>
      </c>
      <c r="B121" t="s">
        <v>80</v>
      </c>
      <c r="C121" t="s">
        <v>399</v>
      </c>
      <c r="D121" t="s">
        <v>82</v>
      </c>
      <c r="E121" s="2" t="str">
        <f>HYPERLINK("capsilon://?command=openfolder&amp;siteaddress=FAM.docvelocity-na8.net&amp;folderid=FX47FCA3CB-4625-F3BD-0CD4-450FA7929D4E","FX21111139")</f>
        <v>FX21111139</v>
      </c>
      <c r="F121" t="s">
        <v>19</v>
      </c>
      <c r="G121" t="s">
        <v>19</v>
      </c>
      <c r="H121" t="s">
        <v>83</v>
      </c>
      <c r="I121" t="s">
        <v>400</v>
      </c>
      <c r="J121">
        <v>32</v>
      </c>
      <c r="K121" t="s">
        <v>85</v>
      </c>
      <c r="L121" t="s">
        <v>86</v>
      </c>
      <c r="M121" t="s">
        <v>93</v>
      </c>
      <c r="N121">
        <v>2</v>
      </c>
      <c r="O121" s="1">
        <v>44565.140370370369</v>
      </c>
      <c r="P121" s="1">
        <v>44565.203645833331</v>
      </c>
      <c r="Q121">
        <v>4070</v>
      </c>
      <c r="R121">
        <v>1397</v>
      </c>
      <c r="S121" t="b">
        <v>0</v>
      </c>
      <c r="T121" t="s">
        <v>89</v>
      </c>
      <c r="U121" t="b">
        <v>0</v>
      </c>
      <c r="V121" t="s">
        <v>384</v>
      </c>
      <c r="W121" s="1">
        <v>44565.168206018519</v>
      </c>
      <c r="X121">
        <v>734</v>
      </c>
      <c r="Y121">
        <v>90</v>
      </c>
      <c r="Z121">
        <v>0</v>
      </c>
      <c r="AA121">
        <v>90</v>
      </c>
      <c r="AB121">
        <v>0</v>
      </c>
      <c r="AC121">
        <v>79</v>
      </c>
      <c r="AD121">
        <v>-58</v>
      </c>
      <c r="AE121">
        <v>0</v>
      </c>
      <c r="AF121">
        <v>0</v>
      </c>
      <c r="AG121">
        <v>0</v>
      </c>
      <c r="AH121" t="s">
        <v>127</v>
      </c>
      <c r="AI121" s="1">
        <v>44565.203645833331</v>
      </c>
      <c r="AJ121">
        <v>663</v>
      </c>
      <c r="AK121">
        <v>1</v>
      </c>
      <c r="AL121">
        <v>0</v>
      </c>
      <c r="AM121">
        <v>1</v>
      </c>
      <c r="AN121">
        <v>0</v>
      </c>
      <c r="AO121">
        <v>1</v>
      </c>
      <c r="AP121">
        <v>-59</v>
      </c>
      <c r="AQ121">
        <v>0</v>
      </c>
      <c r="AR121">
        <v>0</v>
      </c>
      <c r="AS121">
        <v>0</v>
      </c>
      <c r="AT121" t="s">
        <v>89</v>
      </c>
      <c r="AU121" t="s">
        <v>89</v>
      </c>
      <c r="AV121" t="s">
        <v>89</v>
      </c>
      <c r="AW121" t="s">
        <v>89</v>
      </c>
      <c r="AX121" t="s">
        <v>89</v>
      </c>
      <c r="AY121" t="s">
        <v>89</v>
      </c>
      <c r="AZ121" t="s">
        <v>89</v>
      </c>
      <c r="BA121" t="s">
        <v>89</v>
      </c>
      <c r="BB121" t="s">
        <v>89</v>
      </c>
      <c r="BC121" t="s">
        <v>89</v>
      </c>
      <c r="BD121" t="s">
        <v>89</v>
      </c>
      <c r="BE121" t="s">
        <v>89</v>
      </c>
    </row>
    <row r="122" spans="1:57" x14ac:dyDescent="0.45">
      <c r="A122" t="s">
        <v>401</v>
      </c>
      <c r="B122" t="s">
        <v>80</v>
      </c>
      <c r="C122" t="s">
        <v>399</v>
      </c>
      <c r="D122" t="s">
        <v>82</v>
      </c>
      <c r="E122" s="2" t="str">
        <f>HYPERLINK("capsilon://?command=openfolder&amp;siteaddress=FAM.docvelocity-na8.net&amp;folderid=FX47FCA3CB-4625-F3BD-0CD4-450FA7929D4E","FX21111139")</f>
        <v>FX21111139</v>
      </c>
      <c r="F122" t="s">
        <v>19</v>
      </c>
      <c r="G122" t="s">
        <v>19</v>
      </c>
      <c r="H122" t="s">
        <v>83</v>
      </c>
      <c r="I122" t="s">
        <v>402</v>
      </c>
      <c r="J122">
        <v>32</v>
      </c>
      <c r="K122" t="s">
        <v>85</v>
      </c>
      <c r="L122" t="s">
        <v>86</v>
      </c>
      <c r="M122" t="s">
        <v>93</v>
      </c>
      <c r="N122">
        <v>2</v>
      </c>
      <c r="O122" s="1">
        <v>44565.140486111108</v>
      </c>
      <c r="P122" s="1">
        <v>44565.21020833333</v>
      </c>
      <c r="Q122">
        <v>4907</v>
      </c>
      <c r="R122">
        <v>1117</v>
      </c>
      <c r="S122" t="b">
        <v>0</v>
      </c>
      <c r="T122" t="s">
        <v>89</v>
      </c>
      <c r="U122" t="b">
        <v>0</v>
      </c>
      <c r="V122" t="s">
        <v>133</v>
      </c>
      <c r="W122" s="1">
        <v>44565.170752314814</v>
      </c>
      <c r="X122">
        <v>551</v>
      </c>
      <c r="Y122">
        <v>69</v>
      </c>
      <c r="Z122">
        <v>0</v>
      </c>
      <c r="AA122">
        <v>69</v>
      </c>
      <c r="AB122">
        <v>0</v>
      </c>
      <c r="AC122">
        <v>44</v>
      </c>
      <c r="AD122">
        <v>-37</v>
      </c>
      <c r="AE122">
        <v>0</v>
      </c>
      <c r="AF122">
        <v>0</v>
      </c>
      <c r="AG122">
        <v>0</v>
      </c>
      <c r="AH122" t="s">
        <v>127</v>
      </c>
      <c r="AI122" s="1">
        <v>44565.21020833333</v>
      </c>
      <c r="AJ122">
        <v>566</v>
      </c>
      <c r="AK122">
        <v>3</v>
      </c>
      <c r="AL122">
        <v>0</v>
      </c>
      <c r="AM122">
        <v>3</v>
      </c>
      <c r="AN122">
        <v>0</v>
      </c>
      <c r="AO122">
        <v>3</v>
      </c>
      <c r="AP122">
        <v>-40</v>
      </c>
      <c r="AQ122">
        <v>0</v>
      </c>
      <c r="AR122">
        <v>0</v>
      </c>
      <c r="AS122">
        <v>0</v>
      </c>
      <c r="AT122" t="s">
        <v>89</v>
      </c>
      <c r="AU122" t="s">
        <v>89</v>
      </c>
      <c r="AV122" t="s">
        <v>89</v>
      </c>
      <c r="AW122" t="s">
        <v>89</v>
      </c>
      <c r="AX122" t="s">
        <v>89</v>
      </c>
      <c r="AY122" t="s">
        <v>89</v>
      </c>
      <c r="AZ122" t="s">
        <v>89</v>
      </c>
      <c r="BA122" t="s">
        <v>89</v>
      </c>
      <c r="BB122" t="s">
        <v>89</v>
      </c>
      <c r="BC122" t="s">
        <v>89</v>
      </c>
      <c r="BD122" t="s">
        <v>89</v>
      </c>
      <c r="BE122" t="s">
        <v>89</v>
      </c>
    </row>
    <row r="123" spans="1:57" x14ac:dyDescent="0.45">
      <c r="A123" t="s">
        <v>403</v>
      </c>
      <c r="B123" t="s">
        <v>80</v>
      </c>
      <c r="C123" t="s">
        <v>404</v>
      </c>
      <c r="D123" t="s">
        <v>82</v>
      </c>
      <c r="E123" s="2" t="str">
        <f>HYPERLINK("capsilon://?command=openfolder&amp;siteaddress=FAM.docvelocity-na8.net&amp;folderid=FX1BE3B3C7-68CC-A2A4-452A-9EB5B93655EB","FX211264")</f>
        <v>FX211264</v>
      </c>
      <c r="F123" t="s">
        <v>19</v>
      </c>
      <c r="G123" t="s">
        <v>19</v>
      </c>
      <c r="H123" t="s">
        <v>83</v>
      </c>
      <c r="I123" t="s">
        <v>405</v>
      </c>
      <c r="J123">
        <v>66</v>
      </c>
      <c r="K123" t="s">
        <v>85</v>
      </c>
      <c r="L123" t="s">
        <v>86</v>
      </c>
      <c r="M123" t="s">
        <v>93</v>
      </c>
      <c r="N123">
        <v>2</v>
      </c>
      <c r="O123" s="1">
        <v>44565.369166666664</v>
      </c>
      <c r="P123" s="1">
        <v>44565.389513888891</v>
      </c>
      <c r="Q123">
        <v>275</v>
      </c>
      <c r="R123">
        <v>1483</v>
      </c>
      <c r="S123" t="b">
        <v>0</v>
      </c>
      <c r="T123" t="s">
        <v>89</v>
      </c>
      <c r="U123" t="b">
        <v>0</v>
      </c>
      <c r="V123" t="s">
        <v>263</v>
      </c>
      <c r="W123" s="1">
        <v>44565.379745370374</v>
      </c>
      <c r="X123">
        <v>888</v>
      </c>
      <c r="Y123">
        <v>52</v>
      </c>
      <c r="Z123">
        <v>0</v>
      </c>
      <c r="AA123">
        <v>52</v>
      </c>
      <c r="AB123">
        <v>0</v>
      </c>
      <c r="AC123">
        <v>29</v>
      </c>
      <c r="AD123">
        <v>14</v>
      </c>
      <c r="AE123">
        <v>0</v>
      </c>
      <c r="AF123">
        <v>0</v>
      </c>
      <c r="AG123">
        <v>0</v>
      </c>
      <c r="AH123" t="s">
        <v>101</v>
      </c>
      <c r="AI123" s="1">
        <v>44565.389513888891</v>
      </c>
      <c r="AJ123">
        <v>595</v>
      </c>
      <c r="AK123">
        <v>1</v>
      </c>
      <c r="AL123">
        <v>0</v>
      </c>
      <c r="AM123">
        <v>1</v>
      </c>
      <c r="AN123">
        <v>0</v>
      </c>
      <c r="AO123">
        <v>1</v>
      </c>
      <c r="AP123">
        <v>13</v>
      </c>
      <c r="AQ123">
        <v>0</v>
      </c>
      <c r="AR123">
        <v>0</v>
      </c>
      <c r="AS123">
        <v>0</v>
      </c>
      <c r="AT123" t="s">
        <v>89</v>
      </c>
      <c r="AU123" t="s">
        <v>89</v>
      </c>
      <c r="AV123" t="s">
        <v>89</v>
      </c>
      <c r="AW123" t="s">
        <v>89</v>
      </c>
      <c r="AX123" t="s">
        <v>89</v>
      </c>
      <c r="AY123" t="s">
        <v>89</v>
      </c>
      <c r="AZ123" t="s">
        <v>89</v>
      </c>
      <c r="BA123" t="s">
        <v>89</v>
      </c>
      <c r="BB123" t="s">
        <v>89</v>
      </c>
      <c r="BC123" t="s">
        <v>89</v>
      </c>
      <c r="BD123" t="s">
        <v>89</v>
      </c>
      <c r="BE123" t="s">
        <v>89</v>
      </c>
    </row>
    <row r="124" spans="1:57" x14ac:dyDescent="0.45">
      <c r="A124" t="s">
        <v>406</v>
      </c>
      <c r="B124" t="s">
        <v>80</v>
      </c>
      <c r="C124" t="s">
        <v>404</v>
      </c>
      <c r="D124" t="s">
        <v>82</v>
      </c>
      <c r="E124" s="2" t="str">
        <f>HYPERLINK("capsilon://?command=openfolder&amp;siteaddress=FAM.docvelocity-na8.net&amp;folderid=FX1BE3B3C7-68CC-A2A4-452A-9EB5B93655EB","FX211264")</f>
        <v>FX211264</v>
      </c>
      <c r="F124" t="s">
        <v>19</v>
      </c>
      <c r="G124" t="s">
        <v>19</v>
      </c>
      <c r="H124" t="s">
        <v>83</v>
      </c>
      <c r="I124" t="s">
        <v>407</v>
      </c>
      <c r="J124">
        <v>66</v>
      </c>
      <c r="K124" t="s">
        <v>85</v>
      </c>
      <c r="L124" t="s">
        <v>86</v>
      </c>
      <c r="M124" t="s">
        <v>93</v>
      </c>
      <c r="N124">
        <v>2</v>
      </c>
      <c r="O124" s="1">
        <v>44565.370775462965</v>
      </c>
      <c r="P124" s="1">
        <v>44565.386122685188</v>
      </c>
      <c r="Q124">
        <v>172</v>
      </c>
      <c r="R124">
        <v>1154</v>
      </c>
      <c r="S124" t="b">
        <v>0</v>
      </c>
      <c r="T124" t="s">
        <v>89</v>
      </c>
      <c r="U124" t="b">
        <v>0</v>
      </c>
      <c r="V124" t="s">
        <v>137</v>
      </c>
      <c r="W124" s="1">
        <v>44565.378506944442</v>
      </c>
      <c r="X124">
        <v>506</v>
      </c>
      <c r="Y124">
        <v>52</v>
      </c>
      <c r="Z124">
        <v>0</v>
      </c>
      <c r="AA124">
        <v>52</v>
      </c>
      <c r="AB124">
        <v>0</v>
      </c>
      <c r="AC124">
        <v>42</v>
      </c>
      <c r="AD124">
        <v>14</v>
      </c>
      <c r="AE124">
        <v>0</v>
      </c>
      <c r="AF124">
        <v>0</v>
      </c>
      <c r="AG124">
        <v>0</v>
      </c>
      <c r="AH124" t="s">
        <v>141</v>
      </c>
      <c r="AI124" s="1">
        <v>44565.386122685188</v>
      </c>
      <c r="AJ124">
        <v>619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13</v>
      </c>
      <c r="AQ124">
        <v>0</v>
      </c>
      <c r="AR124">
        <v>0</v>
      </c>
      <c r="AS124">
        <v>0</v>
      </c>
      <c r="AT124" t="s">
        <v>89</v>
      </c>
      <c r="AU124" t="s">
        <v>89</v>
      </c>
      <c r="AV124" t="s">
        <v>89</v>
      </c>
      <c r="AW124" t="s">
        <v>89</v>
      </c>
      <c r="AX124" t="s">
        <v>89</v>
      </c>
      <c r="AY124" t="s">
        <v>89</v>
      </c>
      <c r="AZ124" t="s">
        <v>89</v>
      </c>
      <c r="BA124" t="s">
        <v>89</v>
      </c>
      <c r="BB124" t="s">
        <v>89</v>
      </c>
      <c r="BC124" t="s">
        <v>89</v>
      </c>
      <c r="BD124" t="s">
        <v>89</v>
      </c>
      <c r="BE124" t="s">
        <v>89</v>
      </c>
    </row>
    <row r="125" spans="1:57" x14ac:dyDescent="0.45">
      <c r="A125" t="s">
        <v>408</v>
      </c>
      <c r="B125" t="s">
        <v>80</v>
      </c>
      <c r="C125" t="s">
        <v>409</v>
      </c>
      <c r="D125" t="s">
        <v>82</v>
      </c>
      <c r="E125" s="2" t="str">
        <f>HYPERLINK("capsilon://?command=openfolder&amp;siteaddress=FAM.docvelocity-na8.net&amp;folderid=FXD4215065-E7EA-1F3F-BB1E-6B5D620AE1AC","FX21127055")</f>
        <v>FX21127055</v>
      </c>
      <c r="F125" t="s">
        <v>19</v>
      </c>
      <c r="G125" t="s">
        <v>19</v>
      </c>
      <c r="H125" t="s">
        <v>83</v>
      </c>
      <c r="I125" t="s">
        <v>410</v>
      </c>
      <c r="J125">
        <v>66</v>
      </c>
      <c r="K125" t="s">
        <v>85</v>
      </c>
      <c r="L125" t="s">
        <v>86</v>
      </c>
      <c r="M125" t="s">
        <v>93</v>
      </c>
      <c r="N125">
        <v>1</v>
      </c>
      <c r="O125" s="1">
        <v>44565.371828703705</v>
      </c>
      <c r="P125" s="1">
        <v>44565.395868055559</v>
      </c>
      <c r="Q125">
        <v>1197</v>
      </c>
      <c r="R125">
        <v>880</v>
      </c>
      <c r="S125" t="b">
        <v>0</v>
      </c>
      <c r="T125" t="s">
        <v>89</v>
      </c>
      <c r="U125" t="b">
        <v>0</v>
      </c>
      <c r="V125" t="s">
        <v>238</v>
      </c>
      <c r="W125" s="1">
        <v>44565.395868055559</v>
      </c>
      <c r="X125">
        <v>597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66</v>
      </c>
      <c r="AE125">
        <v>52</v>
      </c>
      <c r="AF125">
        <v>0</v>
      </c>
      <c r="AG125">
        <v>4</v>
      </c>
      <c r="AH125" t="s">
        <v>89</v>
      </c>
      <c r="AI125" t="s">
        <v>89</v>
      </c>
      <c r="AJ125" t="s">
        <v>89</v>
      </c>
      <c r="AK125" t="s">
        <v>89</v>
      </c>
      <c r="AL125" t="s">
        <v>89</v>
      </c>
      <c r="AM125" t="s">
        <v>89</v>
      </c>
      <c r="AN125" t="s">
        <v>89</v>
      </c>
      <c r="AO125" t="s">
        <v>89</v>
      </c>
      <c r="AP125" t="s">
        <v>89</v>
      </c>
      <c r="AQ125" t="s">
        <v>89</v>
      </c>
      <c r="AR125" t="s">
        <v>89</v>
      </c>
      <c r="AS125" t="s">
        <v>89</v>
      </c>
      <c r="AT125" t="s">
        <v>89</v>
      </c>
      <c r="AU125" t="s">
        <v>89</v>
      </c>
      <c r="AV125" t="s">
        <v>89</v>
      </c>
      <c r="AW125" t="s">
        <v>89</v>
      </c>
      <c r="AX125" t="s">
        <v>89</v>
      </c>
      <c r="AY125" t="s">
        <v>89</v>
      </c>
      <c r="AZ125" t="s">
        <v>89</v>
      </c>
      <c r="BA125" t="s">
        <v>89</v>
      </c>
      <c r="BB125" t="s">
        <v>89</v>
      </c>
      <c r="BC125" t="s">
        <v>89</v>
      </c>
      <c r="BD125" t="s">
        <v>89</v>
      </c>
      <c r="BE125" t="s">
        <v>89</v>
      </c>
    </row>
    <row r="126" spans="1:57" x14ac:dyDescent="0.45">
      <c r="A126" t="s">
        <v>411</v>
      </c>
      <c r="B126" t="s">
        <v>80</v>
      </c>
      <c r="C126" t="s">
        <v>409</v>
      </c>
      <c r="D126" t="s">
        <v>82</v>
      </c>
      <c r="E126" s="2" t="str">
        <f>HYPERLINK("capsilon://?command=openfolder&amp;siteaddress=FAM.docvelocity-na8.net&amp;folderid=FXD4215065-E7EA-1F3F-BB1E-6B5D620AE1AC","FX21127055")</f>
        <v>FX21127055</v>
      </c>
      <c r="F126" t="s">
        <v>19</v>
      </c>
      <c r="G126" t="s">
        <v>19</v>
      </c>
      <c r="H126" t="s">
        <v>83</v>
      </c>
      <c r="I126" t="s">
        <v>412</v>
      </c>
      <c r="J126">
        <v>66</v>
      </c>
      <c r="K126" t="s">
        <v>85</v>
      </c>
      <c r="L126" t="s">
        <v>86</v>
      </c>
      <c r="M126" t="s">
        <v>93</v>
      </c>
      <c r="N126">
        <v>1</v>
      </c>
      <c r="O126" s="1">
        <v>44565.372187499997</v>
      </c>
      <c r="P126" s="1">
        <v>44565.403356481482</v>
      </c>
      <c r="Q126">
        <v>1779</v>
      </c>
      <c r="R126">
        <v>914</v>
      </c>
      <c r="S126" t="b">
        <v>0</v>
      </c>
      <c r="T126" t="s">
        <v>89</v>
      </c>
      <c r="U126" t="b">
        <v>0</v>
      </c>
      <c r="V126" t="s">
        <v>238</v>
      </c>
      <c r="W126" s="1">
        <v>44565.403356481482</v>
      </c>
      <c r="X126">
        <v>646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66</v>
      </c>
      <c r="AE126">
        <v>52</v>
      </c>
      <c r="AF126">
        <v>0</v>
      </c>
      <c r="AG126">
        <v>4</v>
      </c>
      <c r="AH126" t="s">
        <v>89</v>
      </c>
      <c r="AI126" t="s">
        <v>89</v>
      </c>
      <c r="AJ126" t="s">
        <v>89</v>
      </c>
      <c r="AK126" t="s">
        <v>89</v>
      </c>
      <c r="AL126" t="s">
        <v>89</v>
      </c>
      <c r="AM126" t="s">
        <v>89</v>
      </c>
      <c r="AN126" t="s">
        <v>89</v>
      </c>
      <c r="AO126" t="s">
        <v>89</v>
      </c>
      <c r="AP126" t="s">
        <v>89</v>
      </c>
      <c r="AQ126" t="s">
        <v>89</v>
      </c>
      <c r="AR126" t="s">
        <v>89</v>
      </c>
      <c r="AS126" t="s">
        <v>89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</row>
    <row r="127" spans="1:57" x14ac:dyDescent="0.45">
      <c r="A127" t="s">
        <v>413</v>
      </c>
      <c r="B127" t="s">
        <v>80</v>
      </c>
      <c r="C127" t="s">
        <v>414</v>
      </c>
      <c r="D127" t="s">
        <v>82</v>
      </c>
      <c r="E127" s="2" t="str">
        <f>HYPERLINK("capsilon://?command=openfolder&amp;siteaddress=FAM.docvelocity-na8.net&amp;folderid=FXBDB4B547-040B-6890-FBA9-DB3BAD49671D","FX21128609")</f>
        <v>FX21128609</v>
      </c>
      <c r="F127" t="s">
        <v>19</v>
      </c>
      <c r="G127" t="s">
        <v>19</v>
      </c>
      <c r="H127" t="s">
        <v>83</v>
      </c>
      <c r="I127" t="s">
        <v>415</v>
      </c>
      <c r="J127">
        <v>30</v>
      </c>
      <c r="K127" t="s">
        <v>85</v>
      </c>
      <c r="L127" t="s">
        <v>86</v>
      </c>
      <c r="M127" t="s">
        <v>93</v>
      </c>
      <c r="N127">
        <v>2</v>
      </c>
      <c r="O127" s="1">
        <v>44565.395601851851</v>
      </c>
      <c r="P127" s="1">
        <v>44565.419224537036</v>
      </c>
      <c r="Q127">
        <v>1809</v>
      </c>
      <c r="R127">
        <v>232</v>
      </c>
      <c r="S127" t="b">
        <v>0</v>
      </c>
      <c r="T127" t="s">
        <v>89</v>
      </c>
      <c r="U127" t="b">
        <v>0</v>
      </c>
      <c r="V127" t="s">
        <v>137</v>
      </c>
      <c r="W127" s="1">
        <v>44565.417800925927</v>
      </c>
      <c r="X127">
        <v>110</v>
      </c>
      <c r="Y127">
        <v>9</v>
      </c>
      <c r="Z127">
        <v>0</v>
      </c>
      <c r="AA127">
        <v>9</v>
      </c>
      <c r="AB127">
        <v>0</v>
      </c>
      <c r="AC127">
        <v>4</v>
      </c>
      <c r="AD127">
        <v>21</v>
      </c>
      <c r="AE127">
        <v>0</v>
      </c>
      <c r="AF127">
        <v>0</v>
      </c>
      <c r="AG127">
        <v>0</v>
      </c>
      <c r="AH127" t="s">
        <v>101</v>
      </c>
      <c r="AI127" s="1">
        <v>44565.419224537036</v>
      </c>
      <c r="AJ127">
        <v>109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21</v>
      </c>
      <c r="AQ127">
        <v>0</v>
      </c>
      <c r="AR127">
        <v>0</v>
      </c>
      <c r="AS127">
        <v>0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</row>
    <row r="128" spans="1:57" x14ac:dyDescent="0.45">
      <c r="A128" t="s">
        <v>416</v>
      </c>
      <c r="B128" t="s">
        <v>80</v>
      </c>
      <c r="C128" t="s">
        <v>409</v>
      </c>
      <c r="D128" t="s">
        <v>82</v>
      </c>
      <c r="E128" s="2" t="str">
        <f>HYPERLINK("capsilon://?command=openfolder&amp;siteaddress=FAM.docvelocity-na8.net&amp;folderid=FXD4215065-E7EA-1F3F-BB1E-6B5D620AE1AC","FX21127055")</f>
        <v>FX21127055</v>
      </c>
      <c r="F128" t="s">
        <v>19</v>
      </c>
      <c r="G128" t="s">
        <v>19</v>
      </c>
      <c r="H128" t="s">
        <v>83</v>
      </c>
      <c r="I128" t="s">
        <v>410</v>
      </c>
      <c r="J128">
        <v>264</v>
      </c>
      <c r="K128" t="s">
        <v>85</v>
      </c>
      <c r="L128" t="s">
        <v>86</v>
      </c>
      <c r="M128" t="s">
        <v>93</v>
      </c>
      <c r="N128">
        <v>2</v>
      </c>
      <c r="O128" s="1">
        <v>44565.396504629629</v>
      </c>
      <c r="P128" s="1">
        <v>44565.445844907408</v>
      </c>
      <c r="Q128">
        <v>947</v>
      </c>
      <c r="R128">
        <v>3316</v>
      </c>
      <c r="S128" t="b">
        <v>0</v>
      </c>
      <c r="T128" t="s">
        <v>89</v>
      </c>
      <c r="U128" t="b">
        <v>1</v>
      </c>
      <c r="V128" t="s">
        <v>263</v>
      </c>
      <c r="W128" s="1">
        <v>44565.422592592593</v>
      </c>
      <c r="X128">
        <v>1759</v>
      </c>
      <c r="Y128">
        <v>156</v>
      </c>
      <c r="Z128">
        <v>0</v>
      </c>
      <c r="AA128">
        <v>156</v>
      </c>
      <c r="AB128">
        <v>52</v>
      </c>
      <c r="AC128">
        <v>60</v>
      </c>
      <c r="AD128">
        <v>108</v>
      </c>
      <c r="AE128">
        <v>0</v>
      </c>
      <c r="AF128">
        <v>0</v>
      </c>
      <c r="AG128">
        <v>0</v>
      </c>
      <c r="AH128" t="s">
        <v>101</v>
      </c>
      <c r="AI128" s="1">
        <v>44565.445844907408</v>
      </c>
      <c r="AJ128">
        <v>1548</v>
      </c>
      <c r="AK128">
        <v>5</v>
      </c>
      <c r="AL128">
        <v>0</v>
      </c>
      <c r="AM128">
        <v>5</v>
      </c>
      <c r="AN128">
        <v>52</v>
      </c>
      <c r="AO128">
        <v>5</v>
      </c>
      <c r="AP128">
        <v>103</v>
      </c>
      <c r="AQ128">
        <v>0</v>
      </c>
      <c r="AR128">
        <v>0</v>
      </c>
      <c r="AS128">
        <v>0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</row>
    <row r="129" spans="1:57" x14ac:dyDescent="0.45">
      <c r="A129" t="s">
        <v>417</v>
      </c>
      <c r="B129" t="s">
        <v>80</v>
      </c>
      <c r="C129" t="s">
        <v>409</v>
      </c>
      <c r="D129" t="s">
        <v>82</v>
      </c>
      <c r="E129" s="2" t="str">
        <f>HYPERLINK("capsilon://?command=openfolder&amp;siteaddress=FAM.docvelocity-na8.net&amp;folderid=FXD4215065-E7EA-1F3F-BB1E-6B5D620AE1AC","FX21127055")</f>
        <v>FX21127055</v>
      </c>
      <c r="F129" t="s">
        <v>19</v>
      </c>
      <c r="G129" t="s">
        <v>19</v>
      </c>
      <c r="H129" t="s">
        <v>83</v>
      </c>
      <c r="I129" t="s">
        <v>412</v>
      </c>
      <c r="J129">
        <v>264</v>
      </c>
      <c r="K129" t="s">
        <v>85</v>
      </c>
      <c r="L129" t="s">
        <v>86</v>
      </c>
      <c r="M129" t="s">
        <v>93</v>
      </c>
      <c r="N129">
        <v>2</v>
      </c>
      <c r="O129" s="1">
        <v>44565.403981481482</v>
      </c>
      <c r="P129" s="1">
        <v>44565.484201388892</v>
      </c>
      <c r="Q129">
        <v>4616</v>
      </c>
      <c r="R129">
        <v>2315</v>
      </c>
      <c r="S129" t="b">
        <v>0</v>
      </c>
      <c r="T129" t="s">
        <v>89</v>
      </c>
      <c r="U129" t="b">
        <v>1</v>
      </c>
      <c r="V129" t="s">
        <v>133</v>
      </c>
      <c r="W129" s="1">
        <v>44565.425381944442</v>
      </c>
      <c r="X129">
        <v>943</v>
      </c>
      <c r="Y129">
        <v>156</v>
      </c>
      <c r="Z129">
        <v>0</v>
      </c>
      <c r="AA129">
        <v>156</v>
      </c>
      <c r="AB129">
        <v>52</v>
      </c>
      <c r="AC129">
        <v>95</v>
      </c>
      <c r="AD129">
        <v>108</v>
      </c>
      <c r="AE129">
        <v>0</v>
      </c>
      <c r="AF129">
        <v>0</v>
      </c>
      <c r="AG129">
        <v>0</v>
      </c>
      <c r="AH129" t="s">
        <v>127</v>
      </c>
      <c r="AI129" s="1">
        <v>44565.484201388892</v>
      </c>
      <c r="AJ129">
        <v>1335</v>
      </c>
      <c r="AK129">
        <v>3</v>
      </c>
      <c r="AL129">
        <v>0</v>
      </c>
      <c r="AM129">
        <v>3</v>
      </c>
      <c r="AN129">
        <v>52</v>
      </c>
      <c r="AO129">
        <v>3</v>
      </c>
      <c r="AP129">
        <v>105</v>
      </c>
      <c r="AQ129">
        <v>0</v>
      </c>
      <c r="AR129">
        <v>0</v>
      </c>
      <c r="AS129">
        <v>0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</row>
    <row r="130" spans="1:57" x14ac:dyDescent="0.45">
      <c r="A130" t="s">
        <v>418</v>
      </c>
      <c r="B130" t="s">
        <v>80</v>
      </c>
      <c r="C130" t="s">
        <v>419</v>
      </c>
      <c r="D130" t="s">
        <v>82</v>
      </c>
      <c r="E130" s="2" t="str">
        <f>HYPERLINK("capsilon://?command=openfolder&amp;siteaddress=FAM.docvelocity-na8.net&amp;folderid=FXCB8F4FC5-E4BC-806C-5C24-FE0D7A49265D","FX21113013")</f>
        <v>FX21113013</v>
      </c>
      <c r="F130" t="s">
        <v>19</v>
      </c>
      <c r="G130" t="s">
        <v>19</v>
      </c>
      <c r="H130" t="s">
        <v>83</v>
      </c>
      <c r="I130" t="s">
        <v>420</v>
      </c>
      <c r="J130">
        <v>66</v>
      </c>
      <c r="K130" t="s">
        <v>85</v>
      </c>
      <c r="L130" t="s">
        <v>86</v>
      </c>
      <c r="M130" t="s">
        <v>93</v>
      </c>
      <c r="N130">
        <v>2</v>
      </c>
      <c r="O130" s="1">
        <v>44564.407893518517</v>
      </c>
      <c r="P130" s="1">
        <v>44564.424247685187</v>
      </c>
      <c r="Q130">
        <v>186</v>
      </c>
      <c r="R130">
        <v>1227</v>
      </c>
      <c r="S130" t="b">
        <v>0</v>
      </c>
      <c r="T130" t="s">
        <v>89</v>
      </c>
      <c r="U130" t="b">
        <v>0</v>
      </c>
      <c r="V130" t="s">
        <v>133</v>
      </c>
      <c r="W130" s="1">
        <v>44564.416203703702</v>
      </c>
      <c r="X130">
        <v>524</v>
      </c>
      <c r="Y130">
        <v>52</v>
      </c>
      <c r="Z130">
        <v>0</v>
      </c>
      <c r="AA130">
        <v>52</v>
      </c>
      <c r="AB130">
        <v>0</v>
      </c>
      <c r="AC130">
        <v>42</v>
      </c>
      <c r="AD130">
        <v>14</v>
      </c>
      <c r="AE130">
        <v>0</v>
      </c>
      <c r="AF130">
        <v>0</v>
      </c>
      <c r="AG130">
        <v>0</v>
      </c>
      <c r="AH130" t="s">
        <v>101</v>
      </c>
      <c r="AI130" s="1">
        <v>44564.424247685187</v>
      </c>
      <c r="AJ130">
        <v>687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13</v>
      </c>
      <c r="AQ130">
        <v>0</v>
      </c>
      <c r="AR130">
        <v>0</v>
      </c>
      <c r="AS130">
        <v>0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</row>
    <row r="131" spans="1:57" x14ac:dyDescent="0.45">
      <c r="A131" t="s">
        <v>421</v>
      </c>
      <c r="B131" t="s">
        <v>80</v>
      </c>
      <c r="C131" t="s">
        <v>422</v>
      </c>
      <c r="D131" t="s">
        <v>82</v>
      </c>
      <c r="E131" s="2" t="str">
        <f>HYPERLINK("capsilon://?command=openfolder&amp;siteaddress=FAM.docvelocity-na8.net&amp;folderid=FXE2AF2BED-A129-549D-961D-418EC6F2EB67","FX211210757")</f>
        <v>FX211210757</v>
      </c>
      <c r="F131" t="s">
        <v>19</v>
      </c>
      <c r="G131" t="s">
        <v>19</v>
      </c>
      <c r="H131" t="s">
        <v>83</v>
      </c>
      <c r="I131" t="s">
        <v>423</v>
      </c>
      <c r="J131">
        <v>111</v>
      </c>
      <c r="K131" t="s">
        <v>85</v>
      </c>
      <c r="L131" t="s">
        <v>86</v>
      </c>
      <c r="M131" t="s">
        <v>93</v>
      </c>
      <c r="N131">
        <v>2</v>
      </c>
      <c r="O131" s="1">
        <v>44565.438206018516</v>
      </c>
      <c r="P131" s="1">
        <v>44565.487662037034</v>
      </c>
      <c r="Q131">
        <v>3496</v>
      </c>
      <c r="R131">
        <v>777</v>
      </c>
      <c r="S131" t="b">
        <v>0</v>
      </c>
      <c r="T131" t="s">
        <v>89</v>
      </c>
      <c r="U131" t="b">
        <v>0</v>
      </c>
      <c r="V131" t="s">
        <v>133</v>
      </c>
      <c r="W131" s="1">
        <v>44565.447500000002</v>
      </c>
      <c r="X131">
        <v>293</v>
      </c>
      <c r="Y131">
        <v>79</v>
      </c>
      <c r="Z131">
        <v>0</v>
      </c>
      <c r="AA131">
        <v>79</v>
      </c>
      <c r="AB131">
        <v>0</v>
      </c>
      <c r="AC131">
        <v>21</v>
      </c>
      <c r="AD131">
        <v>32</v>
      </c>
      <c r="AE131">
        <v>0</v>
      </c>
      <c r="AF131">
        <v>0</v>
      </c>
      <c r="AG131">
        <v>0</v>
      </c>
      <c r="AH131" t="s">
        <v>101</v>
      </c>
      <c r="AI131" s="1">
        <v>44565.487662037034</v>
      </c>
      <c r="AJ131">
        <v>477</v>
      </c>
      <c r="AK131">
        <v>1</v>
      </c>
      <c r="AL131">
        <v>0</v>
      </c>
      <c r="AM131">
        <v>1</v>
      </c>
      <c r="AN131">
        <v>0</v>
      </c>
      <c r="AO131">
        <v>4</v>
      </c>
      <c r="AP131">
        <v>31</v>
      </c>
      <c r="AQ131">
        <v>0</v>
      </c>
      <c r="AR131">
        <v>0</v>
      </c>
      <c r="AS131">
        <v>0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</row>
    <row r="132" spans="1:57" x14ac:dyDescent="0.45">
      <c r="A132" t="s">
        <v>424</v>
      </c>
      <c r="B132" t="s">
        <v>80</v>
      </c>
      <c r="C132" t="s">
        <v>422</v>
      </c>
      <c r="D132" t="s">
        <v>82</v>
      </c>
      <c r="E132" s="2" t="str">
        <f>HYPERLINK("capsilon://?command=openfolder&amp;siteaddress=FAM.docvelocity-na8.net&amp;folderid=FXE2AF2BED-A129-549D-961D-418EC6F2EB67","FX211210757")</f>
        <v>FX211210757</v>
      </c>
      <c r="F132" t="s">
        <v>19</v>
      </c>
      <c r="G132" t="s">
        <v>19</v>
      </c>
      <c r="H132" t="s">
        <v>83</v>
      </c>
      <c r="I132" t="s">
        <v>425</v>
      </c>
      <c r="J132">
        <v>98</v>
      </c>
      <c r="K132" t="s">
        <v>85</v>
      </c>
      <c r="L132" t="s">
        <v>86</v>
      </c>
      <c r="M132" t="s">
        <v>93</v>
      </c>
      <c r="N132">
        <v>2</v>
      </c>
      <c r="O132" s="1">
        <v>44565.43954861111</v>
      </c>
      <c r="P132" s="1">
        <v>44565.490023148152</v>
      </c>
      <c r="Q132">
        <v>3591</v>
      </c>
      <c r="R132">
        <v>770</v>
      </c>
      <c r="S132" t="b">
        <v>0</v>
      </c>
      <c r="T132" t="s">
        <v>89</v>
      </c>
      <c r="U132" t="b">
        <v>0</v>
      </c>
      <c r="V132" t="s">
        <v>137</v>
      </c>
      <c r="W132" s="1">
        <v>44565.447939814818</v>
      </c>
      <c r="X132">
        <v>249</v>
      </c>
      <c r="Y132">
        <v>69</v>
      </c>
      <c r="Z132">
        <v>0</v>
      </c>
      <c r="AA132">
        <v>69</v>
      </c>
      <c r="AB132">
        <v>0</v>
      </c>
      <c r="AC132">
        <v>23</v>
      </c>
      <c r="AD132">
        <v>29</v>
      </c>
      <c r="AE132">
        <v>0</v>
      </c>
      <c r="AF132">
        <v>0</v>
      </c>
      <c r="AG132">
        <v>0</v>
      </c>
      <c r="AH132" t="s">
        <v>127</v>
      </c>
      <c r="AI132" s="1">
        <v>44565.490023148152</v>
      </c>
      <c r="AJ132">
        <v>502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0</v>
      </c>
      <c r="AR132">
        <v>0</v>
      </c>
      <c r="AS132">
        <v>0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</row>
    <row r="133" spans="1:57" x14ac:dyDescent="0.45">
      <c r="A133" t="s">
        <v>426</v>
      </c>
      <c r="B133" t="s">
        <v>80</v>
      </c>
      <c r="C133" t="s">
        <v>422</v>
      </c>
      <c r="D133" t="s">
        <v>82</v>
      </c>
      <c r="E133" s="2" t="str">
        <f>HYPERLINK("capsilon://?command=openfolder&amp;siteaddress=FAM.docvelocity-na8.net&amp;folderid=FXE2AF2BED-A129-549D-961D-418EC6F2EB67","FX211210757")</f>
        <v>FX211210757</v>
      </c>
      <c r="F133" t="s">
        <v>19</v>
      </c>
      <c r="G133" t="s">
        <v>19</v>
      </c>
      <c r="H133" t="s">
        <v>83</v>
      </c>
      <c r="I133" t="s">
        <v>427</v>
      </c>
      <c r="J133">
        <v>98</v>
      </c>
      <c r="K133" t="s">
        <v>85</v>
      </c>
      <c r="L133" t="s">
        <v>86</v>
      </c>
      <c r="M133" t="s">
        <v>93</v>
      </c>
      <c r="N133">
        <v>2</v>
      </c>
      <c r="O133" s="1">
        <v>44565.440694444442</v>
      </c>
      <c r="P133" s="1">
        <v>44565.495798611111</v>
      </c>
      <c r="Q133">
        <v>4086</v>
      </c>
      <c r="R133">
        <v>675</v>
      </c>
      <c r="S133" t="b">
        <v>0</v>
      </c>
      <c r="T133" t="s">
        <v>89</v>
      </c>
      <c r="U133" t="b">
        <v>0</v>
      </c>
      <c r="V133" t="s">
        <v>133</v>
      </c>
      <c r="W133" s="1">
        <v>44565.449201388888</v>
      </c>
      <c r="X133">
        <v>146</v>
      </c>
      <c r="Y133">
        <v>69</v>
      </c>
      <c r="Z133">
        <v>0</v>
      </c>
      <c r="AA133">
        <v>69</v>
      </c>
      <c r="AB133">
        <v>0</v>
      </c>
      <c r="AC133">
        <v>20</v>
      </c>
      <c r="AD133">
        <v>29</v>
      </c>
      <c r="AE133">
        <v>0</v>
      </c>
      <c r="AF133">
        <v>0</v>
      </c>
      <c r="AG133">
        <v>0</v>
      </c>
      <c r="AH133" t="s">
        <v>127</v>
      </c>
      <c r="AI133" s="1">
        <v>44565.495798611111</v>
      </c>
      <c r="AJ133">
        <v>499</v>
      </c>
      <c r="AK133">
        <v>1</v>
      </c>
      <c r="AL133">
        <v>0</v>
      </c>
      <c r="AM133">
        <v>1</v>
      </c>
      <c r="AN133">
        <v>0</v>
      </c>
      <c r="AO133">
        <v>1</v>
      </c>
      <c r="AP133">
        <v>28</v>
      </c>
      <c r="AQ133">
        <v>0</v>
      </c>
      <c r="AR133">
        <v>0</v>
      </c>
      <c r="AS133">
        <v>0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</row>
    <row r="134" spans="1:57" x14ac:dyDescent="0.45">
      <c r="A134" t="s">
        <v>428</v>
      </c>
      <c r="B134" t="s">
        <v>80</v>
      </c>
      <c r="C134" t="s">
        <v>429</v>
      </c>
      <c r="D134" t="s">
        <v>82</v>
      </c>
      <c r="E134" s="2" t="str">
        <f>HYPERLINK("capsilon://?command=openfolder&amp;siteaddress=FAM.docvelocity-na8.net&amp;folderid=FXF6CFE7EE-5E4E-C4F9-2074-45DE5EEA8D9D","FX21128419")</f>
        <v>FX21128419</v>
      </c>
      <c r="F134" t="s">
        <v>19</v>
      </c>
      <c r="G134" t="s">
        <v>19</v>
      </c>
      <c r="H134" t="s">
        <v>83</v>
      </c>
      <c r="I134" t="s">
        <v>430</v>
      </c>
      <c r="J134">
        <v>83</v>
      </c>
      <c r="K134" t="s">
        <v>85</v>
      </c>
      <c r="L134" t="s">
        <v>86</v>
      </c>
      <c r="M134" t="s">
        <v>93</v>
      </c>
      <c r="N134">
        <v>2</v>
      </c>
      <c r="O134" s="1">
        <v>44565.442395833335</v>
      </c>
      <c r="P134" s="1">
        <v>44565.499918981484</v>
      </c>
      <c r="Q134">
        <v>3926</v>
      </c>
      <c r="R134">
        <v>1044</v>
      </c>
      <c r="S134" t="b">
        <v>0</v>
      </c>
      <c r="T134" t="s">
        <v>89</v>
      </c>
      <c r="U134" t="b">
        <v>0</v>
      </c>
      <c r="V134" t="s">
        <v>137</v>
      </c>
      <c r="W134" s="1">
        <v>44565.452025462961</v>
      </c>
      <c r="X134">
        <v>352</v>
      </c>
      <c r="Y134">
        <v>78</v>
      </c>
      <c r="Z134">
        <v>0</v>
      </c>
      <c r="AA134">
        <v>78</v>
      </c>
      <c r="AB134">
        <v>0</v>
      </c>
      <c r="AC134">
        <v>38</v>
      </c>
      <c r="AD134">
        <v>5</v>
      </c>
      <c r="AE134">
        <v>0</v>
      </c>
      <c r="AF134">
        <v>0</v>
      </c>
      <c r="AG134">
        <v>0</v>
      </c>
      <c r="AH134" t="s">
        <v>123</v>
      </c>
      <c r="AI134" s="1">
        <v>44565.499918981484</v>
      </c>
      <c r="AJ134">
        <v>692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3</v>
      </c>
      <c r="AQ134">
        <v>0</v>
      </c>
      <c r="AR134">
        <v>0</v>
      </c>
      <c r="AS134">
        <v>0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</row>
    <row r="135" spans="1:57" x14ac:dyDescent="0.45">
      <c r="A135" t="s">
        <v>431</v>
      </c>
      <c r="B135" t="s">
        <v>80</v>
      </c>
      <c r="C135" t="s">
        <v>103</v>
      </c>
      <c r="D135" t="s">
        <v>82</v>
      </c>
      <c r="E135" s="2" t="str">
        <f>HYPERLINK("capsilon://?command=openfolder&amp;siteaddress=FAM.docvelocity-na8.net&amp;folderid=FXB099CF73-499C-E106-C19A-EBE29850D3C6","FX21128500")</f>
        <v>FX21128500</v>
      </c>
      <c r="F135" t="s">
        <v>19</v>
      </c>
      <c r="G135" t="s">
        <v>19</v>
      </c>
      <c r="H135" t="s">
        <v>83</v>
      </c>
      <c r="I135" t="s">
        <v>432</v>
      </c>
      <c r="J135">
        <v>66</v>
      </c>
      <c r="K135" t="s">
        <v>85</v>
      </c>
      <c r="L135" t="s">
        <v>86</v>
      </c>
      <c r="M135" t="s">
        <v>93</v>
      </c>
      <c r="N135">
        <v>2</v>
      </c>
      <c r="O135" s="1">
        <v>44565.527916666666</v>
      </c>
      <c r="P135" s="1">
        <v>44565.52915509259</v>
      </c>
      <c r="Q135">
        <v>37</v>
      </c>
      <c r="R135">
        <v>70</v>
      </c>
      <c r="S135" t="b">
        <v>0</v>
      </c>
      <c r="T135" t="s">
        <v>89</v>
      </c>
      <c r="U135" t="b">
        <v>0</v>
      </c>
      <c r="V135" t="s">
        <v>122</v>
      </c>
      <c r="W135" s="1">
        <v>44565.528240740743</v>
      </c>
      <c r="X135">
        <v>25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66</v>
      </c>
      <c r="AE135">
        <v>0</v>
      </c>
      <c r="AF135">
        <v>0</v>
      </c>
      <c r="AG135">
        <v>0</v>
      </c>
      <c r="AH135" t="s">
        <v>97</v>
      </c>
      <c r="AI135" s="1">
        <v>44565.52915509259</v>
      </c>
      <c r="AJ135">
        <v>45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66</v>
      </c>
      <c r="AQ135">
        <v>0</v>
      </c>
      <c r="AR135">
        <v>0</v>
      </c>
      <c r="AS135">
        <v>0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</row>
    <row r="136" spans="1:57" x14ac:dyDescent="0.45">
      <c r="A136" t="s">
        <v>433</v>
      </c>
      <c r="B136" t="s">
        <v>80</v>
      </c>
      <c r="C136" t="s">
        <v>429</v>
      </c>
      <c r="D136" t="s">
        <v>82</v>
      </c>
      <c r="E136" s="2" t="str">
        <f>HYPERLINK("capsilon://?command=openfolder&amp;siteaddress=FAM.docvelocity-na8.net&amp;folderid=FXF6CFE7EE-5E4E-C4F9-2074-45DE5EEA8D9D","FX21128419")</f>
        <v>FX21128419</v>
      </c>
      <c r="F136" t="s">
        <v>19</v>
      </c>
      <c r="G136" t="s">
        <v>19</v>
      </c>
      <c r="H136" t="s">
        <v>83</v>
      </c>
      <c r="I136" t="s">
        <v>434</v>
      </c>
      <c r="J136">
        <v>66</v>
      </c>
      <c r="K136" t="s">
        <v>85</v>
      </c>
      <c r="L136" t="s">
        <v>86</v>
      </c>
      <c r="M136" t="s">
        <v>93</v>
      </c>
      <c r="N136">
        <v>2</v>
      </c>
      <c r="O136" s="1">
        <v>44565.542280092595</v>
      </c>
      <c r="P136" s="1">
        <v>44565.574108796296</v>
      </c>
      <c r="Q136">
        <v>1375</v>
      </c>
      <c r="R136">
        <v>1375</v>
      </c>
      <c r="S136" t="b">
        <v>0</v>
      </c>
      <c r="T136" t="s">
        <v>89</v>
      </c>
      <c r="U136" t="b">
        <v>0</v>
      </c>
      <c r="V136" t="s">
        <v>158</v>
      </c>
      <c r="W136" s="1">
        <v>44565.554976851854</v>
      </c>
      <c r="X136">
        <v>995</v>
      </c>
      <c r="Y136">
        <v>52</v>
      </c>
      <c r="Z136">
        <v>0</v>
      </c>
      <c r="AA136">
        <v>52</v>
      </c>
      <c r="AB136">
        <v>0</v>
      </c>
      <c r="AC136">
        <v>29</v>
      </c>
      <c r="AD136">
        <v>14</v>
      </c>
      <c r="AE136">
        <v>0</v>
      </c>
      <c r="AF136">
        <v>0</v>
      </c>
      <c r="AG136">
        <v>0</v>
      </c>
      <c r="AH136" t="s">
        <v>123</v>
      </c>
      <c r="AI136" s="1">
        <v>44565.574108796296</v>
      </c>
      <c r="AJ136">
        <v>364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14</v>
      </c>
      <c r="AQ136">
        <v>0</v>
      </c>
      <c r="AR136">
        <v>0</v>
      </c>
      <c r="AS136">
        <v>0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</row>
    <row r="137" spans="1:57" x14ac:dyDescent="0.45">
      <c r="A137" t="s">
        <v>435</v>
      </c>
      <c r="B137" t="s">
        <v>80</v>
      </c>
      <c r="C137" t="s">
        <v>429</v>
      </c>
      <c r="D137" t="s">
        <v>82</v>
      </c>
      <c r="E137" s="2" t="str">
        <f>HYPERLINK("capsilon://?command=openfolder&amp;siteaddress=FAM.docvelocity-na8.net&amp;folderid=FXF6CFE7EE-5E4E-C4F9-2074-45DE5EEA8D9D","FX21128419")</f>
        <v>FX21128419</v>
      </c>
      <c r="F137" t="s">
        <v>19</v>
      </c>
      <c r="G137" t="s">
        <v>19</v>
      </c>
      <c r="H137" t="s">
        <v>83</v>
      </c>
      <c r="I137" t="s">
        <v>436</v>
      </c>
      <c r="J137">
        <v>66</v>
      </c>
      <c r="K137" t="s">
        <v>85</v>
      </c>
      <c r="L137" t="s">
        <v>86</v>
      </c>
      <c r="M137" t="s">
        <v>93</v>
      </c>
      <c r="N137">
        <v>2</v>
      </c>
      <c r="O137" s="1">
        <v>44565.558020833334</v>
      </c>
      <c r="P137" s="1">
        <v>44565.576793981483</v>
      </c>
      <c r="Q137">
        <v>1043</v>
      </c>
      <c r="R137">
        <v>579</v>
      </c>
      <c r="S137" t="b">
        <v>0</v>
      </c>
      <c r="T137" t="s">
        <v>89</v>
      </c>
      <c r="U137" t="b">
        <v>0</v>
      </c>
      <c r="V137" t="s">
        <v>122</v>
      </c>
      <c r="W137" s="1">
        <v>44565.562465277777</v>
      </c>
      <c r="X137">
        <v>348</v>
      </c>
      <c r="Y137">
        <v>52</v>
      </c>
      <c r="Z137">
        <v>0</v>
      </c>
      <c r="AA137">
        <v>52</v>
      </c>
      <c r="AB137">
        <v>0</v>
      </c>
      <c r="AC137">
        <v>27</v>
      </c>
      <c r="AD137">
        <v>14</v>
      </c>
      <c r="AE137">
        <v>0</v>
      </c>
      <c r="AF137">
        <v>0</v>
      </c>
      <c r="AG137">
        <v>0</v>
      </c>
      <c r="AH137" t="s">
        <v>123</v>
      </c>
      <c r="AI137" s="1">
        <v>44565.576793981483</v>
      </c>
      <c r="AJ137">
        <v>231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13</v>
      </c>
      <c r="AQ137">
        <v>0</v>
      </c>
      <c r="AR137">
        <v>0</v>
      </c>
      <c r="AS137">
        <v>0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</row>
    <row r="138" spans="1:57" x14ac:dyDescent="0.45">
      <c r="A138" t="s">
        <v>437</v>
      </c>
      <c r="B138" t="s">
        <v>80</v>
      </c>
      <c r="C138" t="s">
        <v>438</v>
      </c>
      <c r="D138" t="s">
        <v>82</v>
      </c>
      <c r="E138" s="2" t="str">
        <f>HYPERLINK("capsilon://?command=openfolder&amp;siteaddress=FAM.docvelocity-na8.net&amp;folderid=FX049BB775-D7DF-7BF5-E881-8A013A470DE5","FX21117509")</f>
        <v>FX21117509</v>
      </c>
      <c r="F138" t="s">
        <v>19</v>
      </c>
      <c r="G138" t="s">
        <v>19</v>
      </c>
      <c r="H138" t="s">
        <v>83</v>
      </c>
      <c r="I138" t="s">
        <v>439</v>
      </c>
      <c r="J138">
        <v>66</v>
      </c>
      <c r="K138" t="s">
        <v>85</v>
      </c>
      <c r="L138" t="s">
        <v>86</v>
      </c>
      <c r="M138" t="s">
        <v>93</v>
      </c>
      <c r="N138">
        <v>2</v>
      </c>
      <c r="O138" s="1">
        <v>44565.562800925924</v>
      </c>
      <c r="P138" s="1">
        <v>44565.577384259261</v>
      </c>
      <c r="Q138">
        <v>981</v>
      </c>
      <c r="R138">
        <v>279</v>
      </c>
      <c r="S138" t="b">
        <v>0</v>
      </c>
      <c r="T138" t="s">
        <v>89</v>
      </c>
      <c r="U138" t="b">
        <v>0</v>
      </c>
      <c r="V138" t="s">
        <v>181</v>
      </c>
      <c r="W138" s="1">
        <v>44565.565023148149</v>
      </c>
      <c r="X138">
        <v>185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66</v>
      </c>
      <c r="AE138">
        <v>0</v>
      </c>
      <c r="AF138">
        <v>0</v>
      </c>
      <c r="AG138">
        <v>0</v>
      </c>
      <c r="AH138" t="s">
        <v>123</v>
      </c>
      <c r="AI138" s="1">
        <v>44565.577384259261</v>
      </c>
      <c r="AJ138">
        <v>50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66</v>
      </c>
      <c r="AQ138">
        <v>0</v>
      </c>
      <c r="AR138">
        <v>0</v>
      </c>
      <c r="AS138">
        <v>0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</row>
    <row r="139" spans="1:57" x14ac:dyDescent="0.45">
      <c r="A139" t="s">
        <v>440</v>
      </c>
      <c r="B139" t="s">
        <v>80</v>
      </c>
      <c r="C139" t="s">
        <v>153</v>
      </c>
      <c r="D139" t="s">
        <v>82</v>
      </c>
      <c r="E139" s="2" t="str">
        <f>HYPERLINK("capsilon://?command=openfolder&amp;siteaddress=FAM.docvelocity-na8.net&amp;folderid=FX906AB5D3-7E50-4557-CC57-71FA932A50F3","FX21127526")</f>
        <v>FX21127526</v>
      </c>
      <c r="F139" t="s">
        <v>19</v>
      </c>
      <c r="G139" t="s">
        <v>19</v>
      </c>
      <c r="H139" t="s">
        <v>83</v>
      </c>
      <c r="I139" t="s">
        <v>441</v>
      </c>
      <c r="J139">
        <v>66</v>
      </c>
      <c r="K139" t="s">
        <v>85</v>
      </c>
      <c r="L139" t="s">
        <v>86</v>
      </c>
      <c r="M139" t="s">
        <v>93</v>
      </c>
      <c r="N139">
        <v>2</v>
      </c>
      <c r="O139" s="1">
        <v>44565.601168981484</v>
      </c>
      <c r="P139" s="1">
        <v>44565.729930555557</v>
      </c>
      <c r="Q139">
        <v>9375</v>
      </c>
      <c r="R139">
        <v>1750</v>
      </c>
      <c r="S139" t="b">
        <v>0</v>
      </c>
      <c r="T139" t="s">
        <v>89</v>
      </c>
      <c r="U139" t="b">
        <v>0</v>
      </c>
      <c r="V139" t="s">
        <v>158</v>
      </c>
      <c r="W139" s="1">
        <v>44565.612453703703</v>
      </c>
      <c r="X139">
        <v>912</v>
      </c>
      <c r="Y139">
        <v>52</v>
      </c>
      <c r="Z139">
        <v>0</v>
      </c>
      <c r="AA139">
        <v>52</v>
      </c>
      <c r="AB139">
        <v>0</v>
      </c>
      <c r="AC139">
        <v>32</v>
      </c>
      <c r="AD139">
        <v>14</v>
      </c>
      <c r="AE139">
        <v>0</v>
      </c>
      <c r="AF139">
        <v>0</v>
      </c>
      <c r="AG139">
        <v>0</v>
      </c>
      <c r="AH139" t="s">
        <v>123</v>
      </c>
      <c r="AI139" s="1">
        <v>44565.729930555557</v>
      </c>
      <c r="AJ139">
        <v>814</v>
      </c>
      <c r="AK139">
        <v>9</v>
      </c>
      <c r="AL139">
        <v>0</v>
      </c>
      <c r="AM139">
        <v>9</v>
      </c>
      <c r="AN139">
        <v>0</v>
      </c>
      <c r="AO139">
        <v>15</v>
      </c>
      <c r="AP139">
        <v>5</v>
      </c>
      <c r="AQ139">
        <v>0</v>
      </c>
      <c r="AR139">
        <v>0</v>
      </c>
      <c r="AS139">
        <v>0</v>
      </c>
      <c r="AT139" t="s">
        <v>89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</row>
    <row r="140" spans="1:57" x14ac:dyDescent="0.45">
      <c r="A140" t="s">
        <v>442</v>
      </c>
      <c r="B140" t="s">
        <v>80</v>
      </c>
      <c r="C140" t="s">
        <v>443</v>
      </c>
      <c r="D140" t="s">
        <v>82</v>
      </c>
      <c r="E140" s="2" t="str">
        <f>HYPERLINK("capsilon://?command=openfolder&amp;siteaddress=FAM.docvelocity-na8.net&amp;folderid=FXEB4D244F-6797-D66D-FDCF-0F6547856FE6","FX21129364")</f>
        <v>FX21129364</v>
      </c>
      <c r="F140" t="s">
        <v>19</v>
      </c>
      <c r="G140" t="s">
        <v>19</v>
      </c>
      <c r="H140" t="s">
        <v>83</v>
      </c>
      <c r="I140" t="s">
        <v>444</v>
      </c>
      <c r="J140">
        <v>66</v>
      </c>
      <c r="K140" t="s">
        <v>85</v>
      </c>
      <c r="L140" t="s">
        <v>86</v>
      </c>
      <c r="M140" t="s">
        <v>93</v>
      </c>
      <c r="N140">
        <v>2</v>
      </c>
      <c r="O140" s="1">
        <v>44565.612349537034</v>
      </c>
      <c r="P140" s="1">
        <v>44565.733518518522</v>
      </c>
      <c r="Q140">
        <v>9074</v>
      </c>
      <c r="R140">
        <v>1395</v>
      </c>
      <c r="S140" t="b">
        <v>0</v>
      </c>
      <c r="T140" t="s">
        <v>89</v>
      </c>
      <c r="U140" t="b">
        <v>0</v>
      </c>
      <c r="V140" t="s">
        <v>158</v>
      </c>
      <c r="W140" s="1">
        <v>44565.625034722223</v>
      </c>
      <c r="X140">
        <v>1086</v>
      </c>
      <c r="Y140">
        <v>52</v>
      </c>
      <c r="Z140">
        <v>0</v>
      </c>
      <c r="AA140">
        <v>52</v>
      </c>
      <c r="AB140">
        <v>0</v>
      </c>
      <c r="AC140">
        <v>30</v>
      </c>
      <c r="AD140">
        <v>14</v>
      </c>
      <c r="AE140">
        <v>0</v>
      </c>
      <c r="AF140">
        <v>0</v>
      </c>
      <c r="AG140">
        <v>0</v>
      </c>
      <c r="AH140" t="s">
        <v>123</v>
      </c>
      <c r="AI140" s="1">
        <v>44565.733518518522</v>
      </c>
      <c r="AJ140">
        <v>309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13</v>
      </c>
      <c r="AQ140">
        <v>0</v>
      </c>
      <c r="AR140">
        <v>0</v>
      </c>
      <c r="AS140">
        <v>0</v>
      </c>
      <c r="AT140" t="s">
        <v>89</v>
      </c>
      <c r="AU140" t="s">
        <v>89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</row>
    <row r="141" spans="1:57" x14ac:dyDescent="0.45">
      <c r="A141" t="s">
        <v>445</v>
      </c>
      <c r="B141" t="s">
        <v>80</v>
      </c>
      <c r="C141" t="s">
        <v>443</v>
      </c>
      <c r="D141" t="s">
        <v>82</v>
      </c>
      <c r="E141" s="2" t="str">
        <f>HYPERLINK("capsilon://?command=openfolder&amp;siteaddress=FAM.docvelocity-na8.net&amp;folderid=FXEB4D244F-6797-D66D-FDCF-0F6547856FE6","FX21129364")</f>
        <v>FX21129364</v>
      </c>
      <c r="F141" t="s">
        <v>19</v>
      </c>
      <c r="G141" t="s">
        <v>19</v>
      </c>
      <c r="H141" t="s">
        <v>83</v>
      </c>
      <c r="I141" t="s">
        <v>446</v>
      </c>
      <c r="J141">
        <v>48</v>
      </c>
      <c r="K141" t="s">
        <v>85</v>
      </c>
      <c r="L141" t="s">
        <v>86</v>
      </c>
      <c r="M141" t="s">
        <v>93</v>
      </c>
      <c r="N141">
        <v>2</v>
      </c>
      <c r="O141" s="1">
        <v>44565.613321759258</v>
      </c>
      <c r="P141" s="1">
        <v>44565.737175925926</v>
      </c>
      <c r="Q141">
        <v>9508</v>
      </c>
      <c r="R141">
        <v>1193</v>
      </c>
      <c r="S141" t="b">
        <v>0</v>
      </c>
      <c r="T141" t="s">
        <v>89</v>
      </c>
      <c r="U141" t="b">
        <v>0</v>
      </c>
      <c r="V141" t="s">
        <v>181</v>
      </c>
      <c r="W141" s="1">
        <v>44565.623564814814</v>
      </c>
      <c r="X141">
        <v>878</v>
      </c>
      <c r="Y141">
        <v>40</v>
      </c>
      <c r="Z141">
        <v>0</v>
      </c>
      <c r="AA141">
        <v>40</v>
      </c>
      <c r="AB141">
        <v>0</v>
      </c>
      <c r="AC141">
        <v>8</v>
      </c>
      <c r="AD141">
        <v>8</v>
      </c>
      <c r="AE141">
        <v>0</v>
      </c>
      <c r="AF141">
        <v>0</v>
      </c>
      <c r="AG141">
        <v>0</v>
      </c>
      <c r="AH141" t="s">
        <v>123</v>
      </c>
      <c r="AI141" s="1">
        <v>44565.737175925926</v>
      </c>
      <c r="AJ141">
        <v>315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8</v>
      </c>
      <c r="AQ141">
        <v>0</v>
      </c>
      <c r="AR141">
        <v>0</v>
      </c>
      <c r="AS141">
        <v>0</v>
      </c>
      <c r="AT141" t="s">
        <v>89</v>
      </c>
      <c r="AU141" t="s">
        <v>89</v>
      </c>
      <c r="AV141" t="s">
        <v>89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</row>
    <row r="142" spans="1:57" x14ac:dyDescent="0.45">
      <c r="A142" t="s">
        <v>447</v>
      </c>
      <c r="B142" t="s">
        <v>80</v>
      </c>
      <c r="C142" t="s">
        <v>448</v>
      </c>
      <c r="D142" t="s">
        <v>82</v>
      </c>
      <c r="E142" s="2" t="str">
        <f>HYPERLINK("capsilon://?command=openfolder&amp;siteaddress=FAM.docvelocity-na8.net&amp;folderid=FXFE92B85C-7E8C-1858-8A4E-18466F229481","FX21112550")</f>
        <v>FX21112550</v>
      </c>
      <c r="F142" t="s">
        <v>19</v>
      </c>
      <c r="G142" t="s">
        <v>19</v>
      </c>
      <c r="H142" t="s">
        <v>83</v>
      </c>
      <c r="I142" t="s">
        <v>449</v>
      </c>
      <c r="J142">
        <v>28</v>
      </c>
      <c r="K142" t="s">
        <v>85</v>
      </c>
      <c r="L142" t="s">
        <v>86</v>
      </c>
      <c r="M142" t="s">
        <v>93</v>
      </c>
      <c r="N142">
        <v>2</v>
      </c>
      <c r="O142" s="1">
        <v>44565.654097222221</v>
      </c>
      <c r="P142" s="1">
        <v>44565.743854166663</v>
      </c>
      <c r="Q142">
        <v>6676</v>
      </c>
      <c r="R142">
        <v>1079</v>
      </c>
      <c r="S142" t="b">
        <v>0</v>
      </c>
      <c r="T142" t="s">
        <v>89</v>
      </c>
      <c r="U142" t="b">
        <v>0</v>
      </c>
      <c r="V142" t="s">
        <v>158</v>
      </c>
      <c r="W142" s="1">
        <v>44565.661273148151</v>
      </c>
      <c r="X142">
        <v>344</v>
      </c>
      <c r="Y142">
        <v>21</v>
      </c>
      <c r="Z142">
        <v>0</v>
      </c>
      <c r="AA142">
        <v>21</v>
      </c>
      <c r="AB142">
        <v>0</v>
      </c>
      <c r="AC142">
        <v>1</v>
      </c>
      <c r="AD142">
        <v>7</v>
      </c>
      <c r="AE142">
        <v>0</v>
      </c>
      <c r="AF142">
        <v>0</v>
      </c>
      <c r="AG142">
        <v>0</v>
      </c>
      <c r="AH142" t="s">
        <v>97</v>
      </c>
      <c r="AI142" s="1">
        <v>44565.743854166663</v>
      </c>
      <c r="AJ142">
        <v>735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7</v>
      </c>
      <c r="AQ142">
        <v>0</v>
      </c>
      <c r="AR142">
        <v>0</v>
      </c>
      <c r="AS142">
        <v>0</v>
      </c>
      <c r="AT142" t="s">
        <v>89</v>
      </c>
      <c r="AU142" t="s">
        <v>89</v>
      </c>
      <c r="AV142" t="s">
        <v>89</v>
      </c>
      <c r="AW142" t="s">
        <v>89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</row>
    <row r="143" spans="1:57" x14ac:dyDescent="0.45">
      <c r="A143" t="s">
        <v>450</v>
      </c>
      <c r="B143" t="s">
        <v>80</v>
      </c>
      <c r="C143" t="s">
        <v>451</v>
      </c>
      <c r="D143" t="s">
        <v>82</v>
      </c>
      <c r="E143" s="2" t="str">
        <f>HYPERLINK("capsilon://?command=openfolder&amp;siteaddress=FAM.docvelocity-na8.net&amp;folderid=FXAFA268F6-E250-D79A-D2DE-67AA5076F86F","FX211213286")</f>
        <v>FX211213286</v>
      </c>
      <c r="F143" t="s">
        <v>19</v>
      </c>
      <c r="G143" t="s">
        <v>19</v>
      </c>
      <c r="H143" t="s">
        <v>83</v>
      </c>
      <c r="I143" t="s">
        <v>452</v>
      </c>
      <c r="J143">
        <v>66</v>
      </c>
      <c r="K143" t="s">
        <v>85</v>
      </c>
      <c r="L143" t="s">
        <v>86</v>
      </c>
      <c r="M143" t="s">
        <v>93</v>
      </c>
      <c r="N143">
        <v>2</v>
      </c>
      <c r="O143" s="1">
        <v>44565.662303240744</v>
      </c>
      <c r="P143" s="1">
        <v>44566.148854166669</v>
      </c>
      <c r="Q143">
        <v>40826</v>
      </c>
      <c r="R143">
        <v>1212</v>
      </c>
      <c r="S143" t="b">
        <v>0</v>
      </c>
      <c r="T143" t="s">
        <v>89</v>
      </c>
      <c r="U143" t="b">
        <v>0</v>
      </c>
      <c r="V143" t="s">
        <v>234</v>
      </c>
      <c r="W143" s="1">
        <v>44565.674386574072</v>
      </c>
      <c r="X143">
        <v>816</v>
      </c>
      <c r="Y143">
        <v>52</v>
      </c>
      <c r="Z143">
        <v>0</v>
      </c>
      <c r="AA143">
        <v>52</v>
      </c>
      <c r="AB143">
        <v>0</v>
      </c>
      <c r="AC143">
        <v>17</v>
      </c>
      <c r="AD143">
        <v>14</v>
      </c>
      <c r="AE143">
        <v>0</v>
      </c>
      <c r="AF143">
        <v>0</v>
      </c>
      <c r="AG143">
        <v>0</v>
      </c>
      <c r="AH143" t="s">
        <v>127</v>
      </c>
      <c r="AI143" s="1">
        <v>44566.148854166669</v>
      </c>
      <c r="AJ143">
        <v>388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13</v>
      </c>
      <c r="AQ143">
        <v>0</v>
      </c>
      <c r="AR143">
        <v>0</v>
      </c>
      <c r="AS143">
        <v>0</v>
      </c>
      <c r="AT143" t="s">
        <v>89</v>
      </c>
      <c r="AU143" t="s">
        <v>89</v>
      </c>
      <c r="AV143" t="s">
        <v>89</v>
      </c>
      <c r="AW143" t="s">
        <v>89</v>
      </c>
      <c r="AX143" t="s">
        <v>89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</row>
    <row r="144" spans="1:57" x14ac:dyDescent="0.45">
      <c r="A144" t="s">
        <v>453</v>
      </c>
      <c r="B144" t="s">
        <v>80</v>
      </c>
      <c r="C144" t="s">
        <v>454</v>
      </c>
      <c r="D144" t="s">
        <v>82</v>
      </c>
      <c r="E144" s="2" t="str">
        <f>HYPERLINK("capsilon://?command=openfolder&amp;siteaddress=FAM.docvelocity-na8.net&amp;folderid=FXF3527458-48B0-2A6E-7A22-9BAB88BF5897","FX21115336")</f>
        <v>FX21115336</v>
      </c>
      <c r="F144" t="s">
        <v>19</v>
      </c>
      <c r="G144" t="s">
        <v>19</v>
      </c>
      <c r="H144" t="s">
        <v>83</v>
      </c>
      <c r="I144" t="s">
        <v>455</v>
      </c>
      <c r="J144">
        <v>66</v>
      </c>
      <c r="K144" t="s">
        <v>85</v>
      </c>
      <c r="L144" t="s">
        <v>86</v>
      </c>
      <c r="M144" t="s">
        <v>93</v>
      </c>
      <c r="N144">
        <v>2</v>
      </c>
      <c r="O144" s="1">
        <v>44565.674120370371</v>
      </c>
      <c r="P144" s="1">
        <v>44566.154189814813</v>
      </c>
      <c r="Q144">
        <v>40487</v>
      </c>
      <c r="R144">
        <v>991</v>
      </c>
      <c r="S144" t="b">
        <v>0</v>
      </c>
      <c r="T144" t="s">
        <v>89</v>
      </c>
      <c r="U144" t="b">
        <v>0</v>
      </c>
      <c r="V144" t="s">
        <v>94</v>
      </c>
      <c r="W144" s="1">
        <v>44565.680520833332</v>
      </c>
      <c r="X144">
        <v>531</v>
      </c>
      <c r="Y144">
        <v>52</v>
      </c>
      <c r="Z144">
        <v>0</v>
      </c>
      <c r="AA144">
        <v>52</v>
      </c>
      <c r="AB144">
        <v>0</v>
      </c>
      <c r="AC144">
        <v>31</v>
      </c>
      <c r="AD144">
        <v>14</v>
      </c>
      <c r="AE144">
        <v>0</v>
      </c>
      <c r="AF144">
        <v>0</v>
      </c>
      <c r="AG144">
        <v>0</v>
      </c>
      <c r="AH144" t="s">
        <v>127</v>
      </c>
      <c r="AI144" s="1">
        <v>44566.154189814813</v>
      </c>
      <c r="AJ144">
        <v>460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14</v>
      </c>
      <c r="AQ144">
        <v>0</v>
      </c>
      <c r="AR144">
        <v>0</v>
      </c>
      <c r="AS144">
        <v>0</v>
      </c>
      <c r="AT144" t="s">
        <v>89</v>
      </c>
      <c r="AU144" t="s">
        <v>89</v>
      </c>
      <c r="AV144" t="s">
        <v>89</v>
      </c>
      <c r="AW144" t="s">
        <v>89</v>
      </c>
      <c r="AX144" t="s">
        <v>89</v>
      </c>
      <c r="AY144" t="s">
        <v>89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</row>
    <row r="145" spans="1:57" x14ac:dyDescent="0.45">
      <c r="A145" t="s">
        <v>456</v>
      </c>
      <c r="B145" t="s">
        <v>80</v>
      </c>
      <c r="C145" t="s">
        <v>457</v>
      </c>
      <c r="D145" t="s">
        <v>82</v>
      </c>
      <c r="E145" s="2" t="str">
        <f>HYPERLINK("capsilon://?command=openfolder&amp;siteaddress=FAM.docvelocity-na8.net&amp;folderid=FX15BE9F0D-0A4C-543E-E136-DE9EA01DDF63","FX211112723")</f>
        <v>FX211112723</v>
      </c>
      <c r="F145" t="s">
        <v>19</v>
      </c>
      <c r="G145" t="s">
        <v>19</v>
      </c>
      <c r="H145" t="s">
        <v>83</v>
      </c>
      <c r="I145" t="s">
        <v>458</v>
      </c>
      <c r="J145">
        <v>66</v>
      </c>
      <c r="K145" t="s">
        <v>85</v>
      </c>
      <c r="L145" t="s">
        <v>86</v>
      </c>
      <c r="M145" t="s">
        <v>93</v>
      </c>
      <c r="N145">
        <v>2</v>
      </c>
      <c r="O145" s="1">
        <v>44564.44021990741</v>
      </c>
      <c r="P145" s="1">
        <v>44564.44866898148</v>
      </c>
      <c r="Q145">
        <v>511</v>
      </c>
      <c r="R145">
        <v>219</v>
      </c>
      <c r="S145" t="b">
        <v>0</v>
      </c>
      <c r="T145" t="s">
        <v>89</v>
      </c>
      <c r="U145" t="b">
        <v>0</v>
      </c>
      <c r="V145" t="s">
        <v>133</v>
      </c>
      <c r="W145" s="1">
        <v>44564.44253472222</v>
      </c>
      <c r="X145">
        <v>42</v>
      </c>
      <c r="Y145">
        <v>0</v>
      </c>
      <c r="Z145">
        <v>0</v>
      </c>
      <c r="AA145">
        <v>0</v>
      </c>
      <c r="AB145">
        <v>52</v>
      </c>
      <c r="AC145">
        <v>0</v>
      </c>
      <c r="AD145">
        <v>66</v>
      </c>
      <c r="AE145">
        <v>0</v>
      </c>
      <c r="AF145">
        <v>0</v>
      </c>
      <c r="AG145">
        <v>0</v>
      </c>
      <c r="AH145" t="s">
        <v>141</v>
      </c>
      <c r="AI145" s="1">
        <v>44564.44866898148</v>
      </c>
      <c r="AJ145">
        <v>177</v>
      </c>
      <c r="AK145">
        <v>0</v>
      </c>
      <c r="AL145">
        <v>0</v>
      </c>
      <c r="AM145">
        <v>0</v>
      </c>
      <c r="AN145">
        <v>52</v>
      </c>
      <c r="AO145">
        <v>0</v>
      </c>
      <c r="AP145">
        <v>66</v>
      </c>
      <c r="AQ145">
        <v>0</v>
      </c>
      <c r="AR145">
        <v>0</v>
      </c>
      <c r="AS145">
        <v>0</v>
      </c>
      <c r="AT145" t="s">
        <v>89</v>
      </c>
      <c r="AU145" t="s">
        <v>89</v>
      </c>
      <c r="AV145" t="s">
        <v>89</v>
      </c>
      <c r="AW145" t="s">
        <v>89</v>
      </c>
      <c r="AX145" t="s">
        <v>89</v>
      </c>
      <c r="AY145" t="s">
        <v>89</v>
      </c>
      <c r="AZ145" t="s">
        <v>89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</row>
    <row r="146" spans="1:57" x14ac:dyDescent="0.45">
      <c r="A146" t="s">
        <v>459</v>
      </c>
      <c r="B146" t="s">
        <v>80</v>
      </c>
      <c r="C146" t="s">
        <v>460</v>
      </c>
      <c r="D146" t="s">
        <v>82</v>
      </c>
      <c r="E146" s="2" t="str">
        <f>HYPERLINK("capsilon://?command=openfolder&amp;siteaddress=FAM.docvelocity-na8.net&amp;folderid=FX73DD1A2F-F086-69C6-0FEC-2074A70EFD8D","FX211113697")</f>
        <v>FX211113697</v>
      </c>
      <c r="F146" t="s">
        <v>19</v>
      </c>
      <c r="G146" t="s">
        <v>19</v>
      </c>
      <c r="H146" t="s">
        <v>83</v>
      </c>
      <c r="I146" t="s">
        <v>461</v>
      </c>
      <c r="J146">
        <v>30</v>
      </c>
      <c r="K146" t="s">
        <v>85</v>
      </c>
      <c r="L146" t="s">
        <v>86</v>
      </c>
      <c r="M146" t="s">
        <v>93</v>
      </c>
      <c r="N146">
        <v>2</v>
      </c>
      <c r="O146" s="1">
        <v>44565.697222222225</v>
      </c>
      <c r="P146" s="1">
        <v>44566.156273148146</v>
      </c>
      <c r="Q146">
        <v>39196</v>
      </c>
      <c r="R146">
        <v>466</v>
      </c>
      <c r="S146" t="b">
        <v>0</v>
      </c>
      <c r="T146" t="s">
        <v>89</v>
      </c>
      <c r="U146" t="b">
        <v>0</v>
      </c>
      <c r="V146" t="s">
        <v>234</v>
      </c>
      <c r="W146" s="1">
        <v>44565.700740740744</v>
      </c>
      <c r="X146">
        <v>287</v>
      </c>
      <c r="Y146">
        <v>9</v>
      </c>
      <c r="Z146">
        <v>0</v>
      </c>
      <c r="AA146">
        <v>9</v>
      </c>
      <c r="AB146">
        <v>0</v>
      </c>
      <c r="AC146">
        <v>2</v>
      </c>
      <c r="AD146">
        <v>21</v>
      </c>
      <c r="AE146">
        <v>0</v>
      </c>
      <c r="AF146">
        <v>0</v>
      </c>
      <c r="AG146">
        <v>0</v>
      </c>
      <c r="AH146" t="s">
        <v>127</v>
      </c>
      <c r="AI146" s="1">
        <v>44566.156273148146</v>
      </c>
      <c r="AJ146">
        <v>179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21</v>
      </c>
      <c r="AQ146">
        <v>0</v>
      </c>
      <c r="AR146">
        <v>0</v>
      </c>
      <c r="AS146">
        <v>0</v>
      </c>
      <c r="AT146" t="s">
        <v>89</v>
      </c>
      <c r="AU146" t="s">
        <v>89</v>
      </c>
      <c r="AV146" t="s">
        <v>89</v>
      </c>
      <c r="AW146" t="s">
        <v>89</v>
      </c>
      <c r="AX146" t="s">
        <v>89</v>
      </c>
      <c r="AY146" t="s">
        <v>89</v>
      </c>
      <c r="AZ146" t="s">
        <v>89</v>
      </c>
      <c r="BA146" t="s">
        <v>89</v>
      </c>
      <c r="BB146" t="s">
        <v>89</v>
      </c>
      <c r="BC146" t="s">
        <v>89</v>
      </c>
      <c r="BD146" t="s">
        <v>89</v>
      </c>
      <c r="BE146" t="s">
        <v>89</v>
      </c>
    </row>
    <row r="147" spans="1:57" x14ac:dyDescent="0.45">
      <c r="A147" t="s">
        <v>462</v>
      </c>
      <c r="B147" t="s">
        <v>80</v>
      </c>
      <c r="C147" t="s">
        <v>153</v>
      </c>
      <c r="D147" t="s">
        <v>82</v>
      </c>
      <c r="E147" s="2" t="str">
        <f>HYPERLINK("capsilon://?command=openfolder&amp;siteaddress=FAM.docvelocity-na8.net&amp;folderid=FX906AB5D3-7E50-4557-CC57-71FA932A50F3","FX21127526")</f>
        <v>FX21127526</v>
      </c>
      <c r="F147" t="s">
        <v>19</v>
      </c>
      <c r="G147" t="s">
        <v>19</v>
      </c>
      <c r="H147" t="s">
        <v>83</v>
      </c>
      <c r="I147" t="s">
        <v>463</v>
      </c>
      <c r="J147">
        <v>66</v>
      </c>
      <c r="K147" t="s">
        <v>85</v>
      </c>
      <c r="L147" t="s">
        <v>86</v>
      </c>
      <c r="M147" t="s">
        <v>93</v>
      </c>
      <c r="N147">
        <v>2</v>
      </c>
      <c r="O147" s="1">
        <v>44565.697384259256</v>
      </c>
      <c r="P147" s="1">
        <v>44566.16479166667</v>
      </c>
      <c r="Q147">
        <v>39218</v>
      </c>
      <c r="R147">
        <v>1166</v>
      </c>
      <c r="S147" t="b">
        <v>0</v>
      </c>
      <c r="T147" t="s">
        <v>89</v>
      </c>
      <c r="U147" t="b">
        <v>0</v>
      </c>
      <c r="V147" t="s">
        <v>122</v>
      </c>
      <c r="W147" s="1">
        <v>44565.702476851853</v>
      </c>
      <c r="X147">
        <v>424</v>
      </c>
      <c r="Y147">
        <v>52</v>
      </c>
      <c r="Z147">
        <v>0</v>
      </c>
      <c r="AA147">
        <v>52</v>
      </c>
      <c r="AB147">
        <v>0</v>
      </c>
      <c r="AC147">
        <v>34</v>
      </c>
      <c r="AD147">
        <v>14</v>
      </c>
      <c r="AE147">
        <v>0</v>
      </c>
      <c r="AF147">
        <v>0</v>
      </c>
      <c r="AG147">
        <v>0</v>
      </c>
      <c r="AH147" t="s">
        <v>127</v>
      </c>
      <c r="AI147" s="1">
        <v>44566.16479166667</v>
      </c>
      <c r="AJ147">
        <v>735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13</v>
      </c>
      <c r="AQ147">
        <v>0</v>
      </c>
      <c r="AR147">
        <v>0</v>
      </c>
      <c r="AS147">
        <v>0</v>
      </c>
      <c r="AT147" t="s">
        <v>89</v>
      </c>
      <c r="AU147" t="s">
        <v>89</v>
      </c>
      <c r="AV147" t="s">
        <v>89</v>
      </c>
      <c r="AW147" t="s">
        <v>89</v>
      </c>
      <c r="AX147" t="s">
        <v>89</v>
      </c>
      <c r="AY147" t="s">
        <v>89</v>
      </c>
      <c r="AZ147" t="s">
        <v>89</v>
      </c>
      <c r="BA147" t="s">
        <v>89</v>
      </c>
      <c r="BB147" t="s">
        <v>89</v>
      </c>
      <c r="BC147" t="s">
        <v>89</v>
      </c>
      <c r="BD147" t="s">
        <v>89</v>
      </c>
      <c r="BE147" t="s">
        <v>89</v>
      </c>
    </row>
    <row r="148" spans="1:57" x14ac:dyDescent="0.45">
      <c r="A148" t="s">
        <v>464</v>
      </c>
      <c r="B148" t="s">
        <v>80</v>
      </c>
      <c r="C148" t="s">
        <v>153</v>
      </c>
      <c r="D148" t="s">
        <v>82</v>
      </c>
      <c r="E148" s="2" t="str">
        <f>HYPERLINK("capsilon://?command=openfolder&amp;siteaddress=FAM.docvelocity-na8.net&amp;folderid=FX906AB5D3-7E50-4557-CC57-71FA932A50F3","FX21127526")</f>
        <v>FX21127526</v>
      </c>
      <c r="F148" t="s">
        <v>19</v>
      </c>
      <c r="G148" t="s">
        <v>19</v>
      </c>
      <c r="H148" t="s">
        <v>83</v>
      </c>
      <c r="I148" t="s">
        <v>465</v>
      </c>
      <c r="J148">
        <v>32</v>
      </c>
      <c r="K148" t="s">
        <v>85</v>
      </c>
      <c r="L148" t="s">
        <v>86</v>
      </c>
      <c r="M148" t="s">
        <v>93</v>
      </c>
      <c r="N148">
        <v>2</v>
      </c>
      <c r="O148" s="1">
        <v>44565.698136574072</v>
      </c>
      <c r="P148" s="1">
        <v>44566.180092592593</v>
      </c>
      <c r="Q148">
        <v>39507</v>
      </c>
      <c r="R148">
        <v>2134</v>
      </c>
      <c r="S148" t="b">
        <v>0</v>
      </c>
      <c r="T148" t="s">
        <v>89</v>
      </c>
      <c r="U148" t="b">
        <v>0</v>
      </c>
      <c r="V148" t="s">
        <v>88</v>
      </c>
      <c r="W148" s="1">
        <v>44565.720138888886</v>
      </c>
      <c r="X148">
        <v>1814</v>
      </c>
      <c r="Y148">
        <v>38</v>
      </c>
      <c r="Z148">
        <v>0</v>
      </c>
      <c r="AA148">
        <v>38</v>
      </c>
      <c r="AB148">
        <v>0</v>
      </c>
      <c r="AC148">
        <v>32</v>
      </c>
      <c r="AD148">
        <v>-6</v>
      </c>
      <c r="AE148">
        <v>0</v>
      </c>
      <c r="AF148">
        <v>0</v>
      </c>
      <c r="AG148">
        <v>0</v>
      </c>
      <c r="AH148" t="s">
        <v>127</v>
      </c>
      <c r="AI148" s="1">
        <v>44566.180092592593</v>
      </c>
      <c r="AJ148">
        <v>308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-6</v>
      </c>
      <c r="AQ148">
        <v>0</v>
      </c>
      <c r="AR148">
        <v>0</v>
      </c>
      <c r="AS148">
        <v>0</v>
      </c>
      <c r="AT148" t="s">
        <v>89</v>
      </c>
      <c r="AU148" t="s">
        <v>89</v>
      </c>
      <c r="AV148" t="s">
        <v>89</v>
      </c>
      <c r="AW148" t="s">
        <v>89</v>
      </c>
      <c r="AX148" t="s">
        <v>89</v>
      </c>
      <c r="AY148" t="s">
        <v>89</v>
      </c>
      <c r="AZ148" t="s">
        <v>89</v>
      </c>
      <c r="BA148" t="s">
        <v>89</v>
      </c>
      <c r="BB148" t="s">
        <v>89</v>
      </c>
      <c r="BC148" t="s">
        <v>89</v>
      </c>
      <c r="BD148" t="s">
        <v>89</v>
      </c>
      <c r="BE148" t="s">
        <v>89</v>
      </c>
    </row>
    <row r="149" spans="1:57" x14ac:dyDescent="0.45">
      <c r="A149" t="s">
        <v>466</v>
      </c>
      <c r="B149" t="s">
        <v>80</v>
      </c>
      <c r="C149" t="s">
        <v>467</v>
      </c>
      <c r="D149" t="s">
        <v>82</v>
      </c>
      <c r="E149" s="2" t="str">
        <f>HYPERLINK("capsilon://?command=openfolder&amp;siteaddress=FAM.docvelocity-na8.net&amp;folderid=FX6DA6D881-4DA3-46DB-04DA-716E57449765","FX21128485")</f>
        <v>FX21128485</v>
      </c>
      <c r="F149" t="s">
        <v>19</v>
      </c>
      <c r="G149" t="s">
        <v>19</v>
      </c>
      <c r="H149" t="s">
        <v>83</v>
      </c>
      <c r="I149" t="s">
        <v>468</v>
      </c>
      <c r="J149">
        <v>41</v>
      </c>
      <c r="K149" t="s">
        <v>85</v>
      </c>
      <c r="L149" t="s">
        <v>86</v>
      </c>
      <c r="M149" t="s">
        <v>93</v>
      </c>
      <c r="N149">
        <v>2</v>
      </c>
      <c r="O149" s="1">
        <v>44564.444733796299</v>
      </c>
      <c r="P149" s="1">
        <v>44564.47216435185</v>
      </c>
      <c r="Q149">
        <v>1702</v>
      </c>
      <c r="R149">
        <v>668</v>
      </c>
      <c r="S149" t="b">
        <v>0</v>
      </c>
      <c r="T149" t="s">
        <v>89</v>
      </c>
      <c r="U149" t="b">
        <v>0</v>
      </c>
      <c r="V149" t="s">
        <v>96</v>
      </c>
      <c r="W149" s="1">
        <v>44564.468923611108</v>
      </c>
      <c r="X149">
        <v>378</v>
      </c>
      <c r="Y149">
        <v>46</v>
      </c>
      <c r="Z149">
        <v>0</v>
      </c>
      <c r="AA149">
        <v>46</v>
      </c>
      <c r="AB149">
        <v>0</v>
      </c>
      <c r="AC149">
        <v>21</v>
      </c>
      <c r="AD149">
        <v>-5</v>
      </c>
      <c r="AE149">
        <v>0</v>
      </c>
      <c r="AF149">
        <v>0</v>
      </c>
      <c r="AG149">
        <v>0</v>
      </c>
      <c r="AH149" t="s">
        <v>469</v>
      </c>
      <c r="AI149" s="1">
        <v>44564.47216435185</v>
      </c>
      <c r="AJ149">
        <v>241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-5</v>
      </c>
      <c r="AQ149">
        <v>0</v>
      </c>
      <c r="AR149">
        <v>0</v>
      </c>
      <c r="AS149">
        <v>0</v>
      </c>
      <c r="AT149" t="s">
        <v>89</v>
      </c>
      <c r="AU149" t="s">
        <v>89</v>
      </c>
      <c r="AV149" t="s">
        <v>89</v>
      </c>
      <c r="AW149" t="s">
        <v>89</v>
      </c>
      <c r="AX149" t="s">
        <v>89</v>
      </c>
      <c r="AY149" t="s">
        <v>89</v>
      </c>
      <c r="AZ149" t="s">
        <v>89</v>
      </c>
      <c r="BA149" t="s">
        <v>89</v>
      </c>
      <c r="BB149" t="s">
        <v>89</v>
      </c>
      <c r="BC149" t="s">
        <v>89</v>
      </c>
      <c r="BD149" t="s">
        <v>89</v>
      </c>
      <c r="BE149" t="s">
        <v>89</v>
      </c>
    </row>
    <row r="150" spans="1:57" x14ac:dyDescent="0.45">
      <c r="A150" t="s">
        <v>470</v>
      </c>
      <c r="B150" t="s">
        <v>80</v>
      </c>
      <c r="C150" t="s">
        <v>467</v>
      </c>
      <c r="D150" t="s">
        <v>82</v>
      </c>
      <c r="E150" s="2" t="str">
        <f>HYPERLINK("capsilon://?command=openfolder&amp;siteaddress=FAM.docvelocity-na8.net&amp;folderid=FX6DA6D881-4DA3-46DB-04DA-716E57449765","FX21128485")</f>
        <v>FX21128485</v>
      </c>
      <c r="F150" t="s">
        <v>19</v>
      </c>
      <c r="G150" t="s">
        <v>19</v>
      </c>
      <c r="H150" t="s">
        <v>83</v>
      </c>
      <c r="I150" t="s">
        <v>471</v>
      </c>
      <c r="J150">
        <v>41</v>
      </c>
      <c r="K150" t="s">
        <v>85</v>
      </c>
      <c r="L150" t="s">
        <v>86</v>
      </c>
      <c r="M150" t="s">
        <v>93</v>
      </c>
      <c r="N150">
        <v>2</v>
      </c>
      <c r="O150" s="1">
        <v>44564.445034722223</v>
      </c>
      <c r="P150" s="1">
        <v>44564.473923611113</v>
      </c>
      <c r="Q150">
        <v>2147</v>
      </c>
      <c r="R150">
        <v>349</v>
      </c>
      <c r="S150" t="b">
        <v>0</v>
      </c>
      <c r="T150" t="s">
        <v>89</v>
      </c>
      <c r="U150" t="b">
        <v>0</v>
      </c>
      <c r="V150" t="s">
        <v>133</v>
      </c>
      <c r="W150" s="1">
        <v>44564.467951388891</v>
      </c>
      <c r="X150">
        <v>197</v>
      </c>
      <c r="Y150">
        <v>46</v>
      </c>
      <c r="Z150">
        <v>0</v>
      </c>
      <c r="AA150">
        <v>46</v>
      </c>
      <c r="AB150">
        <v>0</v>
      </c>
      <c r="AC150">
        <v>21</v>
      </c>
      <c r="AD150">
        <v>-5</v>
      </c>
      <c r="AE150">
        <v>0</v>
      </c>
      <c r="AF150">
        <v>0</v>
      </c>
      <c r="AG150">
        <v>0</v>
      </c>
      <c r="AH150" t="s">
        <v>469</v>
      </c>
      <c r="AI150" s="1">
        <v>44564.473923611113</v>
      </c>
      <c r="AJ150">
        <v>152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-5</v>
      </c>
      <c r="AQ150">
        <v>0</v>
      </c>
      <c r="AR150">
        <v>0</v>
      </c>
      <c r="AS150">
        <v>0</v>
      </c>
      <c r="AT150" t="s">
        <v>89</v>
      </c>
      <c r="AU150" t="s">
        <v>89</v>
      </c>
      <c r="AV150" t="s">
        <v>89</v>
      </c>
      <c r="AW150" t="s">
        <v>89</v>
      </c>
      <c r="AX150" t="s">
        <v>89</v>
      </c>
      <c r="AY150" t="s">
        <v>89</v>
      </c>
      <c r="AZ150" t="s">
        <v>89</v>
      </c>
      <c r="BA150" t="s">
        <v>89</v>
      </c>
      <c r="BB150" t="s">
        <v>89</v>
      </c>
      <c r="BC150" t="s">
        <v>89</v>
      </c>
      <c r="BD150" t="s">
        <v>89</v>
      </c>
      <c r="BE150" t="s">
        <v>89</v>
      </c>
    </row>
    <row r="151" spans="1:57" x14ac:dyDescent="0.45">
      <c r="A151" t="s">
        <v>472</v>
      </c>
      <c r="B151" t="s">
        <v>80</v>
      </c>
      <c r="C151" t="s">
        <v>473</v>
      </c>
      <c r="D151" t="s">
        <v>82</v>
      </c>
      <c r="E151" s="2" t="str">
        <f>HYPERLINK("capsilon://?command=openfolder&amp;siteaddress=FAM.docvelocity-na8.net&amp;folderid=FXDACD41A6-40B9-A774-7864-5C66E31F514E","FX211212600")</f>
        <v>FX211212600</v>
      </c>
      <c r="F151" t="s">
        <v>19</v>
      </c>
      <c r="G151" t="s">
        <v>19</v>
      </c>
      <c r="H151" t="s">
        <v>83</v>
      </c>
      <c r="I151" t="s">
        <v>474</v>
      </c>
      <c r="J151">
        <v>66</v>
      </c>
      <c r="K151" t="s">
        <v>85</v>
      </c>
      <c r="L151" t="s">
        <v>86</v>
      </c>
      <c r="M151" t="s">
        <v>93</v>
      </c>
      <c r="N151">
        <v>1</v>
      </c>
      <c r="O151" s="1">
        <v>44565.709317129629</v>
      </c>
      <c r="P151" s="1">
        <v>44565.72384259259</v>
      </c>
      <c r="Q151">
        <v>749</v>
      </c>
      <c r="R151">
        <v>506</v>
      </c>
      <c r="S151" t="b">
        <v>0</v>
      </c>
      <c r="T151" t="s">
        <v>89</v>
      </c>
      <c r="U151" t="b">
        <v>0</v>
      </c>
      <c r="V151" t="s">
        <v>94</v>
      </c>
      <c r="W151" s="1">
        <v>44565.72384259259</v>
      </c>
      <c r="X151">
        <v>142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66</v>
      </c>
      <c r="AE151">
        <v>52</v>
      </c>
      <c r="AF151">
        <v>0</v>
      </c>
      <c r="AG151">
        <v>1</v>
      </c>
      <c r="AH151" t="s">
        <v>89</v>
      </c>
      <c r="AI151" t="s">
        <v>89</v>
      </c>
      <c r="AJ151" t="s">
        <v>89</v>
      </c>
      <c r="AK151" t="s">
        <v>89</v>
      </c>
      <c r="AL151" t="s">
        <v>89</v>
      </c>
      <c r="AM151" t="s">
        <v>89</v>
      </c>
      <c r="AN151" t="s">
        <v>89</v>
      </c>
      <c r="AO151" t="s">
        <v>89</v>
      </c>
      <c r="AP151" t="s">
        <v>89</v>
      </c>
      <c r="AQ151" t="s">
        <v>89</v>
      </c>
      <c r="AR151" t="s">
        <v>89</v>
      </c>
      <c r="AS151" t="s">
        <v>89</v>
      </c>
      <c r="AT151" t="s">
        <v>89</v>
      </c>
      <c r="AU151" t="s">
        <v>89</v>
      </c>
      <c r="AV151" t="s">
        <v>89</v>
      </c>
      <c r="AW151" t="s">
        <v>89</v>
      </c>
      <c r="AX151" t="s">
        <v>89</v>
      </c>
      <c r="AY151" t="s">
        <v>89</v>
      </c>
      <c r="AZ151" t="s">
        <v>89</v>
      </c>
      <c r="BA151" t="s">
        <v>89</v>
      </c>
      <c r="BB151" t="s">
        <v>89</v>
      </c>
      <c r="BC151" t="s">
        <v>89</v>
      </c>
      <c r="BD151" t="s">
        <v>89</v>
      </c>
      <c r="BE151" t="s">
        <v>89</v>
      </c>
    </row>
    <row r="152" spans="1:57" x14ac:dyDescent="0.45">
      <c r="A152" t="s">
        <v>475</v>
      </c>
      <c r="B152" t="s">
        <v>80</v>
      </c>
      <c r="C152" t="s">
        <v>473</v>
      </c>
      <c r="D152" t="s">
        <v>82</v>
      </c>
      <c r="E152" s="2" t="str">
        <f>HYPERLINK("capsilon://?command=openfolder&amp;siteaddress=FAM.docvelocity-na8.net&amp;folderid=FXDACD41A6-40B9-A774-7864-5C66E31F514E","FX211212600")</f>
        <v>FX211212600</v>
      </c>
      <c r="F152" t="s">
        <v>19</v>
      </c>
      <c r="G152" t="s">
        <v>19</v>
      </c>
      <c r="H152" t="s">
        <v>83</v>
      </c>
      <c r="I152" t="s">
        <v>476</v>
      </c>
      <c r="J152">
        <v>38</v>
      </c>
      <c r="K152" t="s">
        <v>85</v>
      </c>
      <c r="L152" t="s">
        <v>86</v>
      </c>
      <c r="M152" t="s">
        <v>93</v>
      </c>
      <c r="N152">
        <v>2</v>
      </c>
      <c r="O152" s="1">
        <v>44565.709594907406</v>
      </c>
      <c r="P152" s="1">
        <v>44566.187071759261</v>
      </c>
      <c r="Q152">
        <v>40440</v>
      </c>
      <c r="R152">
        <v>814</v>
      </c>
      <c r="S152" t="b">
        <v>0</v>
      </c>
      <c r="T152" t="s">
        <v>89</v>
      </c>
      <c r="U152" t="b">
        <v>0</v>
      </c>
      <c r="V152" t="s">
        <v>122</v>
      </c>
      <c r="W152" s="1">
        <v>44565.714641203704</v>
      </c>
      <c r="X152">
        <v>212</v>
      </c>
      <c r="Y152">
        <v>37</v>
      </c>
      <c r="Z152">
        <v>0</v>
      </c>
      <c r="AA152">
        <v>37</v>
      </c>
      <c r="AB152">
        <v>0</v>
      </c>
      <c r="AC152">
        <v>16</v>
      </c>
      <c r="AD152">
        <v>1</v>
      </c>
      <c r="AE152">
        <v>0</v>
      </c>
      <c r="AF152">
        <v>0</v>
      </c>
      <c r="AG152">
        <v>0</v>
      </c>
      <c r="AH152" t="s">
        <v>127</v>
      </c>
      <c r="AI152" s="1">
        <v>44566.187071759261</v>
      </c>
      <c r="AJ152">
        <v>602</v>
      </c>
      <c r="AK152">
        <v>2</v>
      </c>
      <c r="AL152">
        <v>0</v>
      </c>
      <c r="AM152">
        <v>2</v>
      </c>
      <c r="AN152">
        <v>0</v>
      </c>
      <c r="AO152">
        <v>2</v>
      </c>
      <c r="AP152">
        <v>-1</v>
      </c>
      <c r="AQ152">
        <v>0</v>
      </c>
      <c r="AR152">
        <v>0</v>
      </c>
      <c r="AS152">
        <v>0</v>
      </c>
      <c r="AT152" t="s">
        <v>89</v>
      </c>
      <c r="AU152" t="s">
        <v>89</v>
      </c>
      <c r="AV152" t="s">
        <v>89</v>
      </c>
      <c r="AW152" t="s">
        <v>89</v>
      </c>
      <c r="AX152" t="s">
        <v>89</v>
      </c>
      <c r="AY152" t="s">
        <v>89</v>
      </c>
      <c r="AZ152" t="s">
        <v>89</v>
      </c>
      <c r="BA152" t="s">
        <v>89</v>
      </c>
      <c r="BB152" t="s">
        <v>89</v>
      </c>
      <c r="BC152" t="s">
        <v>89</v>
      </c>
      <c r="BD152" t="s">
        <v>89</v>
      </c>
      <c r="BE152" t="s">
        <v>89</v>
      </c>
    </row>
    <row r="153" spans="1:57" x14ac:dyDescent="0.45">
      <c r="A153" t="s">
        <v>477</v>
      </c>
      <c r="B153" t="s">
        <v>80</v>
      </c>
      <c r="C153" t="s">
        <v>467</v>
      </c>
      <c r="D153" t="s">
        <v>82</v>
      </c>
      <c r="E153" s="2" t="str">
        <f>HYPERLINK("capsilon://?command=openfolder&amp;siteaddress=FAM.docvelocity-na8.net&amp;folderid=FX6DA6D881-4DA3-46DB-04DA-716E57449765","FX21128485")</f>
        <v>FX21128485</v>
      </c>
      <c r="F153" t="s">
        <v>19</v>
      </c>
      <c r="G153" t="s">
        <v>19</v>
      </c>
      <c r="H153" t="s">
        <v>83</v>
      </c>
      <c r="I153" t="s">
        <v>478</v>
      </c>
      <c r="J153">
        <v>41</v>
      </c>
      <c r="K153" t="s">
        <v>85</v>
      </c>
      <c r="L153" t="s">
        <v>86</v>
      </c>
      <c r="M153" t="s">
        <v>93</v>
      </c>
      <c r="N153">
        <v>2</v>
      </c>
      <c r="O153" s="1">
        <v>44564.446018518516</v>
      </c>
      <c r="P153" s="1">
        <v>44564.475914351853</v>
      </c>
      <c r="Q153">
        <v>2265</v>
      </c>
      <c r="R153">
        <v>318</v>
      </c>
      <c r="S153" t="b">
        <v>0</v>
      </c>
      <c r="T153" t="s">
        <v>89</v>
      </c>
      <c r="U153" t="b">
        <v>0</v>
      </c>
      <c r="V153" t="s">
        <v>384</v>
      </c>
      <c r="W153" s="1">
        <v>44564.46769675926</v>
      </c>
      <c r="X153">
        <v>133</v>
      </c>
      <c r="Y153">
        <v>46</v>
      </c>
      <c r="Z153">
        <v>0</v>
      </c>
      <c r="AA153">
        <v>46</v>
      </c>
      <c r="AB153">
        <v>0</v>
      </c>
      <c r="AC153">
        <v>20</v>
      </c>
      <c r="AD153">
        <v>-5</v>
      </c>
      <c r="AE153">
        <v>0</v>
      </c>
      <c r="AF153">
        <v>0</v>
      </c>
      <c r="AG153">
        <v>0</v>
      </c>
      <c r="AH153" t="s">
        <v>469</v>
      </c>
      <c r="AI153" s="1">
        <v>44564.475914351853</v>
      </c>
      <c r="AJ153">
        <v>171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-5</v>
      </c>
      <c r="AQ153">
        <v>0</v>
      </c>
      <c r="AR153">
        <v>0</v>
      </c>
      <c r="AS153">
        <v>0</v>
      </c>
      <c r="AT153" t="s">
        <v>89</v>
      </c>
      <c r="AU153" t="s">
        <v>89</v>
      </c>
      <c r="AV153" t="s">
        <v>89</v>
      </c>
      <c r="AW153" t="s">
        <v>89</v>
      </c>
      <c r="AX153" t="s">
        <v>89</v>
      </c>
      <c r="AY153" t="s">
        <v>89</v>
      </c>
      <c r="AZ153" t="s">
        <v>89</v>
      </c>
      <c r="BA153" t="s">
        <v>89</v>
      </c>
      <c r="BB153" t="s">
        <v>89</v>
      </c>
      <c r="BC153" t="s">
        <v>89</v>
      </c>
      <c r="BD153" t="s">
        <v>89</v>
      </c>
      <c r="BE153" t="s">
        <v>89</v>
      </c>
    </row>
    <row r="154" spans="1:57" x14ac:dyDescent="0.45">
      <c r="A154" t="s">
        <v>479</v>
      </c>
      <c r="B154" t="s">
        <v>80</v>
      </c>
      <c r="C154" t="s">
        <v>467</v>
      </c>
      <c r="D154" t="s">
        <v>82</v>
      </c>
      <c r="E154" s="2" t="str">
        <f>HYPERLINK("capsilon://?command=openfolder&amp;siteaddress=FAM.docvelocity-na8.net&amp;folderid=FX6DA6D881-4DA3-46DB-04DA-716E57449765","FX21128485")</f>
        <v>FX21128485</v>
      </c>
      <c r="F154" t="s">
        <v>19</v>
      </c>
      <c r="G154" t="s">
        <v>19</v>
      </c>
      <c r="H154" t="s">
        <v>83</v>
      </c>
      <c r="I154" t="s">
        <v>480</v>
      </c>
      <c r="J154">
        <v>41</v>
      </c>
      <c r="K154" t="s">
        <v>85</v>
      </c>
      <c r="L154" t="s">
        <v>86</v>
      </c>
      <c r="M154" t="s">
        <v>93</v>
      </c>
      <c r="N154">
        <v>2</v>
      </c>
      <c r="O154" s="1">
        <v>44564.446944444448</v>
      </c>
      <c r="P154" s="1">
        <v>44564.478344907409</v>
      </c>
      <c r="Q154">
        <v>2352</v>
      </c>
      <c r="R154">
        <v>361</v>
      </c>
      <c r="S154" t="b">
        <v>0</v>
      </c>
      <c r="T154" t="s">
        <v>89</v>
      </c>
      <c r="U154" t="b">
        <v>0</v>
      </c>
      <c r="V154" t="s">
        <v>384</v>
      </c>
      <c r="W154" s="1">
        <v>44564.469363425924</v>
      </c>
      <c r="X154">
        <v>143</v>
      </c>
      <c r="Y154">
        <v>46</v>
      </c>
      <c r="Z154">
        <v>0</v>
      </c>
      <c r="AA154">
        <v>46</v>
      </c>
      <c r="AB154">
        <v>0</v>
      </c>
      <c r="AC154">
        <v>21</v>
      </c>
      <c r="AD154">
        <v>-5</v>
      </c>
      <c r="AE154">
        <v>0</v>
      </c>
      <c r="AF154">
        <v>0</v>
      </c>
      <c r="AG154">
        <v>0</v>
      </c>
      <c r="AH154" t="s">
        <v>469</v>
      </c>
      <c r="AI154" s="1">
        <v>44564.478344907409</v>
      </c>
      <c r="AJ154">
        <v>210</v>
      </c>
      <c r="AK154">
        <v>2</v>
      </c>
      <c r="AL154">
        <v>0</v>
      </c>
      <c r="AM154">
        <v>2</v>
      </c>
      <c r="AN154">
        <v>0</v>
      </c>
      <c r="AO154">
        <v>1</v>
      </c>
      <c r="AP154">
        <v>-7</v>
      </c>
      <c r="AQ154">
        <v>0</v>
      </c>
      <c r="AR154">
        <v>0</v>
      </c>
      <c r="AS154">
        <v>0</v>
      </c>
      <c r="AT154" t="s">
        <v>89</v>
      </c>
      <c r="AU154" t="s">
        <v>89</v>
      </c>
      <c r="AV154" t="s">
        <v>89</v>
      </c>
      <c r="AW154" t="s">
        <v>89</v>
      </c>
      <c r="AX154" t="s">
        <v>89</v>
      </c>
      <c r="AY154" t="s">
        <v>89</v>
      </c>
      <c r="AZ154" t="s">
        <v>89</v>
      </c>
      <c r="BA154" t="s">
        <v>89</v>
      </c>
      <c r="BB154" t="s">
        <v>89</v>
      </c>
      <c r="BC154" t="s">
        <v>89</v>
      </c>
      <c r="BD154" t="s">
        <v>89</v>
      </c>
      <c r="BE154" t="s">
        <v>89</v>
      </c>
    </row>
    <row r="155" spans="1:57" x14ac:dyDescent="0.45">
      <c r="A155" t="s">
        <v>481</v>
      </c>
      <c r="B155" t="s">
        <v>80</v>
      </c>
      <c r="C155" t="s">
        <v>467</v>
      </c>
      <c r="D155" t="s">
        <v>82</v>
      </c>
      <c r="E155" s="2" t="str">
        <f>HYPERLINK("capsilon://?command=openfolder&amp;siteaddress=FAM.docvelocity-na8.net&amp;folderid=FX6DA6D881-4DA3-46DB-04DA-716E57449765","FX21128485")</f>
        <v>FX21128485</v>
      </c>
      <c r="F155" t="s">
        <v>19</v>
      </c>
      <c r="G155" t="s">
        <v>19</v>
      </c>
      <c r="H155" t="s">
        <v>83</v>
      </c>
      <c r="I155" t="s">
        <v>482</v>
      </c>
      <c r="J155">
        <v>41</v>
      </c>
      <c r="K155" t="s">
        <v>85</v>
      </c>
      <c r="L155" t="s">
        <v>86</v>
      </c>
      <c r="M155" t="s">
        <v>93</v>
      </c>
      <c r="N155">
        <v>2</v>
      </c>
      <c r="O155" s="1">
        <v>44564.447557870371</v>
      </c>
      <c r="P155" s="1">
        <v>44564.490659722222</v>
      </c>
      <c r="Q155">
        <v>2415</v>
      </c>
      <c r="R155">
        <v>1309</v>
      </c>
      <c r="S155" t="b">
        <v>0</v>
      </c>
      <c r="T155" t="s">
        <v>89</v>
      </c>
      <c r="U155" t="b">
        <v>0</v>
      </c>
      <c r="V155" t="s">
        <v>133</v>
      </c>
      <c r="W155" s="1">
        <v>44564.469907407409</v>
      </c>
      <c r="X155">
        <v>168</v>
      </c>
      <c r="Y155">
        <v>46</v>
      </c>
      <c r="Z155">
        <v>0</v>
      </c>
      <c r="AA155">
        <v>46</v>
      </c>
      <c r="AB155">
        <v>0</v>
      </c>
      <c r="AC155">
        <v>22</v>
      </c>
      <c r="AD155">
        <v>-5</v>
      </c>
      <c r="AE155">
        <v>0</v>
      </c>
      <c r="AF155">
        <v>0</v>
      </c>
      <c r="AG155">
        <v>0</v>
      </c>
      <c r="AH155" t="s">
        <v>127</v>
      </c>
      <c r="AI155" s="1">
        <v>44564.490659722222</v>
      </c>
      <c r="AJ155">
        <v>1141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-5</v>
      </c>
      <c r="AQ155">
        <v>0</v>
      </c>
      <c r="AR155">
        <v>0</v>
      </c>
      <c r="AS155">
        <v>0</v>
      </c>
      <c r="AT155" t="s">
        <v>89</v>
      </c>
      <c r="AU155" t="s">
        <v>89</v>
      </c>
      <c r="AV155" t="s">
        <v>89</v>
      </c>
      <c r="AW155" t="s">
        <v>89</v>
      </c>
      <c r="AX155" t="s">
        <v>89</v>
      </c>
      <c r="AY155" t="s">
        <v>89</v>
      </c>
      <c r="AZ155" t="s">
        <v>89</v>
      </c>
      <c r="BA155" t="s">
        <v>89</v>
      </c>
      <c r="BB155" t="s">
        <v>89</v>
      </c>
      <c r="BC155" t="s">
        <v>89</v>
      </c>
      <c r="BD155" t="s">
        <v>89</v>
      </c>
      <c r="BE155" t="s">
        <v>89</v>
      </c>
    </row>
    <row r="156" spans="1:57" x14ac:dyDescent="0.45">
      <c r="A156" t="s">
        <v>483</v>
      </c>
      <c r="B156" t="s">
        <v>80</v>
      </c>
      <c r="C156" t="s">
        <v>473</v>
      </c>
      <c r="D156" t="s">
        <v>82</v>
      </c>
      <c r="E156" s="2" t="str">
        <f>HYPERLINK("capsilon://?command=openfolder&amp;siteaddress=FAM.docvelocity-na8.net&amp;folderid=FXDACD41A6-40B9-A774-7864-5C66E31F514E","FX211212600")</f>
        <v>FX211212600</v>
      </c>
      <c r="F156" t="s">
        <v>19</v>
      </c>
      <c r="G156" t="s">
        <v>19</v>
      </c>
      <c r="H156" t="s">
        <v>83</v>
      </c>
      <c r="I156" t="s">
        <v>474</v>
      </c>
      <c r="J156">
        <v>38</v>
      </c>
      <c r="K156" t="s">
        <v>85</v>
      </c>
      <c r="L156" t="s">
        <v>86</v>
      </c>
      <c r="M156" t="s">
        <v>93</v>
      </c>
      <c r="N156">
        <v>2</v>
      </c>
      <c r="O156" s="1">
        <v>44565.724178240744</v>
      </c>
      <c r="P156" s="1">
        <v>44566.14435185185</v>
      </c>
      <c r="Q156">
        <v>34948</v>
      </c>
      <c r="R156">
        <v>1355</v>
      </c>
      <c r="S156" t="b">
        <v>0</v>
      </c>
      <c r="T156" t="s">
        <v>89</v>
      </c>
      <c r="U156" t="b">
        <v>1</v>
      </c>
      <c r="V156" t="s">
        <v>88</v>
      </c>
      <c r="W156" s="1">
        <v>44565.736319444448</v>
      </c>
      <c r="X156">
        <v>989</v>
      </c>
      <c r="Y156">
        <v>37</v>
      </c>
      <c r="Z156">
        <v>0</v>
      </c>
      <c r="AA156">
        <v>37</v>
      </c>
      <c r="AB156">
        <v>0</v>
      </c>
      <c r="AC156">
        <v>25</v>
      </c>
      <c r="AD156">
        <v>1</v>
      </c>
      <c r="AE156">
        <v>0</v>
      </c>
      <c r="AF156">
        <v>0</v>
      </c>
      <c r="AG156">
        <v>0</v>
      </c>
      <c r="AH156" t="s">
        <v>127</v>
      </c>
      <c r="AI156" s="1">
        <v>44566.14435185185</v>
      </c>
      <c r="AJ156">
        <v>311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0</v>
      </c>
      <c r="AS156">
        <v>0</v>
      </c>
      <c r="AT156" t="s">
        <v>89</v>
      </c>
      <c r="AU156" t="s">
        <v>89</v>
      </c>
      <c r="AV156" t="s">
        <v>89</v>
      </c>
      <c r="AW156" t="s">
        <v>89</v>
      </c>
      <c r="AX156" t="s">
        <v>89</v>
      </c>
      <c r="AY156" t="s">
        <v>89</v>
      </c>
      <c r="AZ156" t="s">
        <v>89</v>
      </c>
      <c r="BA156" t="s">
        <v>89</v>
      </c>
      <c r="BB156" t="s">
        <v>89</v>
      </c>
      <c r="BC156" t="s">
        <v>89</v>
      </c>
      <c r="BD156" t="s">
        <v>89</v>
      </c>
      <c r="BE156" t="s">
        <v>89</v>
      </c>
    </row>
    <row r="157" spans="1:57" x14ac:dyDescent="0.45">
      <c r="A157" t="s">
        <v>484</v>
      </c>
      <c r="B157" t="s">
        <v>80</v>
      </c>
      <c r="C157" t="s">
        <v>467</v>
      </c>
      <c r="D157" t="s">
        <v>82</v>
      </c>
      <c r="E157" s="2" t="str">
        <f>HYPERLINK("capsilon://?command=openfolder&amp;siteaddress=FAM.docvelocity-na8.net&amp;folderid=FX6DA6D881-4DA3-46DB-04DA-716E57449765","FX21128485")</f>
        <v>FX21128485</v>
      </c>
      <c r="F157" t="s">
        <v>19</v>
      </c>
      <c r="G157" t="s">
        <v>19</v>
      </c>
      <c r="H157" t="s">
        <v>83</v>
      </c>
      <c r="I157" t="s">
        <v>485</v>
      </c>
      <c r="J157">
        <v>41</v>
      </c>
      <c r="K157" t="s">
        <v>85</v>
      </c>
      <c r="L157" t="s">
        <v>86</v>
      </c>
      <c r="M157" t="s">
        <v>93</v>
      </c>
      <c r="N157">
        <v>2</v>
      </c>
      <c r="O157" s="1">
        <v>44564.448819444442</v>
      </c>
      <c r="P157" s="1">
        <v>44564.481736111113</v>
      </c>
      <c r="Q157">
        <v>2218</v>
      </c>
      <c r="R157">
        <v>626</v>
      </c>
      <c r="S157" t="b">
        <v>0</v>
      </c>
      <c r="T157" t="s">
        <v>89</v>
      </c>
      <c r="U157" t="b">
        <v>0</v>
      </c>
      <c r="V157" t="s">
        <v>96</v>
      </c>
      <c r="W157" s="1">
        <v>44564.472210648149</v>
      </c>
      <c r="X157">
        <v>283</v>
      </c>
      <c r="Y157">
        <v>46</v>
      </c>
      <c r="Z157">
        <v>0</v>
      </c>
      <c r="AA157">
        <v>46</v>
      </c>
      <c r="AB157">
        <v>0</v>
      </c>
      <c r="AC157">
        <v>21</v>
      </c>
      <c r="AD157">
        <v>-5</v>
      </c>
      <c r="AE157">
        <v>0</v>
      </c>
      <c r="AF157">
        <v>0</v>
      </c>
      <c r="AG157">
        <v>0</v>
      </c>
      <c r="AH157" t="s">
        <v>101</v>
      </c>
      <c r="AI157" s="1">
        <v>44564.481736111113</v>
      </c>
      <c r="AJ157">
        <v>332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-5</v>
      </c>
      <c r="AQ157">
        <v>0</v>
      </c>
      <c r="AR157">
        <v>0</v>
      </c>
      <c r="AS157">
        <v>0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</row>
    <row r="158" spans="1:57" x14ac:dyDescent="0.45">
      <c r="A158" t="s">
        <v>486</v>
      </c>
      <c r="B158" t="s">
        <v>80</v>
      </c>
      <c r="C158" t="s">
        <v>370</v>
      </c>
      <c r="D158" t="s">
        <v>82</v>
      </c>
      <c r="E158" s="2" t="str">
        <f>HYPERLINK("capsilon://?command=openfolder&amp;siteaddress=FAM.docvelocity-na8.net&amp;folderid=FX5BF9E4F7-FBA2-1A83-105D-3432BF018FAA","FX21129988")</f>
        <v>FX21129988</v>
      </c>
      <c r="F158" t="s">
        <v>19</v>
      </c>
      <c r="G158" t="s">
        <v>19</v>
      </c>
      <c r="H158" t="s">
        <v>83</v>
      </c>
      <c r="I158" t="s">
        <v>487</v>
      </c>
      <c r="J158">
        <v>30</v>
      </c>
      <c r="K158" t="s">
        <v>85</v>
      </c>
      <c r="L158" t="s">
        <v>86</v>
      </c>
      <c r="M158" t="s">
        <v>93</v>
      </c>
      <c r="N158">
        <v>2</v>
      </c>
      <c r="O158" s="1">
        <v>44565.73673611111</v>
      </c>
      <c r="P158" s="1">
        <v>44566.188518518517</v>
      </c>
      <c r="Q158">
        <v>38726</v>
      </c>
      <c r="R158">
        <v>308</v>
      </c>
      <c r="S158" t="b">
        <v>0</v>
      </c>
      <c r="T158" t="s">
        <v>89</v>
      </c>
      <c r="U158" t="b">
        <v>0</v>
      </c>
      <c r="V158" t="s">
        <v>206</v>
      </c>
      <c r="W158" s="1">
        <v>44565.741122685184</v>
      </c>
      <c r="X158">
        <v>176</v>
      </c>
      <c r="Y158">
        <v>9</v>
      </c>
      <c r="Z158">
        <v>0</v>
      </c>
      <c r="AA158">
        <v>9</v>
      </c>
      <c r="AB158">
        <v>0</v>
      </c>
      <c r="AC158">
        <v>3</v>
      </c>
      <c r="AD158">
        <v>21</v>
      </c>
      <c r="AE158">
        <v>0</v>
      </c>
      <c r="AF158">
        <v>0</v>
      </c>
      <c r="AG158">
        <v>0</v>
      </c>
      <c r="AH158" t="s">
        <v>127</v>
      </c>
      <c r="AI158" s="1">
        <v>44566.188518518517</v>
      </c>
      <c r="AJ158">
        <v>124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21</v>
      </c>
      <c r="AQ158">
        <v>0</v>
      </c>
      <c r="AR158">
        <v>0</v>
      </c>
      <c r="AS158">
        <v>0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</row>
    <row r="159" spans="1:57" x14ac:dyDescent="0.45">
      <c r="A159" t="s">
        <v>488</v>
      </c>
      <c r="B159" t="s">
        <v>80</v>
      </c>
      <c r="C159" t="s">
        <v>467</v>
      </c>
      <c r="D159" t="s">
        <v>82</v>
      </c>
      <c r="E159" s="2" t="str">
        <f>HYPERLINK("capsilon://?command=openfolder&amp;siteaddress=FAM.docvelocity-na8.net&amp;folderid=FX6DA6D881-4DA3-46DB-04DA-716E57449765","FX21128485")</f>
        <v>FX21128485</v>
      </c>
      <c r="F159" t="s">
        <v>19</v>
      </c>
      <c r="G159" t="s">
        <v>19</v>
      </c>
      <c r="H159" t="s">
        <v>83</v>
      </c>
      <c r="I159" t="s">
        <v>489</v>
      </c>
      <c r="J159">
        <v>41</v>
      </c>
      <c r="K159" t="s">
        <v>85</v>
      </c>
      <c r="L159" t="s">
        <v>86</v>
      </c>
      <c r="M159" t="s">
        <v>93</v>
      </c>
      <c r="N159">
        <v>2</v>
      </c>
      <c r="O159" s="1">
        <v>44564.449432870373</v>
      </c>
      <c r="P159" s="1">
        <v>44564.479942129627</v>
      </c>
      <c r="Q159">
        <v>2292</v>
      </c>
      <c r="R159">
        <v>344</v>
      </c>
      <c r="S159" t="b">
        <v>0</v>
      </c>
      <c r="T159" t="s">
        <v>89</v>
      </c>
      <c r="U159" t="b">
        <v>0</v>
      </c>
      <c r="V159" t="s">
        <v>384</v>
      </c>
      <c r="W159" s="1">
        <v>44564.471678240741</v>
      </c>
      <c r="X159">
        <v>199</v>
      </c>
      <c r="Y159">
        <v>46</v>
      </c>
      <c r="Z159">
        <v>0</v>
      </c>
      <c r="AA159">
        <v>46</v>
      </c>
      <c r="AB159">
        <v>0</v>
      </c>
      <c r="AC159">
        <v>21</v>
      </c>
      <c r="AD159">
        <v>-5</v>
      </c>
      <c r="AE159">
        <v>0</v>
      </c>
      <c r="AF159">
        <v>0</v>
      </c>
      <c r="AG159">
        <v>0</v>
      </c>
      <c r="AH159" t="s">
        <v>469</v>
      </c>
      <c r="AI159" s="1">
        <v>44564.479942129627</v>
      </c>
      <c r="AJ159">
        <v>137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-5</v>
      </c>
      <c r="AQ159">
        <v>0</v>
      </c>
      <c r="AR159">
        <v>0</v>
      </c>
      <c r="AS159">
        <v>0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</row>
    <row r="160" spans="1:57" x14ac:dyDescent="0.45">
      <c r="A160" t="s">
        <v>490</v>
      </c>
      <c r="B160" t="s">
        <v>80</v>
      </c>
      <c r="C160" t="s">
        <v>467</v>
      </c>
      <c r="D160" t="s">
        <v>82</v>
      </c>
      <c r="E160" s="2" t="str">
        <f>HYPERLINK("capsilon://?command=openfolder&amp;siteaddress=FAM.docvelocity-na8.net&amp;folderid=FX6DA6D881-4DA3-46DB-04DA-716E57449765","FX21128485")</f>
        <v>FX21128485</v>
      </c>
      <c r="F160" t="s">
        <v>19</v>
      </c>
      <c r="G160" t="s">
        <v>19</v>
      </c>
      <c r="H160" t="s">
        <v>83</v>
      </c>
      <c r="I160" t="s">
        <v>491</v>
      </c>
      <c r="J160">
        <v>41</v>
      </c>
      <c r="K160" t="s">
        <v>85</v>
      </c>
      <c r="L160" t="s">
        <v>86</v>
      </c>
      <c r="M160" t="s">
        <v>93</v>
      </c>
      <c r="N160">
        <v>2</v>
      </c>
      <c r="O160" s="1">
        <v>44564.449733796297</v>
      </c>
      <c r="P160" s="1">
        <v>44564.48165509259</v>
      </c>
      <c r="Q160">
        <v>2479</v>
      </c>
      <c r="R160">
        <v>279</v>
      </c>
      <c r="S160" t="b">
        <v>0</v>
      </c>
      <c r="T160" t="s">
        <v>89</v>
      </c>
      <c r="U160" t="b">
        <v>0</v>
      </c>
      <c r="V160" t="s">
        <v>133</v>
      </c>
      <c r="W160" s="1">
        <v>44564.472696759258</v>
      </c>
      <c r="X160">
        <v>124</v>
      </c>
      <c r="Y160">
        <v>46</v>
      </c>
      <c r="Z160">
        <v>0</v>
      </c>
      <c r="AA160">
        <v>46</v>
      </c>
      <c r="AB160">
        <v>0</v>
      </c>
      <c r="AC160">
        <v>22</v>
      </c>
      <c r="AD160">
        <v>-5</v>
      </c>
      <c r="AE160">
        <v>0</v>
      </c>
      <c r="AF160">
        <v>0</v>
      </c>
      <c r="AG160">
        <v>0</v>
      </c>
      <c r="AH160" t="s">
        <v>469</v>
      </c>
      <c r="AI160" s="1">
        <v>44564.48165509259</v>
      </c>
      <c r="AJ160">
        <v>147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-7</v>
      </c>
      <c r="AQ160">
        <v>0</v>
      </c>
      <c r="AR160">
        <v>0</v>
      </c>
      <c r="AS160">
        <v>0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</row>
    <row r="161" spans="1:57" x14ac:dyDescent="0.45">
      <c r="A161" t="s">
        <v>492</v>
      </c>
      <c r="B161" t="s">
        <v>80</v>
      </c>
      <c r="C161" t="s">
        <v>467</v>
      </c>
      <c r="D161" t="s">
        <v>82</v>
      </c>
      <c r="E161" s="2" t="str">
        <f>HYPERLINK("capsilon://?command=openfolder&amp;siteaddress=FAM.docvelocity-na8.net&amp;folderid=FX6DA6D881-4DA3-46DB-04DA-716E57449765","FX21128485")</f>
        <v>FX21128485</v>
      </c>
      <c r="F161" t="s">
        <v>19</v>
      </c>
      <c r="G161" t="s">
        <v>19</v>
      </c>
      <c r="H161" t="s">
        <v>83</v>
      </c>
      <c r="I161" t="s">
        <v>493</v>
      </c>
      <c r="J161">
        <v>41</v>
      </c>
      <c r="K161" t="s">
        <v>85</v>
      </c>
      <c r="L161" t="s">
        <v>86</v>
      </c>
      <c r="M161" t="s">
        <v>93</v>
      </c>
      <c r="N161">
        <v>2</v>
      </c>
      <c r="O161" s="1">
        <v>44564.450277777774</v>
      </c>
      <c r="P161" s="1">
        <v>44564.48300925926</v>
      </c>
      <c r="Q161">
        <v>2489</v>
      </c>
      <c r="R161">
        <v>339</v>
      </c>
      <c r="S161" t="b">
        <v>0</v>
      </c>
      <c r="T161" t="s">
        <v>89</v>
      </c>
      <c r="U161" t="b">
        <v>0</v>
      </c>
      <c r="V161" t="s">
        <v>96</v>
      </c>
      <c r="W161" s="1">
        <v>44564.47457175926</v>
      </c>
      <c r="X161">
        <v>204</v>
      </c>
      <c r="Y161">
        <v>46</v>
      </c>
      <c r="Z161">
        <v>0</v>
      </c>
      <c r="AA161">
        <v>46</v>
      </c>
      <c r="AB161">
        <v>0</v>
      </c>
      <c r="AC161">
        <v>21</v>
      </c>
      <c r="AD161">
        <v>-5</v>
      </c>
      <c r="AE161">
        <v>0</v>
      </c>
      <c r="AF161">
        <v>0</v>
      </c>
      <c r="AG161">
        <v>0</v>
      </c>
      <c r="AH161" t="s">
        <v>469</v>
      </c>
      <c r="AI161" s="1">
        <v>44564.48300925926</v>
      </c>
      <c r="AJ161">
        <v>116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-5</v>
      </c>
      <c r="AQ161">
        <v>0</v>
      </c>
      <c r="AR161">
        <v>0</v>
      </c>
      <c r="AS161">
        <v>0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</row>
    <row r="162" spans="1:57" x14ac:dyDescent="0.45">
      <c r="A162" t="s">
        <v>494</v>
      </c>
      <c r="B162" t="s">
        <v>80</v>
      </c>
      <c r="C162" t="s">
        <v>467</v>
      </c>
      <c r="D162" t="s">
        <v>82</v>
      </c>
      <c r="E162" s="2" t="str">
        <f>HYPERLINK("capsilon://?command=openfolder&amp;siteaddress=FAM.docvelocity-na8.net&amp;folderid=FX6DA6D881-4DA3-46DB-04DA-716E57449765","FX21128485")</f>
        <v>FX21128485</v>
      </c>
      <c r="F162" t="s">
        <v>19</v>
      </c>
      <c r="G162" t="s">
        <v>19</v>
      </c>
      <c r="H162" t="s">
        <v>83</v>
      </c>
      <c r="I162" t="s">
        <v>495</v>
      </c>
      <c r="J162">
        <v>41</v>
      </c>
      <c r="K162" t="s">
        <v>85</v>
      </c>
      <c r="L162" t="s">
        <v>86</v>
      </c>
      <c r="M162" t="s">
        <v>93</v>
      </c>
      <c r="N162">
        <v>2</v>
      </c>
      <c r="O162" s="1">
        <v>44564.450578703705</v>
      </c>
      <c r="P162" s="1">
        <v>44564.485763888886</v>
      </c>
      <c r="Q162">
        <v>2591</v>
      </c>
      <c r="R162">
        <v>449</v>
      </c>
      <c r="S162" t="b">
        <v>0</v>
      </c>
      <c r="T162" t="s">
        <v>89</v>
      </c>
      <c r="U162" t="b">
        <v>0</v>
      </c>
      <c r="V162" t="s">
        <v>384</v>
      </c>
      <c r="W162" s="1">
        <v>44564.473877314813</v>
      </c>
      <c r="X162">
        <v>102</v>
      </c>
      <c r="Y162">
        <v>46</v>
      </c>
      <c r="Z162">
        <v>0</v>
      </c>
      <c r="AA162">
        <v>46</v>
      </c>
      <c r="AB162">
        <v>0</v>
      </c>
      <c r="AC162">
        <v>21</v>
      </c>
      <c r="AD162">
        <v>-5</v>
      </c>
      <c r="AE162">
        <v>0</v>
      </c>
      <c r="AF162">
        <v>0</v>
      </c>
      <c r="AG162">
        <v>0</v>
      </c>
      <c r="AH162" t="s">
        <v>101</v>
      </c>
      <c r="AI162" s="1">
        <v>44564.485763888886</v>
      </c>
      <c r="AJ162">
        <v>347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-5</v>
      </c>
      <c r="AQ162">
        <v>0</v>
      </c>
      <c r="AR162">
        <v>0</v>
      </c>
      <c r="AS162">
        <v>0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</row>
    <row r="163" spans="1:57" x14ac:dyDescent="0.45">
      <c r="A163" t="s">
        <v>496</v>
      </c>
      <c r="B163" t="s">
        <v>80</v>
      </c>
      <c r="C163" t="s">
        <v>467</v>
      </c>
      <c r="D163" t="s">
        <v>82</v>
      </c>
      <c r="E163" s="2" t="str">
        <f>HYPERLINK("capsilon://?command=openfolder&amp;siteaddress=FAM.docvelocity-na8.net&amp;folderid=FX6DA6D881-4DA3-46DB-04DA-716E57449765","FX21128485")</f>
        <v>FX21128485</v>
      </c>
      <c r="F163" t="s">
        <v>19</v>
      </c>
      <c r="G163" t="s">
        <v>19</v>
      </c>
      <c r="H163" t="s">
        <v>83</v>
      </c>
      <c r="I163" t="s">
        <v>497</v>
      </c>
      <c r="J163">
        <v>66</v>
      </c>
      <c r="K163" t="s">
        <v>85</v>
      </c>
      <c r="L163" t="s">
        <v>86</v>
      </c>
      <c r="M163" t="s">
        <v>93</v>
      </c>
      <c r="N163">
        <v>2</v>
      </c>
      <c r="O163" s="1">
        <v>44564.45076388889</v>
      </c>
      <c r="P163" s="1">
        <v>44564.489189814813</v>
      </c>
      <c r="Q163">
        <v>2288</v>
      </c>
      <c r="R163">
        <v>1032</v>
      </c>
      <c r="S163" t="b">
        <v>0</v>
      </c>
      <c r="T163" t="s">
        <v>89</v>
      </c>
      <c r="U163" t="b">
        <v>0</v>
      </c>
      <c r="V163" t="s">
        <v>96</v>
      </c>
      <c r="W163" s="1">
        <v>44564.480231481481</v>
      </c>
      <c r="X163">
        <v>488</v>
      </c>
      <c r="Y163">
        <v>52</v>
      </c>
      <c r="Z163">
        <v>0</v>
      </c>
      <c r="AA163">
        <v>52</v>
      </c>
      <c r="AB163">
        <v>0</v>
      </c>
      <c r="AC163">
        <v>41</v>
      </c>
      <c r="AD163">
        <v>14</v>
      </c>
      <c r="AE163">
        <v>0</v>
      </c>
      <c r="AF163">
        <v>0</v>
      </c>
      <c r="AG163">
        <v>0</v>
      </c>
      <c r="AH163" t="s">
        <v>141</v>
      </c>
      <c r="AI163" s="1">
        <v>44564.489189814813</v>
      </c>
      <c r="AJ163">
        <v>522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14</v>
      </c>
      <c r="AQ163">
        <v>0</v>
      </c>
      <c r="AR163">
        <v>0</v>
      </c>
      <c r="AS163">
        <v>0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</row>
    <row r="164" spans="1:57" x14ac:dyDescent="0.45">
      <c r="A164" t="s">
        <v>498</v>
      </c>
      <c r="B164" t="s">
        <v>80</v>
      </c>
      <c r="C164" t="s">
        <v>131</v>
      </c>
      <c r="D164" t="s">
        <v>82</v>
      </c>
      <c r="E164" s="2" t="str">
        <f>HYPERLINK("capsilon://?command=openfolder&amp;siteaddress=FAM.docvelocity-na8.net&amp;folderid=FX49E305C0-2971-CE28-8EBF-3BA6A14B81CB","FX21104637")</f>
        <v>FX21104637</v>
      </c>
      <c r="F164" t="s">
        <v>19</v>
      </c>
      <c r="G164" t="s">
        <v>19</v>
      </c>
      <c r="H164" t="s">
        <v>83</v>
      </c>
      <c r="I164" t="s">
        <v>499</v>
      </c>
      <c r="J164">
        <v>30</v>
      </c>
      <c r="K164" t="s">
        <v>85</v>
      </c>
      <c r="L164" t="s">
        <v>86</v>
      </c>
      <c r="M164" t="s">
        <v>93</v>
      </c>
      <c r="N164">
        <v>2</v>
      </c>
      <c r="O164" s="1">
        <v>44564.456041666665</v>
      </c>
      <c r="P164" s="1">
        <v>44564.485324074078</v>
      </c>
      <c r="Q164">
        <v>2311</v>
      </c>
      <c r="R164">
        <v>219</v>
      </c>
      <c r="S164" t="b">
        <v>0</v>
      </c>
      <c r="T164" t="s">
        <v>89</v>
      </c>
      <c r="U164" t="b">
        <v>0</v>
      </c>
      <c r="V164" t="s">
        <v>96</v>
      </c>
      <c r="W164" s="1">
        <v>44564.481168981481</v>
      </c>
      <c r="X164">
        <v>80</v>
      </c>
      <c r="Y164">
        <v>9</v>
      </c>
      <c r="Z164">
        <v>0</v>
      </c>
      <c r="AA164">
        <v>9</v>
      </c>
      <c r="AB164">
        <v>0</v>
      </c>
      <c r="AC164">
        <v>4</v>
      </c>
      <c r="AD164">
        <v>21</v>
      </c>
      <c r="AE164">
        <v>0</v>
      </c>
      <c r="AF164">
        <v>0</v>
      </c>
      <c r="AG164">
        <v>0</v>
      </c>
      <c r="AH164" t="s">
        <v>123</v>
      </c>
      <c r="AI164" s="1">
        <v>44564.485324074078</v>
      </c>
      <c r="AJ164">
        <v>139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21</v>
      </c>
      <c r="AQ164">
        <v>0</v>
      </c>
      <c r="AR164">
        <v>0</v>
      </c>
      <c r="AS164">
        <v>0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</row>
    <row r="165" spans="1:57" x14ac:dyDescent="0.45">
      <c r="A165" t="s">
        <v>500</v>
      </c>
      <c r="B165" t="s">
        <v>80</v>
      </c>
      <c r="C165" t="s">
        <v>501</v>
      </c>
      <c r="D165" t="s">
        <v>82</v>
      </c>
      <c r="E165" s="2" t="str">
        <f>HYPERLINK("capsilon://?command=openfolder&amp;siteaddress=FAM.docvelocity-na8.net&amp;folderid=FX1DFCF598-5C07-FCE4-7565-49A4B5B2FA31","FX21127974")</f>
        <v>FX21127974</v>
      </c>
      <c r="F165" t="s">
        <v>19</v>
      </c>
      <c r="G165" t="s">
        <v>19</v>
      </c>
      <c r="H165" t="s">
        <v>83</v>
      </c>
      <c r="I165" t="s">
        <v>502</v>
      </c>
      <c r="J165">
        <v>132</v>
      </c>
      <c r="K165" t="s">
        <v>85</v>
      </c>
      <c r="L165" t="s">
        <v>86</v>
      </c>
      <c r="M165" t="s">
        <v>93</v>
      </c>
      <c r="N165">
        <v>2</v>
      </c>
      <c r="O165" s="1">
        <v>44564.461516203701</v>
      </c>
      <c r="P165" s="1">
        <v>44564.535717592589</v>
      </c>
      <c r="Q165">
        <v>3249</v>
      </c>
      <c r="R165">
        <v>3162</v>
      </c>
      <c r="S165" t="b">
        <v>0</v>
      </c>
      <c r="T165" t="s">
        <v>89</v>
      </c>
      <c r="U165" t="b">
        <v>0</v>
      </c>
      <c r="V165" t="s">
        <v>206</v>
      </c>
      <c r="W165" s="1">
        <v>44564.514050925929</v>
      </c>
      <c r="X165">
        <v>1540</v>
      </c>
      <c r="Y165">
        <v>104</v>
      </c>
      <c r="Z165">
        <v>0</v>
      </c>
      <c r="AA165">
        <v>104</v>
      </c>
      <c r="AB165">
        <v>0</v>
      </c>
      <c r="AC165">
        <v>52</v>
      </c>
      <c r="AD165">
        <v>28</v>
      </c>
      <c r="AE165">
        <v>0</v>
      </c>
      <c r="AF165">
        <v>0</v>
      </c>
      <c r="AG165">
        <v>0</v>
      </c>
      <c r="AH165" t="s">
        <v>123</v>
      </c>
      <c r="AI165" s="1">
        <v>44564.535717592589</v>
      </c>
      <c r="AJ165">
        <v>1363</v>
      </c>
      <c r="AK165">
        <v>5</v>
      </c>
      <c r="AL165">
        <v>0</v>
      </c>
      <c r="AM165">
        <v>5</v>
      </c>
      <c r="AN165">
        <v>0</v>
      </c>
      <c r="AO165">
        <v>5</v>
      </c>
      <c r="AP165">
        <v>23</v>
      </c>
      <c r="AQ165">
        <v>0</v>
      </c>
      <c r="AR165">
        <v>0</v>
      </c>
      <c r="AS165">
        <v>0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</row>
    <row r="166" spans="1:57" x14ac:dyDescent="0.45">
      <c r="A166" t="s">
        <v>503</v>
      </c>
      <c r="B166" t="s">
        <v>80</v>
      </c>
      <c r="C166" t="s">
        <v>504</v>
      </c>
      <c r="D166" t="s">
        <v>82</v>
      </c>
      <c r="E166" s="2" t="str">
        <f>HYPERLINK("capsilon://?command=openfolder&amp;siteaddress=FAM.docvelocity-na8.net&amp;folderid=FX76EDAFE4-0021-E63B-375B-A05B77202BB4","FX21127288")</f>
        <v>FX21127288</v>
      </c>
      <c r="F166" t="s">
        <v>19</v>
      </c>
      <c r="G166" t="s">
        <v>19</v>
      </c>
      <c r="H166" t="s">
        <v>83</v>
      </c>
      <c r="I166" t="s">
        <v>505</v>
      </c>
      <c r="J166">
        <v>28</v>
      </c>
      <c r="K166" t="s">
        <v>85</v>
      </c>
      <c r="L166" t="s">
        <v>86</v>
      </c>
      <c r="M166" t="s">
        <v>93</v>
      </c>
      <c r="N166">
        <v>2</v>
      </c>
      <c r="O166" s="1">
        <v>44566.059340277781</v>
      </c>
      <c r="P166" s="1">
        <v>44566.190891203703</v>
      </c>
      <c r="Q166">
        <v>10831</v>
      </c>
      <c r="R166">
        <v>535</v>
      </c>
      <c r="S166" t="b">
        <v>0</v>
      </c>
      <c r="T166" t="s">
        <v>89</v>
      </c>
      <c r="U166" t="b">
        <v>0</v>
      </c>
      <c r="V166" t="s">
        <v>118</v>
      </c>
      <c r="W166" s="1">
        <v>44566.157129629632</v>
      </c>
      <c r="X166">
        <v>269</v>
      </c>
      <c r="Y166">
        <v>21</v>
      </c>
      <c r="Z166">
        <v>0</v>
      </c>
      <c r="AA166">
        <v>21</v>
      </c>
      <c r="AB166">
        <v>0</v>
      </c>
      <c r="AC166">
        <v>3</v>
      </c>
      <c r="AD166">
        <v>7</v>
      </c>
      <c r="AE166">
        <v>0</v>
      </c>
      <c r="AF166">
        <v>0</v>
      </c>
      <c r="AG166">
        <v>0</v>
      </c>
      <c r="AH166" t="s">
        <v>127</v>
      </c>
      <c r="AI166" s="1">
        <v>44566.190891203703</v>
      </c>
      <c r="AJ166">
        <v>204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7</v>
      </c>
      <c r="AQ166">
        <v>0</v>
      </c>
      <c r="AR166">
        <v>0</v>
      </c>
      <c r="AS166">
        <v>0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</row>
    <row r="167" spans="1:57" x14ac:dyDescent="0.45">
      <c r="A167" t="s">
        <v>506</v>
      </c>
      <c r="B167" t="s">
        <v>80</v>
      </c>
      <c r="C167" t="s">
        <v>504</v>
      </c>
      <c r="D167" t="s">
        <v>82</v>
      </c>
      <c r="E167" s="2" t="str">
        <f>HYPERLINK("capsilon://?command=openfolder&amp;siteaddress=FAM.docvelocity-na8.net&amp;folderid=FX76EDAFE4-0021-E63B-375B-A05B77202BB4","FX21127288")</f>
        <v>FX21127288</v>
      </c>
      <c r="F167" t="s">
        <v>19</v>
      </c>
      <c r="G167" t="s">
        <v>19</v>
      </c>
      <c r="H167" t="s">
        <v>83</v>
      </c>
      <c r="I167" t="s">
        <v>507</v>
      </c>
      <c r="J167">
        <v>32</v>
      </c>
      <c r="K167" t="s">
        <v>85</v>
      </c>
      <c r="L167" t="s">
        <v>86</v>
      </c>
      <c r="M167" t="s">
        <v>93</v>
      </c>
      <c r="N167">
        <v>1</v>
      </c>
      <c r="O167" s="1">
        <v>44566.059537037036</v>
      </c>
      <c r="P167" s="1">
        <v>44566.17287037037</v>
      </c>
      <c r="Q167">
        <v>9471</v>
      </c>
      <c r="R167">
        <v>321</v>
      </c>
      <c r="S167" t="b">
        <v>0</v>
      </c>
      <c r="T167" t="s">
        <v>89</v>
      </c>
      <c r="U167" t="b">
        <v>0</v>
      </c>
      <c r="V167" t="s">
        <v>238</v>
      </c>
      <c r="W167" s="1">
        <v>44566.17287037037</v>
      </c>
      <c r="X167">
        <v>117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32</v>
      </c>
      <c r="AE167">
        <v>27</v>
      </c>
      <c r="AF167">
        <v>0</v>
      </c>
      <c r="AG167">
        <v>2</v>
      </c>
      <c r="AH167" t="s">
        <v>89</v>
      </c>
      <c r="AI167" t="s">
        <v>89</v>
      </c>
      <c r="AJ167" t="s">
        <v>89</v>
      </c>
      <c r="AK167" t="s">
        <v>89</v>
      </c>
      <c r="AL167" t="s">
        <v>89</v>
      </c>
      <c r="AM167" t="s">
        <v>89</v>
      </c>
      <c r="AN167" t="s">
        <v>89</v>
      </c>
      <c r="AO167" t="s">
        <v>89</v>
      </c>
      <c r="AP167" t="s">
        <v>89</v>
      </c>
      <c r="AQ167" t="s">
        <v>89</v>
      </c>
      <c r="AR167" t="s">
        <v>89</v>
      </c>
      <c r="AS167" t="s">
        <v>89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</row>
    <row r="168" spans="1:57" x14ac:dyDescent="0.45">
      <c r="A168" t="s">
        <v>508</v>
      </c>
      <c r="B168" t="s">
        <v>80</v>
      </c>
      <c r="C168" t="s">
        <v>504</v>
      </c>
      <c r="D168" t="s">
        <v>82</v>
      </c>
      <c r="E168" s="2" t="str">
        <f>HYPERLINK("capsilon://?command=openfolder&amp;siteaddress=FAM.docvelocity-na8.net&amp;folderid=FX76EDAFE4-0021-E63B-375B-A05B77202BB4","FX21127288")</f>
        <v>FX21127288</v>
      </c>
      <c r="F168" t="s">
        <v>19</v>
      </c>
      <c r="G168" t="s">
        <v>19</v>
      </c>
      <c r="H168" t="s">
        <v>83</v>
      </c>
      <c r="I168" t="s">
        <v>509</v>
      </c>
      <c r="J168">
        <v>28</v>
      </c>
      <c r="K168" t="s">
        <v>85</v>
      </c>
      <c r="L168" t="s">
        <v>86</v>
      </c>
      <c r="M168" t="s">
        <v>93</v>
      </c>
      <c r="N168">
        <v>2</v>
      </c>
      <c r="O168" s="1">
        <v>44566.059629629628</v>
      </c>
      <c r="P168" s="1">
        <v>44566.19390046296</v>
      </c>
      <c r="Q168">
        <v>11168</v>
      </c>
      <c r="R168">
        <v>433</v>
      </c>
      <c r="S168" t="b">
        <v>0</v>
      </c>
      <c r="T168" t="s">
        <v>89</v>
      </c>
      <c r="U168" t="b">
        <v>0</v>
      </c>
      <c r="V168" t="s">
        <v>133</v>
      </c>
      <c r="W168" s="1">
        <v>44566.133206018516</v>
      </c>
      <c r="X168">
        <v>173</v>
      </c>
      <c r="Y168">
        <v>21</v>
      </c>
      <c r="Z168">
        <v>0</v>
      </c>
      <c r="AA168">
        <v>21</v>
      </c>
      <c r="AB168">
        <v>0</v>
      </c>
      <c r="AC168">
        <v>7</v>
      </c>
      <c r="AD168">
        <v>7</v>
      </c>
      <c r="AE168">
        <v>0</v>
      </c>
      <c r="AF168">
        <v>0</v>
      </c>
      <c r="AG168">
        <v>0</v>
      </c>
      <c r="AH168" t="s">
        <v>127</v>
      </c>
      <c r="AI168" s="1">
        <v>44566.19390046296</v>
      </c>
      <c r="AJ168">
        <v>260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7</v>
      </c>
      <c r="AQ168">
        <v>0</v>
      </c>
      <c r="AR168">
        <v>0</v>
      </c>
      <c r="AS168">
        <v>0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</row>
    <row r="169" spans="1:57" x14ac:dyDescent="0.45">
      <c r="A169" t="s">
        <v>510</v>
      </c>
      <c r="B169" t="s">
        <v>80</v>
      </c>
      <c r="C169" t="s">
        <v>504</v>
      </c>
      <c r="D169" t="s">
        <v>82</v>
      </c>
      <c r="E169" s="2" t="str">
        <f>HYPERLINK("capsilon://?command=openfolder&amp;siteaddress=FAM.docvelocity-na8.net&amp;folderid=FX76EDAFE4-0021-E63B-375B-A05B77202BB4","FX21127288")</f>
        <v>FX21127288</v>
      </c>
      <c r="F169" t="s">
        <v>19</v>
      </c>
      <c r="G169" t="s">
        <v>19</v>
      </c>
      <c r="H169" t="s">
        <v>83</v>
      </c>
      <c r="I169" t="s">
        <v>511</v>
      </c>
      <c r="J169">
        <v>28</v>
      </c>
      <c r="K169" t="s">
        <v>85</v>
      </c>
      <c r="L169" t="s">
        <v>86</v>
      </c>
      <c r="M169" t="s">
        <v>93</v>
      </c>
      <c r="N169">
        <v>2</v>
      </c>
      <c r="O169" s="1">
        <v>44566.059791666667</v>
      </c>
      <c r="P169" s="1">
        <v>44566.210462962961</v>
      </c>
      <c r="Q169">
        <v>12583</v>
      </c>
      <c r="R169">
        <v>435</v>
      </c>
      <c r="S169" t="b">
        <v>0</v>
      </c>
      <c r="T169" t="s">
        <v>89</v>
      </c>
      <c r="U169" t="b">
        <v>0</v>
      </c>
      <c r="V169" t="s">
        <v>133</v>
      </c>
      <c r="W169" s="1">
        <v>44566.135324074072</v>
      </c>
      <c r="X169">
        <v>182</v>
      </c>
      <c r="Y169">
        <v>21</v>
      </c>
      <c r="Z169">
        <v>0</v>
      </c>
      <c r="AA169">
        <v>21</v>
      </c>
      <c r="AB169">
        <v>0</v>
      </c>
      <c r="AC169">
        <v>9</v>
      </c>
      <c r="AD169">
        <v>7</v>
      </c>
      <c r="AE169">
        <v>0</v>
      </c>
      <c r="AF169">
        <v>0</v>
      </c>
      <c r="AG169">
        <v>0</v>
      </c>
      <c r="AH169" t="s">
        <v>127</v>
      </c>
      <c r="AI169" s="1">
        <v>44566.210462962961</v>
      </c>
      <c r="AJ169">
        <v>253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</row>
    <row r="170" spans="1:57" x14ac:dyDescent="0.45">
      <c r="A170" t="s">
        <v>512</v>
      </c>
      <c r="B170" t="s">
        <v>80</v>
      </c>
      <c r="C170" t="s">
        <v>513</v>
      </c>
      <c r="D170" t="s">
        <v>82</v>
      </c>
      <c r="E170" s="2" t="str">
        <f>HYPERLINK("capsilon://?command=openfolder&amp;siteaddress=FAM.docvelocity-na8.net&amp;folderid=FXB2C13608-687F-AD2A-93F0-122416A4BE74","FX211114929")</f>
        <v>FX211114929</v>
      </c>
      <c r="F170" t="s">
        <v>19</v>
      </c>
      <c r="G170" t="s">
        <v>19</v>
      </c>
      <c r="H170" t="s">
        <v>83</v>
      </c>
      <c r="I170" t="s">
        <v>514</v>
      </c>
      <c r="J170">
        <v>66</v>
      </c>
      <c r="K170" t="s">
        <v>85</v>
      </c>
      <c r="L170" t="s">
        <v>86</v>
      </c>
      <c r="M170" t="s">
        <v>93</v>
      </c>
      <c r="N170">
        <v>2</v>
      </c>
      <c r="O170" s="1">
        <v>44564.468217592592</v>
      </c>
      <c r="P170" s="1">
        <v>44564.49359953704</v>
      </c>
      <c r="Q170">
        <v>1125</v>
      </c>
      <c r="R170">
        <v>1068</v>
      </c>
      <c r="S170" t="b">
        <v>0</v>
      </c>
      <c r="T170" t="s">
        <v>89</v>
      </c>
      <c r="U170" t="b">
        <v>0</v>
      </c>
      <c r="V170" t="s">
        <v>122</v>
      </c>
      <c r="W170" s="1">
        <v>44564.489004629628</v>
      </c>
      <c r="X170">
        <v>688</v>
      </c>
      <c r="Y170">
        <v>52</v>
      </c>
      <c r="Z170">
        <v>0</v>
      </c>
      <c r="AA170">
        <v>52</v>
      </c>
      <c r="AB170">
        <v>0</v>
      </c>
      <c r="AC170">
        <v>39</v>
      </c>
      <c r="AD170">
        <v>14</v>
      </c>
      <c r="AE170">
        <v>0</v>
      </c>
      <c r="AF170">
        <v>0</v>
      </c>
      <c r="AG170">
        <v>0</v>
      </c>
      <c r="AH170" t="s">
        <v>141</v>
      </c>
      <c r="AI170" s="1">
        <v>44564.49359953704</v>
      </c>
      <c r="AJ170">
        <v>380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14</v>
      </c>
      <c r="AQ170">
        <v>0</v>
      </c>
      <c r="AR170">
        <v>0</v>
      </c>
      <c r="AS170">
        <v>0</v>
      </c>
      <c r="AT170" t="s">
        <v>89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</row>
    <row r="171" spans="1:57" x14ac:dyDescent="0.45">
      <c r="A171" t="s">
        <v>515</v>
      </c>
      <c r="B171" t="s">
        <v>80</v>
      </c>
      <c r="C171" t="s">
        <v>504</v>
      </c>
      <c r="D171" t="s">
        <v>82</v>
      </c>
      <c r="E171" s="2" t="str">
        <f>HYPERLINK("capsilon://?command=openfolder&amp;siteaddress=FAM.docvelocity-na8.net&amp;folderid=FX76EDAFE4-0021-E63B-375B-A05B77202BB4","FX21127288")</f>
        <v>FX21127288</v>
      </c>
      <c r="F171" t="s">
        <v>19</v>
      </c>
      <c r="G171" t="s">
        <v>19</v>
      </c>
      <c r="H171" t="s">
        <v>83</v>
      </c>
      <c r="I171" t="s">
        <v>507</v>
      </c>
      <c r="J171">
        <v>64</v>
      </c>
      <c r="K171" t="s">
        <v>85</v>
      </c>
      <c r="L171" t="s">
        <v>86</v>
      </c>
      <c r="M171" t="s">
        <v>93</v>
      </c>
      <c r="N171">
        <v>2</v>
      </c>
      <c r="O171" s="1">
        <v>44566.173958333333</v>
      </c>
      <c r="P171" s="1">
        <v>44566.20752314815</v>
      </c>
      <c r="Q171">
        <v>447</v>
      </c>
      <c r="R171">
        <v>2453</v>
      </c>
      <c r="S171" t="b">
        <v>0</v>
      </c>
      <c r="T171" t="s">
        <v>89</v>
      </c>
      <c r="U171" t="b">
        <v>1</v>
      </c>
      <c r="V171" t="s">
        <v>137</v>
      </c>
      <c r="W171" s="1">
        <v>44566.190983796296</v>
      </c>
      <c r="X171">
        <v>1447</v>
      </c>
      <c r="Y171">
        <v>71</v>
      </c>
      <c r="Z171">
        <v>0</v>
      </c>
      <c r="AA171">
        <v>71</v>
      </c>
      <c r="AB171">
        <v>0</v>
      </c>
      <c r="AC171">
        <v>50</v>
      </c>
      <c r="AD171">
        <v>-7</v>
      </c>
      <c r="AE171">
        <v>0</v>
      </c>
      <c r="AF171">
        <v>0</v>
      </c>
      <c r="AG171">
        <v>0</v>
      </c>
      <c r="AH171" t="s">
        <v>127</v>
      </c>
      <c r="AI171" s="1">
        <v>44566.20752314815</v>
      </c>
      <c r="AJ171">
        <v>989</v>
      </c>
      <c r="AK171">
        <v>11</v>
      </c>
      <c r="AL171">
        <v>0</v>
      </c>
      <c r="AM171">
        <v>11</v>
      </c>
      <c r="AN171">
        <v>0</v>
      </c>
      <c r="AO171">
        <v>11</v>
      </c>
      <c r="AP171">
        <v>-18</v>
      </c>
      <c r="AQ171">
        <v>0</v>
      </c>
      <c r="AR171">
        <v>0</v>
      </c>
      <c r="AS171">
        <v>0</v>
      </c>
      <c r="AT171" t="s">
        <v>89</v>
      </c>
      <c r="AU171" t="s">
        <v>89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</row>
    <row r="172" spans="1:57" x14ac:dyDescent="0.45">
      <c r="A172" t="s">
        <v>516</v>
      </c>
      <c r="B172" t="s">
        <v>80</v>
      </c>
      <c r="C172" t="s">
        <v>517</v>
      </c>
      <c r="D172" t="s">
        <v>82</v>
      </c>
      <c r="E172" s="2" t="str">
        <f>HYPERLINK("capsilon://?command=openfolder&amp;siteaddress=FAM.docvelocity-na8.net&amp;folderid=FX2A725E9C-7FEA-C8C8-163C-02A607354A3A","FX21123467")</f>
        <v>FX21123467</v>
      </c>
      <c r="F172" t="s">
        <v>19</v>
      </c>
      <c r="G172" t="s">
        <v>19</v>
      </c>
      <c r="H172" t="s">
        <v>83</v>
      </c>
      <c r="I172" t="s">
        <v>518</v>
      </c>
      <c r="J172">
        <v>30</v>
      </c>
      <c r="K172" t="s">
        <v>85</v>
      </c>
      <c r="L172" t="s">
        <v>86</v>
      </c>
      <c r="M172" t="s">
        <v>93</v>
      </c>
      <c r="N172">
        <v>2</v>
      </c>
      <c r="O172" s="1">
        <v>44566.332418981481</v>
      </c>
      <c r="P172" s="1">
        <v>44566.350162037037</v>
      </c>
      <c r="Q172">
        <v>1333</v>
      </c>
      <c r="R172">
        <v>200</v>
      </c>
      <c r="S172" t="b">
        <v>0</v>
      </c>
      <c r="T172" t="s">
        <v>89</v>
      </c>
      <c r="U172" t="b">
        <v>0</v>
      </c>
      <c r="V172" t="s">
        <v>234</v>
      </c>
      <c r="W172" s="1">
        <v>44566.333831018521</v>
      </c>
      <c r="X172">
        <v>115</v>
      </c>
      <c r="Y172">
        <v>9</v>
      </c>
      <c r="Z172">
        <v>0</v>
      </c>
      <c r="AA172">
        <v>9</v>
      </c>
      <c r="AB172">
        <v>0</v>
      </c>
      <c r="AC172">
        <v>3</v>
      </c>
      <c r="AD172">
        <v>21</v>
      </c>
      <c r="AE172">
        <v>0</v>
      </c>
      <c r="AF172">
        <v>0</v>
      </c>
      <c r="AG172">
        <v>0</v>
      </c>
      <c r="AH172" t="s">
        <v>127</v>
      </c>
      <c r="AI172" s="1">
        <v>44566.350162037037</v>
      </c>
      <c r="AJ172">
        <v>85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21</v>
      </c>
      <c r="AQ172">
        <v>0</v>
      </c>
      <c r="AR172">
        <v>0</v>
      </c>
      <c r="AS172">
        <v>0</v>
      </c>
      <c r="AT172" t="s">
        <v>89</v>
      </c>
      <c r="AU172" t="s">
        <v>89</v>
      </c>
      <c r="AV172" t="s">
        <v>89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</row>
    <row r="173" spans="1:57" x14ac:dyDescent="0.45">
      <c r="A173" t="s">
        <v>519</v>
      </c>
      <c r="B173" t="s">
        <v>80</v>
      </c>
      <c r="C173" t="s">
        <v>520</v>
      </c>
      <c r="D173" t="s">
        <v>82</v>
      </c>
      <c r="E173" s="2" t="str">
        <f>HYPERLINK("capsilon://?command=openfolder&amp;siteaddress=FAM.docvelocity-na8.net&amp;folderid=FXBEE8C7D6-4149-E978-9614-6B789617A2FB","FX21129169")</f>
        <v>FX21129169</v>
      </c>
      <c r="F173" t="s">
        <v>19</v>
      </c>
      <c r="G173" t="s">
        <v>19</v>
      </c>
      <c r="H173" t="s">
        <v>83</v>
      </c>
      <c r="I173" t="s">
        <v>521</v>
      </c>
      <c r="J173">
        <v>38</v>
      </c>
      <c r="K173" t="s">
        <v>85</v>
      </c>
      <c r="L173" t="s">
        <v>86</v>
      </c>
      <c r="M173" t="s">
        <v>93</v>
      </c>
      <c r="N173">
        <v>2</v>
      </c>
      <c r="O173" s="1">
        <v>44566.363935185182</v>
      </c>
      <c r="P173" s="1">
        <v>44566.374259259261</v>
      </c>
      <c r="Q173">
        <v>193</v>
      </c>
      <c r="R173">
        <v>699</v>
      </c>
      <c r="S173" t="b">
        <v>0</v>
      </c>
      <c r="T173" t="s">
        <v>89</v>
      </c>
      <c r="U173" t="b">
        <v>0</v>
      </c>
      <c r="V173" t="s">
        <v>263</v>
      </c>
      <c r="W173" s="1">
        <v>44566.369513888887</v>
      </c>
      <c r="X173">
        <v>422</v>
      </c>
      <c r="Y173">
        <v>37</v>
      </c>
      <c r="Z173">
        <v>0</v>
      </c>
      <c r="AA173">
        <v>37</v>
      </c>
      <c r="AB173">
        <v>0</v>
      </c>
      <c r="AC173">
        <v>34</v>
      </c>
      <c r="AD173">
        <v>1</v>
      </c>
      <c r="AE173">
        <v>0</v>
      </c>
      <c r="AF173">
        <v>0</v>
      </c>
      <c r="AG173">
        <v>0</v>
      </c>
      <c r="AH173" t="s">
        <v>127</v>
      </c>
      <c r="AI173" s="1">
        <v>44566.374259259261</v>
      </c>
      <c r="AJ173">
        <v>277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0</v>
      </c>
      <c r="AS173">
        <v>0</v>
      </c>
      <c r="AT173" t="s">
        <v>89</v>
      </c>
      <c r="AU173" t="s">
        <v>89</v>
      </c>
      <c r="AV173" t="s">
        <v>89</v>
      </c>
      <c r="AW173" t="s">
        <v>89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</row>
    <row r="174" spans="1:57" x14ac:dyDescent="0.45">
      <c r="A174" t="s">
        <v>522</v>
      </c>
      <c r="B174" t="s">
        <v>80</v>
      </c>
      <c r="C174" t="s">
        <v>523</v>
      </c>
      <c r="D174" t="s">
        <v>82</v>
      </c>
      <c r="E174" s="2" t="str">
        <f>HYPERLINK("capsilon://?command=openfolder&amp;siteaddress=FAM.docvelocity-na8.net&amp;folderid=FXB8B658C1-2316-D6CF-9C81-B78D20415955","FX21125396")</f>
        <v>FX21125396</v>
      </c>
      <c r="F174" t="s">
        <v>19</v>
      </c>
      <c r="G174" t="s">
        <v>19</v>
      </c>
      <c r="H174" t="s">
        <v>83</v>
      </c>
      <c r="I174" t="s">
        <v>524</v>
      </c>
      <c r="J174">
        <v>30</v>
      </c>
      <c r="K174" t="s">
        <v>85</v>
      </c>
      <c r="L174" t="s">
        <v>86</v>
      </c>
      <c r="M174" t="s">
        <v>93</v>
      </c>
      <c r="N174">
        <v>2</v>
      </c>
      <c r="O174" s="1">
        <v>44566.371168981481</v>
      </c>
      <c r="P174" s="1">
        <v>44566.375</v>
      </c>
      <c r="Q174">
        <v>65</v>
      </c>
      <c r="R174">
        <v>266</v>
      </c>
      <c r="S174" t="b">
        <v>0</v>
      </c>
      <c r="T174" t="s">
        <v>89</v>
      </c>
      <c r="U174" t="b">
        <v>0</v>
      </c>
      <c r="V174" t="s">
        <v>234</v>
      </c>
      <c r="W174" s="1">
        <v>44566.373067129629</v>
      </c>
      <c r="X174">
        <v>152</v>
      </c>
      <c r="Y174">
        <v>9</v>
      </c>
      <c r="Z174">
        <v>0</v>
      </c>
      <c r="AA174">
        <v>9</v>
      </c>
      <c r="AB174">
        <v>0</v>
      </c>
      <c r="AC174">
        <v>2</v>
      </c>
      <c r="AD174">
        <v>21</v>
      </c>
      <c r="AE174">
        <v>0</v>
      </c>
      <c r="AF174">
        <v>0</v>
      </c>
      <c r="AG174">
        <v>0</v>
      </c>
      <c r="AH174" t="s">
        <v>101</v>
      </c>
      <c r="AI174" s="1">
        <v>44566.375</v>
      </c>
      <c r="AJ174">
        <v>114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21</v>
      </c>
      <c r="AQ174">
        <v>0</v>
      </c>
      <c r="AR174">
        <v>0</v>
      </c>
      <c r="AS174">
        <v>0</v>
      </c>
      <c r="AT174" t="s">
        <v>89</v>
      </c>
      <c r="AU174" t="s">
        <v>89</v>
      </c>
      <c r="AV174" t="s">
        <v>89</v>
      </c>
      <c r="AW174" t="s">
        <v>89</v>
      </c>
      <c r="AX174" t="s">
        <v>89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</row>
    <row r="175" spans="1:57" x14ac:dyDescent="0.45">
      <c r="A175" t="s">
        <v>525</v>
      </c>
      <c r="B175" t="s">
        <v>80</v>
      </c>
      <c r="C175" t="s">
        <v>526</v>
      </c>
      <c r="D175" t="s">
        <v>82</v>
      </c>
      <c r="E175" s="2" t="str">
        <f>HYPERLINK("capsilon://?command=openfolder&amp;siteaddress=FAM.docvelocity-na8.net&amp;folderid=FXBC09D813-B33C-8E65-5773-5BADC9B19D9E","FX211210936")</f>
        <v>FX211210936</v>
      </c>
      <c r="F175" t="s">
        <v>19</v>
      </c>
      <c r="G175" t="s">
        <v>19</v>
      </c>
      <c r="H175" t="s">
        <v>83</v>
      </c>
      <c r="I175" t="s">
        <v>527</v>
      </c>
      <c r="J175">
        <v>66</v>
      </c>
      <c r="K175" t="s">
        <v>85</v>
      </c>
      <c r="L175" t="s">
        <v>86</v>
      </c>
      <c r="M175" t="s">
        <v>93</v>
      </c>
      <c r="N175">
        <v>2</v>
      </c>
      <c r="O175" s="1">
        <v>44566.389641203707</v>
      </c>
      <c r="P175" s="1">
        <v>44566.402002314811</v>
      </c>
      <c r="Q175">
        <v>107</v>
      </c>
      <c r="R175">
        <v>961</v>
      </c>
      <c r="S175" t="b">
        <v>0</v>
      </c>
      <c r="T175" t="s">
        <v>89</v>
      </c>
      <c r="U175" t="b">
        <v>0</v>
      </c>
      <c r="V175" t="s">
        <v>133</v>
      </c>
      <c r="W175" s="1">
        <v>44566.393807870372</v>
      </c>
      <c r="X175">
        <v>303</v>
      </c>
      <c r="Y175">
        <v>52</v>
      </c>
      <c r="Z175">
        <v>0</v>
      </c>
      <c r="AA175">
        <v>52</v>
      </c>
      <c r="AB175">
        <v>0</v>
      </c>
      <c r="AC175">
        <v>21</v>
      </c>
      <c r="AD175">
        <v>14</v>
      </c>
      <c r="AE175">
        <v>0</v>
      </c>
      <c r="AF175">
        <v>0</v>
      </c>
      <c r="AG175">
        <v>0</v>
      </c>
      <c r="AH175" t="s">
        <v>127</v>
      </c>
      <c r="AI175" s="1">
        <v>44566.402002314811</v>
      </c>
      <c r="AJ175">
        <v>658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14</v>
      </c>
      <c r="AQ175">
        <v>0</v>
      </c>
      <c r="AR175">
        <v>0</v>
      </c>
      <c r="AS175">
        <v>0</v>
      </c>
      <c r="AT175" t="s">
        <v>89</v>
      </c>
      <c r="AU175" t="s">
        <v>89</v>
      </c>
      <c r="AV175" t="s">
        <v>89</v>
      </c>
      <c r="AW175" t="s">
        <v>89</v>
      </c>
      <c r="AX175" t="s">
        <v>89</v>
      </c>
      <c r="AY175" t="s">
        <v>89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</row>
    <row r="176" spans="1:57" x14ac:dyDescent="0.45">
      <c r="A176" t="s">
        <v>528</v>
      </c>
      <c r="B176" t="s">
        <v>80</v>
      </c>
      <c r="C176" t="s">
        <v>526</v>
      </c>
      <c r="D176" t="s">
        <v>82</v>
      </c>
      <c r="E176" s="2" t="str">
        <f>HYPERLINK("capsilon://?command=openfolder&amp;siteaddress=FAM.docvelocity-na8.net&amp;folderid=FXBC09D813-B33C-8E65-5773-5BADC9B19D9E","FX211210936")</f>
        <v>FX211210936</v>
      </c>
      <c r="F176" t="s">
        <v>19</v>
      </c>
      <c r="G176" t="s">
        <v>19</v>
      </c>
      <c r="H176" t="s">
        <v>83</v>
      </c>
      <c r="I176" t="s">
        <v>529</v>
      </c>
      <c r="J176">
        <v>66</v>
      </c>
      <c r="K176" t="s">
        <v>85</v>
      </c>
      <c r="L176" t="s">
        <v>86</v>
      </c>
      <c r="M176" t="s">
        <v>93</v>
      </c>
      <c r="N176">
        <v>2</v>
      </c>
      <c r="O176" s="1">
        <v>44566.38989583333</v>
      </c>
      <c r="P176" s="1">
        <v>44566.403020833335</v>
      </c>
      <c r="Q176">
        <v>966</v>
      </c>
      <c r="R176">
        <v>168</v>
      </c>
      <c r="S176" t="b">
        <v>0</v>
      </c>
      <c r="T176" t="s">
        <v>89</v>
      </c>
      <c r="U176" t="b">
        <v>0</v>
      </c>
      <c r="V176" t="s">
        <v>118</v>
      </c>
      <c r="W176" s="1">
        <v>44566.391458333332</v>
      </c>
      <c r="X176">
        <v>81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66</v>
      </c>
      <c r="AE176">
        <v>0</v>
      </c>
      <c r="AF176">
        <v>0</v>
      </c>
      <c r="AG176">
        <v>0</v>
      </c>
      <c r="AH176" t="s">
        <v>127</v>
      </c>
      <c r="AI176" s="1">
        <v>44566.403020833335</v>
      </c>
      <c r="AJ176">
        <v>87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66</v>
      </c>
      <c r="AQ176">
        <v>0</v>
      </c>
      <c r="AR176">
        <v>0</v>
      </c>
      <c r="AS176">
        <v>0</v>
      </c>
      <c r="AT176" t="s">
        <v>89</v>
      </c>
      <c r="AU176" t="s">
        <v>89</v>
      </c>
      <c r="AV176" t="s">
        <v>89</v>
      </c>
      <c r="AW176" t="s">
        <v>89</v>
      </c>
      <c r="AX176" t="s">
        <v>89</v>
      </c>
      <c r="AY176" t="s">
        <v>89</v>
      </c>
      <c r="AZ176" t="s">
        <v>89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</row>
    <row r="177" spans="1:57" x14ac:dyDescent="0.45">
      <c r="A177" t="s">
        <v>530</v>
      </c>
      <c r="B177" t="s">
        <v>80</v>
      </c>
      <c r="C177" t="s">
        <v>526</v>
      </c>
      <c r="D177" t="s">
        <v>82</v>
      </c>
      <c r="E177" s="2" t="str">
        <f>HYPERLINK("capsilon://?command=openfolder&amp;siteaddress=FAM.docvelocity-na8.net&amp;folderid=FXBC09D813-B33C-8E65-5773-5BADC9B19D9E","FX211210936")</f>
        <v>FX211210936</v>
      </c>
      <c r="F177" t="s">
        <v>19</v>
      </c>
      <c r="G177" t="s">
        <v>19</v>
      </c>
      <c r="H177" t="s">
        <v>83</v>
      </c>
      <c r="I177" t="s">
        <v>531</v>
      </c>
      <c r="J177">
        <v>32</v>
      </c>
      <c r="K177" t="s">
        <v>85</v>
      </c>
      <c r="L177" t="s">
        <v>86</v>
      </c>
      <c r="M177" t="s">
        <v>93</v>
      </c>
      <c r="N177">
        <v>2</v>
      </c>
      <c r="O177" s="1">
        <v>44566.390300925923</v>
      </c>
      <c r="P177" s="1">
        <v>44566.409513888888</v>
      </c>
      <c r="Q177">
        <v>473</v>
      </c>
      <c r="R177">
        <v>1187</v>
      </c>
      <c r="S177" t="b">
        <v>0</v>
      </c>
      <c r="T177" t="s">
        <v>89</v>
      </c>
      <c r="U177" t="b">
        <v>0</v>
      </c>
      <c r="V177" t="s">
        <v>118</v>
      </c>
      <c r="W177" s="1">
        <v>44566.398738425924</v>
      </c>
      <c r="X177">
        <v>626</v>
      </c>
      <c r="Y177">
        <v>79</v>
      </c>
      <c r="Z177">
        <v>0</v>
      </c>
      <c r="AA177">
        <v>79</v>
      </c>
      <c r="AB177">
        <v>0</v>
      </c>
      <c r="AC177">
        <v>76</v>
      </c>
      <c r="AD177">
        <v>-47</v>
      </c>
      <c r="AE177">
        <v>0</v>
      </c>
      <c r="AF177">
        <v>0</v>
      </c>
      <c r="AG177">
        <v>0</v>
      </c>
      <c r="AH177" t="s">
        <v>127</v>
      </c>
      <c r="AI177" s="1">
        <v>44566.409513888888</v>
      </c>
      <c r="AJ177">
        <v>561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-47</v>
      </c>
      <c r="AQ177">
        <v>0</v>
      </c>
      <c r="AR177">
        <v>0</v>
      </c>
      <c r="AS177">
        <v>0</v>
      </c>
      <c r="AT177" t="s">
        <v>89</v>
      </c>
      <c r="AU177" t="s">
        <v>89</v>
      </c>
      <c r="AV177" t="s">
        <v>89</v>
      </c>
      <c r="AW177" t="s">
        <v>89</v>
      </c>
      <c r="AX177" t="s">
        <v>89</v>
      </c>
      <c r="AY177" t="s">
        <v>89</v>
      </c>
      <c r="AZ177" t="s">
        <v>89</v>
      </c>
      <c r="BA177" t="s">
        <v>89</v>
      </c>
      <c r="BB177" t="s">
        <v>89</v>
      </c>
      <c r="BC177" t="s">
        <v>89</v>
      </c>
      <c r="BD177" t="s">
        <v>89</v>
      </c>
      <c r="BE177" t="s">
        <v>89</v>
      </c>
    </row>
    <row r="178" spans="1:57" x14ac:dyDescent="0.45">
      <c r="A178" t="s">
        <v>532</v>
      </c>
      <c r="B178" t="s">
        <v>80</v>
      </c>
      <c r="C178" t="s">
        <v>533</v>
      </c>
      <c r="D178" t="s">
        <v>82</v>
      </c>
      <c r="E178" s="2" t="str">
        <f>HYPERLINK("capsilon://?command=openfolder&amp;siteaddress=FAM.docvelocity-na8.net&amp;folderid=FX49293672-28B0-2B36-ACBD-A396D28F3855","FX211210700")</f>
        <v>FX211210700</v>
      </c>
      <c r="F178" t="s">
        <v>19</v>
      </c>
      <c r="G178" t="s">
        <v>19</v>
      </c>
      <c r="H178" t="s">
        <v>83</v>
      </c>
      <c r="I178" t="s">
        <v>534</v>
      </c>
      <c r="J178">
        <v>66</v>
      </c>
      <c r="K178" t="s">
        <v>85</v>
      </c>
      <c r="L178" t="s">
        <v>86</v>
      </c>
      <c r="M178" t="s">
        <v>93</v>
      </c>
      <c r="N178">
        <v>2</v>
      </c>
      <c r="O178" s="1">
        <v>44566.434027777781</v>
      </c>
      <c r="P178" s="1">
        <v>44566.461111111108</v>
      </c>
      <c r="Q178">
        <v>214</v>
      </c>
      <c r="R178">
        <v>2126</v>
      </c>
      <c r="S178" t="b">
        <v>0</v>
      </c>
      <c r="T178" t="s">
        <v>89</v>
      </c>
      <c r="U178" t="b">
        <v>0</v>
      </c>
      <c r="V178" t="s">
        <v>118</v>
      </c>
      <c r="W178" s="1">
        <v>44566.444212962961</v>
      </c>
      <c r="X178">
        <v>690</v>
      </c>
      <c r="Y178">
        <v>53</v>
      </c>
      <c r="Z178">
        <v>0</v>
      </c>
      <c r="AA178">
        <v>53</v>
      </c>
      <c r="AB178">
        <v>0</v>
      </c>
      <c r="AC178">
        <v>34</v>
      </c>
      <c r="AD178">
        <v>13</v>
      </c>
      <c r="AE178">
        <v>0</v>
      </c>
      <c r="AF178">
        <v>0</v>
      </c>
      <c r="AG178">
        <v>0</v>
      </c>
      <c r="AH178" t="s">
        <v>127</v>
      </c>
      <c r="AI178" s="1">
        <v>44566.461111111108</v>
      </c>
      <c r="AJ178">
        <v>1432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13</v>
      </c>
      <c r="AQ178">
        <v>0</v>
      </c>
      <c r="AR178">
        <v>0</v>
      </c>
      <c r="AS178">
        <v>0</v>
      </c>
      <c r="AT178" t="s">
        <v>89</v>
      </c>
      <c r="AU178" t="s">
        <v>89</v>
      </c>
      <c r="AV178" t="s">
        <v>89</v>
      </c>
      <c r="AW178" t="s">
        <v>89</v>
      </c>
      <c r="AX178" t="s">
        <v>89</v>
      </c>
      <c r="AY178" t="s">
        <v>89</v>
      </c>
      <c r="AZ178" t="s">
        <v>89</v>
      </c>
      <c r="BA178" t="s">
        <v>89</v>
      </c>
      <c r="BB178" t="s">
        <v>89</v>
      </c>
      <c r="BC178" t="s">
        <v>89</v>
      </c>
      <c r="BD178" t="s">
        <v>89</v>
      </c>
      <c r="BE178" t="s">
        <v>89</v>
      </c>
    </row>
    <row r="179" spans="1:57" x14ac:dyDescent="0.45">
      <c r="A179" t="s">
        <v>535</v>
      </c>
      <c r="B179" t="s">
        <v>80</v>
      </c>
      <c r="C179" t="s">
        <v>219</v>
      </c>
      <c r="D179" t="s">
        <v>82</v>
      </c>
      <c r="E179" s="2" t="str">
        <f>HYPERLINK("capsilon://?command=openfolder&amp;siteaddress=FAM.docvelocity-na8.net&amp;folderid=FX74EBBA22-AC4B-8452-E52C-4C0E0760D13C","FX21116884")</f>
        <v>FX21116884</v>
      </c>
      <c r="F179" t="s">
        <v>19</v>
      </c>
      <c r="G179" t="s">
        <v>19</v>
      </c>
      <c r="H179" t="s">
        <v>83</v>
      </c>
      <c r="I179" t="s">
        <v>536</v>
      </c>
      <c r="J179">
        <v>84</v>
      </c>
      <c r="K179" t="s">
        <v>85</v>
      </c>
      <c r="L179" t="s">
        <v>86</v>
      </c>
      <c r="M179" t="s">
        <v>93</v>
      </c>
      <c r="N179">
        <v>2</v>
      </c>
      <c r="O179" s="1">
        <v>44566.442025462966</v>
      </c>
      <c r="P179" s="1">
        <v>44566.468622685185</v>
      </c>
      <c r="Q179">
        <v>1210</v>
      </c>
      <c r="R179">
        <v>1088</v>
      </c>
      <c r="S179" t="b">
        <v>0</v>
      </c>
      <c r="T179" t="s">
        <v>89</v>
      </c>
      <c r="U179" t="b">
        <v>0</v>
      </c>
      <c r="V179" t="s">
        <v>137</v>
      </c>
      <c r="W179" s="1">
        <v>44566.448483796295</v>
      </c>
      <c r="X179">
        <v>421</v>
      </c>
      <c r="Y179">
        <v>63</v>
      </c>
      <c r="Z179">
        <v>0</v>
      </c>
      <c r="AA179">
        <v>63</v>
      </c>
      <c r="AB179">
        <v>0</v>
      </c>
      <c r="AC179">
        <v>16</v>
      </c>
      <c r="AD179">
        <v>21</v>
      </c>
      <c r="AE179">
        <v>0</v>
      </c>
      <c r="AF179">
        <v>0</v>
      </c>
      <c r="AG179">
        <v>0</v>
      </c>
      <c r="AH179" t="s">
        <v>127</v>
      </c>
      <c r="AI179" s="1">
        <v>44566.468622685185</v>
      </c>
      <c r="AJ179">
        <v>648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20</v>
      </c>
      <c r="AQ179">
        <v>0</v>
      </c>
      <c r="AR179">
        <v>0</v>
      </c>
      <c r="AS179">
        <v>0</v>
      </c>
      <c r="AT179" t="s">
        <v>89</v>
      </c>
      <c r="AU179" t="s">
        <v>89</v>
      </c>
      <c r="AV179" t="s">
        <v>89</v>
      </c>
      <c r="AW179" t="s">
        <v>89</v>
      </c>
      <c r="AX179" t="s">
        <v>89</v>
      </c>
      <c r="AY179" t="s">
        <v>89</v>
      </c>
      <c r="AZ179" t="s">
        <v>89</v>
      </c>
      <c r="BA179" t="s">
        <v>89</v>
      </c>
      <c r="BB179" t="s">
        <v>89</v>
      </c>
      <c r="BC179" t="s">
        <v>89</v>
      </c>
      <c r="BD179" t="s">
        <v>89</v>
      </c>
      <c r="BE179" t="s">
        <v>89</v>
      </c>
    </row>
    <row r="180" spans="1:57" x14ac:dyDescent="0.45">
      <c r="A180" t="s">
        <v>537</v>
      </c>
      <c r="B180" t="s">
        <v>80</v>
      </c>
      <c r="C180" t="s">
        <v>538</v>
      </c>
      <c r="D180" t="s">
        <v>82</v>
      </c>
      <c r="E180" s="2" t="str">
        <f>HYPERLINK("capsilon://?command=openfolder&amp;siteaddress=FAM.docvelocity-na8.net&amp;folderid=FX2E707C5A-B89C-BE12-FDA2-753EB625D0B3","FX211210106")</f>
        <v>FX211210106</v>
      </c>
      <c r="F180" t="s">
        <v>19</v>
      </c>
      <c r="G180" t="s">
        <v>19</v>
      </c>
      <c r="H180" t="s">
        <v>83</v>
      </c>
      <c r="I180" t="s">
        <v>539</v>
      </c>
      <c r="J180">
        <v>76</v>
      </c>
      <c r="K180" t="s">
        <v>85</v>
      </c>
      <c r="L180" t="s">
        <v>86</v>
      </c>
      <c r="M180" t="s">
        <v>93</v>
      </c>
      <c r="N180">
        <v>2</v>
      </c>
      <c r="O180" s="1">
        <v>44566.445254629631</v>
      </c>
      <c r="P180" s="1">
        <v>44566.482118055559</v>
      </c>
      <c r="Q180">
        <v>1616</v>
      </c>
      <c r="R180">
        <v>1569</v>
      </c>
      <c r="S180" t="b">
        <v>0</v>
      </c>
      <c r="T180" t="s">
        <v>89</v>
      </c>
      <c r="U180" t="b">
        <v>0</v>
      </c>
      <c r="V180" t="s">
        <v>137</v>
      </c>
      <c r="W180" s="1">
        <v>44566.453159722223</v>
      </c>
      <c r="X180">
        <v>404</v>
      </c>
      <c r="Y180">
        <v>74</v>
      </c>
      <c r="Z180">
        <v>0</v>
      </c>
      <c r="AA180">
        <v>74</v>
      </c>
      <c r="AB180">
        <v>0</v>
      </c>
      <c r="AC180">
        <v>50</v>
      </c>
      <c r="AD180">
        <v>2</v>
      </c>
      <c r="AE180">
        <v>0</v>
      </c>
      <c r="AF180">
        <v>0</v>
      </c>
      <c r="AG180">
        <v>0</v>
      </c>
      <c r="AH180" t="s">
        <v>127</v>
      </c>
      <c r="AI180" s="1">
        <v>44566.482118055559</v>
      </c>
      <c r="AJ180">
        <v>1165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0</v>
      </c>
      <c r="AR180">
        <v>0</v>
      </c>
      <c r="AS180">
        <v>0</v>
      </c>
      <c r="AT180" t="s">
        <v>89</v>
      </c>
      <c r="AU180" t="s">
        <v>89</v>
      </c>
      <c r="AV180" t="s">
        <v>89</v>
      </c>
      <c r="AW180" t="s">
        <v>89</v>
      </c>
      <c r="AX180" t="s">
        <v>89</v>
      </c>
      <c r="AY180" t="s">
        <v>89</v>
      </c>
      <c r="AZ180" t="s">
        <v>89</v>
      </c>
      <c r="BA180" t="s">
        <v>89</v>
      </c>
      <c r="BB180" t="s">
        <v>89</v>
      </c>
      <c r="BC180" t="s">
        <v>89</v>
      </c>
      <c r="BD180" t="s">
        <v>89</v>
      </c>
      <c r="BE180" t="s">
        <v>89</v>
      </c>
    </row>
    <row r="181" spans="1:57" x14ac:dyDescent="0.45">
      <c r="A181" t="s">
        <v>540</v>
      </c>
      <c r="B181" t="s">
        <v>80</v>
      </c>
      <c r="C181" t="s">
        <v>541</v>
      </c>
      <c r="D181" t="s">
        <v>82</v>
      </c>
      <c r="E181" s="2" t="str">
        <f>HYPERLINK("capsilon://?command=openfolder&amp;siteaddress=FAM.docvelocity-na8.net&amp;folderid=FX8CDEDD00-C343-B6DA-C0B7-B02B46981F5A","FX21125391")</f>
        <v>FX21125391</v>
      </c>
      <c r="F181" t="s">
        <v>19</v>
      </c>
      <c r="G181" t="s">
        <v>19</v>
      </c>
      <c r="H181" t="s">
        <v>83</v>
      </c>
      <c r="I181" t="s">
        <v>542</v>
      </c>
      <c r="J181">
        <v>38</v>
      </c>
      <c r="K181" t="s">
        <v>85</v>
      </c>
      <c r="L181" t="s">
        <v>86</v>
      </c>
      <c r="M181" t="s">
        <v>93</v>
      </c>
      <c r="N181">
        <v>2</v>
      </c>
      <c r="O181" s="1">
        <v>44566.454687500001</v>
      </c>
      <c r="P181" s="1">
        <v>44566.472731481481</v>
      </c>
      <c r="Q181">
        <v>1207</v>
      </c>
      <c r="R181">
        <v>352</v>
      </c>
      <c r="S181" t="b">
        <v>0</v>
      </c>
      <c r="T181" t="s">
        <v>89</v>
      </c>
      <c r="U181" t="b">
        <v>0</v>
      </c>
      <c r="V181" t="s">
        <v>133</v>
      </c>
      <c r="W181" s="1">
        <v>44566.457152777781</v>
      </c>
      <c r="X181">
        <v>170</v>
      </c>
      <c r="Y181">
        <v>37</v>
      </c>
      <c r="Z181">
        <v>0</v>
      </c>
      <c r="AA181">
        <v>37</v>
      </c>
      <c r="AB181">
        <v>0</v>
      </c>
      <c r="AC181">
        <v>24</v>
      </c>
      <c r="AD181">
        <v>1</v>
      </c>
      <c r="AE181">
        <v>0</v>
      </c>
      <c r="AF181">
        <v>0</v>
      </c>
      <c r="AG181">
        <v>0</v>
      </c>
      <c r="AH181" t="s">
        <v>101</v>
      </c>
      <c r="AI181" s="1">
        <v>44566.472731481481</v>
      </c>
      <c r="AJ181">
        <v>182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89</v>
      </c>
      <c r="AU181" t="s">
        <v>89</v>
      </c>
      <c r="AV181" t="s">
        <v>89</v>
      </c>
      <c r="AW181" t="s">
        <v>89</v>
      </c>
      <c r="AX181" t="s">
        <v>89</v>
      </c>
      <c r="AY181" t="s">
        <v>89</v>
      </c>
      <c r="AZ181" t="s">
        <v>89</v>
      </c>
      <c r="BA181" t="s">
        <v>89</v>
      </c>
      <c r="BB181" t="s">
        <v>89</v>
      </c>
      <c r="BC181" t="s">
        <v>89</v>
      </c>
      <c r="BD181" t="s">
        <v>89</v>
      </c>
      <c r="BE181" t="s">
        <v>89</v>
      </c>
    </row>
    <row r="182" spans="1:57" x14ac:dyDescent="0.45">
      <c r="A182" t="s">
        <v>543</v>
      </c>
      <c r="B182" t="s">
        <v>80</v>
      </c>
      <c r="C182" t="s">
        <v>544</v>
      </c>
      <c r="D182" t="s">
        <v>82</v>
      </c>
      <c r="E182" s="2" t="str">
        <f>HYPERLINK("capsilon://?command=openfolder&amp;siteaddress=FAM.docvelocity-na8.net&amp;folderid=FX7DE5AF40-E668-D4F1-8EFD-F131148C3A58","FX211210172")</f>
        <v>FX211210172</v>
      </c>
      <c r="F182" t="s">
        <v>19</v>
      </c>
      <c r="G182" t="s">
        <v>19</v>
      </c>
      <c r="H182" t="s">
        <v>83</v>
      </c>
      <c r="I182" t="s">
        <v>545</v>
      </c>
      <c r="J182">
        <v>66</v>
      </c>
      <c r="K182" t="s">
        <v>85</v>
      </c>
      <c r="L182" t="s">
        <v>86</v>
      </c>
      <c r="M182" t="s">
        <v>93</v>
      </c>
      <c r="N182">
        <v>2</v>
      </c>
      <c r="O182" s="1">
        <v>44566.485347222224</v>
      </c>
      <c r="P182" s="1">
        <v>44566.491932870369</v>
      </c>
      <c r="Q182">
        <v>399</v>
      </c>
      <c r="R182">
        <v>170</v>
      </c>
      <c r="S182" t="b">
        <v>0</v>
      </c>
      <c r="T182" t="s">
        <v>89</v>
      </c>
      <c r="U182" t="b">
        <v>0</v>
      </c>
      <c r="V182" t="s">
        <v>234</v>
      </c>
      <c r="W182" s="1">
        <v>44566.486562500002</v>
      </c>
      <c r="X182">
        <v>61</v>
      </c>
      <c r="Y182">
        <v>0</v>
      </c>
      <c r="Z182">
        <v>0</v>
      </c>
      <c r="AA182">
        <v>0</v>
      </c>
      <c r="AB182">
        <v>52</v>
      </c>
      <c r="AC182">
        <v>0</v>
      </c>
      <c r="AD182">
        <v>66</v>
      </c>
      <c r="AE182">
        <v>0</v>
      </c>
      <c r="AF182">
        <v>0</v>
      </c>
      <c r="AG182">
        <v>0</v>
      </c>
      <c r="AH182" t="s">
        <v>127</v>
      </c>
      <c r="AI182" s="1">
        <v>44566.491932870369</v>
      </c>
      <c r="AJ182">
        <v>109</v>
      </c>
      <c r="AK182">
        <v>0</v>
      </c>
      <c r="AL182">
        <v>0</v>
      </c>
      <c r="AM182">
        <v>0</v>
      </c>
      <c r="AN182">
        <v>52</v>
      </c>
      <c r="AO182">
        <v>0</v>
      </c>
      <c r="AP182">
        <v>66</v>
      </c>
      <c r="AQ182">
        <v>0</v>
      </c>
      <c r="AR182">
        <v>0</v>
      </c>
      <c r="AS182">
        <v>0</v>
      </c>
      <c r="AT182" t="s">
        <v>89</v>
      </c>
      <c r="AU182" t="s">
        <v>89</v>
      </c>
      <c r="AV182" t="s">
        <v>89</v>
      </c>
      <c r="AW182" t="s">
        <v>89</v>
      </c>
      <c r="AX182" t="s">
        <v>89</v>
      </c>
      <c r="AY182" t="s">
        <v>89</v>
      </c>
      <c r="AZ182" t="s">
        <v>89</v>
      </c>
      <c r="BA182" t="s">
        <v>89</v>
      </c>
      <c r="BB182" t="s">
        <v>89</v>
      </c>
      <c r="BC182" t="s">
        <v>89</v>
      </c>
      <c r="BD182" t="s">
        <v>89</v>
      </c>
      <c r="BE182" t="s">
        <v>89</v>
      </c>
    </row>
    <row r="183" spans="1:57" x14ac:dyDescent="0.45">
      <c r="A183" t="s">
        <v>546</v>
      </c>
      <c r="B183" t="s">
        <v>80</v>
      </c>
      <c r="C183" t="s">
        <v>547</v>
      </c>
      <c r="D183" t="s">
        <v>82</v>
      </c>
      <c r="E183" s="2" t="str">
        <f>HYPERLINK("capsilon://?command=openfolder&amp;siteaddress=FAM.docvelocity-na8.net&amp;folderid=FX210E12B7-2538-B7E4-3B47-8409B385C0D7","FX211011382")</f>
        <v>FX211011382</v>
      </c>
      <c r="F183" t="s">
        <v>19</v>
      </c>
      <c r="G183" t="s">
        <v>19</v>
      </c>
      <c r="H183" t="s">
        <v>83</v>
      </c>
      <c r="I183" t="s">
        <v>548</v>
      </c>
      <c r="J183">
        <v>66</v>
      </c>
      <c r="K183" t="s">
        <v>85</v>
      </c>
      <c r="L183" t="s">
        <v>86</v>
      </c>
      <c r="M183" t="s">
        <v>93</v>
      </c>
      <c r="N183">
        <v>2</v>
      </c>
      <c r="O183" s="1">
        <v>44566.506574074076</v>
      </c>
      <c r="P183" s="1">
        <v>44566.510555555556</v>
      </c>
      <c r="Q183">
        <v>242</v>
      </c>
      <c r="R183">
        <v>102</v>
      </c>
      <c r="S183" t="b">
        <v>0</v>
      </c>
      <c r="T183" t="s">
        <v>89</v>
      </c>
      <c r="U183" t="b">
        <v>0</v>
      </c>
      <c r="V183" t="s">
        <v>118</v>
      </c>
      <c r="W183" s="1">
        <v>44566.508310185185</v>
      </c>
      <c r="X183">
        <v>73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66</v>
      </c>
      <c r="AE183">
        <v>0</v>
      </c>
      <c r="AF183">
        <v>0</v>
      </c>
      <c r="AG183">
        <v>0</v>
      </c>
      <c r="AH183" t="s">
        <v>97</v>
      </c>
      <c r="AI183" s="1">
        <v>44566.510555555556</v>
      </c>
      <c r="AJ183">
        <v>29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66</v>
      </c>
      <c r="AQ183">
        <v>0</v>
      </c>
      <c r="AR183">
        <v>0</v>
      </c>
      <c r="AS183">
        <v>0</v>
      </c>
      <c r="AT183" t="s">
        <v>89</v>
      </c>
      <c r="AU183" t="s">
        <v>89</v>
      </c>
      <c r="AV183" t="s">
        <v>89</v>
      </c>
      <c r="AW183" t="s">
        <v>89</v>
      </c>
      <c r="AX183" t="s">
        <v>89</v>
      </c>
      <c r="AY183" t="s">
        <v>89</v>
      </c>
      <c r="AZ183" t="s">
        <v>89</v>
      </c>
      <c r="BA183" t="s">
        <v>89</v>
      </c>
      <c r="BB183" t="s">
        <v>89</v>
      </c>
      <c r="BC183" t="s">
        <v>89</v>
      </c>
      <c r="BD183" t="s">
        <v>89</v>
      </c>
      <c r="BE183" t="s">
        <v>89</v>
      </c>
    </row>
    <row r="184" spans="1:57" x14ac:dyDescent="0.45">
      <c r="A184" t="s">
        <v>549</v>
      </c>
      <c r="B184" t="s">
        <v>80</v>
      </c>
      <c r="C184" t="s">
        <v>550</v>
      </c>
      <c r="D184" t="s">
        <v>82</v>
      </c>
      <c r="E184" s="2" t="str">
        <f>HYPERLINK("capsilon://?command=openfolder&amp;siteaddress=FAM.docvelocity-na8.net&amp;folderid=FX5BDD4843-102A-56ED-900D-609F932F5201","FX211213093")</f>
        <v>FX211213093</v>
      </c>
      <c r="F184" t="s">
        <v>19</v>
      </c>
      <c r="G184" t="s">
        <v>19</v>
      </c>
      <c r="H184" t="s">
        <v>83</v>
      </c>
      <c r="I184" t="s">
        <v>551</v>
      </c>
      <c r="J184">
        <v>38</v>
      </c>
      <c r="K184" t="s">
        <v>85</v>
      </c>
      <c r="L184" t="s">
        <v>86</v>
      </c>
      <c r="M184" t="s">
        <v>93</v>
      </c>
      <c r="N184">
        <v>2</v>
      </c>
      <c r="O184" s="1">
        <v>44566.508425925924</v>
      </c>
      <c r="P184" s="1">
        <v>44566.553657407407</v>
      </c>
      <c r="Q184">
        <v>3033</v>
      </c>
      <c r="R184">
        <v>875</v>
      </c>
      <c r="S184" t="b">
        <v>0</v>
      </c>
      <c r="T184" t="s">
        <v>89</v>
      </c>
      <c r="U184" t="b">
        <v>0</v>
      </c>
      <c r="V184" t="s">
        <v>552</v>
      </c>
      <c r="W184" s="1">
        <v>44566.512673611112</v>
      </c>
      <c r="X184">
        <v>182</v>
      </c>
      <c r="Y184">
        <v>37</v>
      </c>
      <c r="Z184">
        <v>0</v>
      </c>
      <c r="AA184">
        <v>37</v>
      </c>
      <c r="AB184">
        <v>0</v>
      </c>
      <c r="AC184">
        <v>28</v>
      </c>
      <c r="AD184">
        <v>1</v>
      </c>
      <c r="AE184">
        <v>0</v>
      </c>
      <c r="AF184">
        <v>0</v>
      </c>
      <c r="AG184">
        <v>0</v>
      </c>
      <c r="AH184" t="s">
        <v>97</v>
      </c>
      <c r="AI184" s="1">
        <v>44566.553657407407</v>
      </c>
      <c r="AJ184">
        <v>688</v>
      </c>
      <c r="AK184">
        <v>1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 t="s">
        <v>89</v>
      </c>
      <c r="AU184" t="s">
        <v>89</v>
      </c>
      <c r="AV184" t="s">
        <v>89</v>
      </c>
      <c r="AW184" t="s">
        <v>89</v>
      </c>
      <c r="AX184" t="s">
        <v>89</v>
      </c>
      <c r="AY184" t="s">
        <v>89</v>
      </c>
      <c r="AZ184" t="s">
        <v>89</v>
      </c>
      <c r="BA184" t="s">
        <v>89</v>
      </c>
      <c r="BB184" t="s">
        <v>89</v>
      </c>
      <c r="BC184" t="s">
        <v>89</v>
      </c>
      <c r="BD184" t="s">
        <v>89</v>
      </c>
      <c r="BE184" t="s">
        <v>89</v>
      </c>
    </row>
    <row r="185" spans="1:57" x14ac:dyDescent="0.45">
      <c r="A185" t="s">
        <v>553</v>
      </c>
      <c r="B185" t="s">
        <v>80</v>
      </c>
      <c r="C185" t="s">
        <v>554</v>
      </c>
      <c r="D185" t="s">
        <v>82</v>
      </c>
      <c r="E185" s="2" t="str">
        <f>HYPERLINK("capsilon://?command=openfolder&amp;siteaddress=FAM.docvelocity-na8.net&amp;folderid=FXD736E691-B685-EB60-1DDE-3BD0903AE242","FX211114983")</f>
        <v>FX211114983</v>
      </c>
      <c r="F185" t="s">
        <v>19</v>
      </c>
      <c r="G185" t="s">
        <v>19</v>
      </c>
      <c r="H185" t="s">
        <v>83</v>
      </c>
      <c r="I185" t="s">
        <v>555</v>
      </c>
      <c r="J185">
        <v>96</v>
      </c>
      <c r="K185" t="s">
        <v>85</v>
      </c>
      <c r="L185" t="s">
        <v>86</v>
      </c>
      <c r="M185" t="s">
        <v>93</v>
      </c>
      <c r="N185">
        <v>2</v>
      </c>
      <c r="O185" s="1">
        <v>44566.514131944445</v>
      </c>
      <c r="P185" s="1">
        <v>44566.551898148151</v>
      </c>
      <c r="Q185">
        <v>2009</v>
      </c>
      <c r="R185">
        <v>1254</v>
      </c>
      <c r="S185" t="b">
        <v>0</v>
      </c>
      <c r="T185" t="s">
        <v>89</v>
      </c>
      <c r="U185" t="b">
        <v>0</v>
      </c>
      <c r="V185" t="s">
        <v>88</v>
      </c>
      <c r="W185" s="1">
        <v>44566.524548611109</v>
      </c>
      <c r="X185">
        <v>869</v>
      </c>
      <c r="Y185">
        <v>91</v>
      </c>
      <c r="Z185">
        <v>0</v>
      </c>
      <c r="AA185">
        <v>91</v>
      </c>
      <c r="AB185">
        <v>0</v>
      </c>
      <c r="AC185">
        <v>31</v>
      </c>
      <c r="AD185">
        <v>5</v>
      </c>
      <c r="AE185">
        <v>0</v>
      </c>
      <c r="AF185">
        <v>0</v>
      </c>
      <c r="AG185">
        <v>0</v>
      </c>
      <c r="AH185" t="s">
        <v>123</v>
      </c>
      <c r="AI185" s="1">
        <v>44566.551898148151</v>
      </c>
      <c r="AJ185">
        <v>381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4</v>
      </c>
      <c r="AQ185">
        <v>0</v>
      </c>
      <c r="AR185">
        <v>0</v>
      </c>
      <c r="AS185">
        <v>0</v>
      </c>
      <c r="AT185" t="s">
        <v>89</v>
      </c>
      <c r="AU185" t="s">
        <v>89</v>
      </c>
      <c r="AV185" t="s">
        <v>89</v>
      </c>
      <c r="AW185" t="s">
        <v>89</v>
      </c>
      <c r="AX185" t="s">
        <v>89</v>
      </c>
      <c r="AY185" t="s">
        <v>89</v>
      </c>
      <c r="AZ185" t="s">
        <v>89</v>
      </c>
      <c r="BA185" t="s">
        <v>89</v>
      </c>
      <c r="BB185" t="s">
        <v>89</v>
      </c>
      <c r="BC185" t="s">
        <v>89</v>
      </c>
      <c r="BD185" t="s">
        <v>89</v>
      </c>
      <c r="BE185" t="s">
        <v>89</v>
      </c>
    </row>
    <row r="186" spans="1:57" x14ac:dyDescent="0.45">
      <c r="A186" t="s">
        <v>556</v>
      </c>
      <c r="B186" t="s">
        <v>80</v>
      </c>
      <c r="C186" t="s">
        <v>554</v>
      </c>
      <c r="D186" t="s">
        <v>82</v>
      </c>
      <c r="E186" s="2" t="str">
        <f>HYPERLINK("capsilon://?command=openfolder&amp;siteaddress=FAM.docvelocity-na8.net&amp;folderid=FXD736E691-B685-EB60-1DDE-3BD0903AE242","FX211114983")</f>
        <v>FX211114983</v>
      </c>
      <c r="F186" t="s">
        <v>19</v>
      </c>
      <c r="G186" t="s">
        <v>19</v>
      </c>
      <c r="H186" t="s">
        <v>83</v>
      </c>
      <c r="I186" t="s">
        <v>557</v>
      </c>
      <c r="J186">
        <v>91</v>
      </c>
      <c r="K186" t="s">
        <v>85</v>
      </c>
      <c r="L186" t="s">
        <v>86</v>
      </c>
      <c r="M186" t="s">
        <v>93</v>
      </c>
      <c r="N186">
        <v>2</v>
      </c>
      <c r="O186" s="1">
        <v>44566.514432870368</v>
      </c>
      <c r="P186" s="1">
        <v>44566.555312500001</v>
      </c>
      <c r="Q186">
        <v>3061</v>
      </c>
      <c r="R186">
        <v>471</v>
      </c>
      <c r="S186" t="b">
        <v>0</v>
      </c>
      <c r="T186" t="s">
        <v>89</v>
      </c>
      <c r="U186" t="b">
        <v>0</v>
      </c>
      <c r="V186" t="s">
        <v>552</v>
      </c>
      <c r="W186" s="1">
        <v>44566.517199074071</v>
      </c>
      <c r="X186">
        <v>139</v>
      </c>
      <c r="Y186">
        <v>86</v>
      </c>
      <c r="Z186">
        <v>0</v>
      </c>
      <c r="AA186">
        <v>86</v>
      </c>
      <c r="AB186">
        <v>0</v>
      </c>
      <c r="AC186">
        <v>8</v>
      </c>
      <c r="AD186">
        <v>5</v>
      </c>
      <c r="AE186">
        <v>0</v>
      </c>
      <c r="AF186">
        <v>0</v>
      </c>
      <c r="AG186">
        <v>0</v>
      </c>
      <c r="AH186" t="s">
        <v>123</v>
      </c>
      <c r="AI186" s="1">
        <v>44566.555312500001</v>
      </c>
      <c r="AJ186">
        <v>294</v>
      </c>
      <c r="AK186">
        <v>1</v>
      </c>
      <c r="AL186">
        <v>0</v>
      </c>
      <c r="AM186">
        <v>1</v>
      </c>
      <c r="AN186">
        <v>0</v>
      </c>
      <c r="AO186">
        <v>1</v>
      </c>
      <c r="AP186">
        <v>4</v>
      </c>
      <c r="AQ186">
        <v>0</v>
      </c>
      <c r="AR186">
        <v>0</v>
      </c>
      <c r="AS186">
        <v>0</v>
      </c>
      <c r="AT186" t="s">
        <v>89</v>
      </c>
      <c r="AU186" t="s">
        <v>89</v>
      </c>
      <c r="AV186" t="s">
        <v>89</v>
      </c>
      <c r="AW186" t="s">
        <v>89</v>
      </c>
      <c r="AX186" t="s">
        <v>89</v>
      </c>
      <c r="AY186" t="s">
        <v>89</v>
      </c>
      <c r="AZ186" t="s">
        <v>89</v>
      </c>
      <c r="BA186" t="s">
        <v>89</v>
      </c>
      <c r="BB186" t="s">
        <v>89</v>
      </c>
      <c r="BC186" t="s">
        <v>89</v>
      </c>
      <c r="BD186" t="s">
        <v>89</v>
      </c>
      <c r="BE186" t="s">
        <v>89</v>
      </c>
    </row>
    <row r="187" spans="1:57" x14ac:dyDescent="0.45">
      <c r="A187" t="s">
        <v>558</v>
      </c>
      <c r="B187" t="s">
        <v>80</v>
      </c>
      <c r="C187" t="s">
        <v>201</v>
      </c>
      <c r="D187" t="s">
        <v>82</v>
      </c>
      <c r="E187" s="2" t="str">
        <f>HYPERLINK("capsilon://?command=openfolder&amp;siteaddress=FAM.docvelocity-na8.net&amp;folderid=FXFD601BCE-4696-2ED4-8488-CC391F5AD1CD","FX211011332")</f>
        <v>FX211011332</v>
      </c>
      <c r="F187" t="s">
        <v>19</v>
      </c>
      <c r="G187" t="s">
        <v>19</v>
      </c>
      <c r="H187" t="s">
        <v>83</v>
      </c>
      <c r="I187" t="s">
        <v>202</v>
      </c>
      <c r="J187">
        <v>192</v>
      </c>
      <c r="K187" t="s">
        <v>85</v>
      </c>
      <c r="L187" t="s">
        <v>86</v>
      </c>
      <c r="M187" t="s">
        <v>93</v>
      </c>
      <c r="N187">
        <v>1</v>
      </c>
      <c r="O187" s="1">
        <v>44564.479780092595</v>
      </c>
      <c r="P187" s="1">
        <v>44564.545428240737</v>
      </c>
      <c r="Q187">
        <v>4317</v>
      </c>
      <c r="R187">
        <v>1355</v>
      </c>
      <c r="S187" t="b">
        <v>0</v>
      </c>
      <c r="T187" t="s">
        <v>89</v>
      </c>
      <c r="U187" t="b">
        <v>0</v>
      </c>
      <c r="V187" t="s">
        <v>94</v>
      </c>
      <c r="W187" s="1">
        <v>44564.545428240737</v>
      </c>
      <c r="X187">
        <v>1135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192</v>
      </c>
      <c r="AE187">
        <v>152</v>
      </c>
      <c r="AF187">
        <v>0</v>
      </c>
      <c r="AG187">
        <v>4</v>
      </c>
      <c r="AH187" t="s">
        <v>89</v>
      </c>
      <c r="AI187" t="s">
        <v>89</v>
      </c>
      <c r="AJ187" t="s">
        <v>89</v>
      </c>
      <c r="AK187" t="s">
        <v>89</v>
      </c>
      <c r="AL187" t="s">
        <v>89</v>
      </c>
      <c r="AM187" t="s">
        <v>89</v>
      </c>
      <c r="AN187" t="s">
        <v>89</v>
      </c>
      <c r="AO187" t="s">
        <v>89</v>
      </c>
      <c r="AP187" t="s">
        <v>89</v>
      </c>
      <c r="AQ187" t="s">
        <v>89</v>
      </c>
      <c r="AR187" t="s">
        <v>89</v>
      </c>
      <c r="AS187" t="s">
        <v>89</v>
      </c>
      <c r="AT187" t="s">
        <v>89</v>
      </c>
      <c r="AU187" t="s">
        <v>89</v>
      </c>
      <c r="AV187" t="s">
        <v>89</v>
      </c>
      <c r="AW187" t="s">
        <v>89</v>
      </c>
      <c r="AX187" t="s">
        <v>89</v>
      </c>
      <c r="AY187" t="s">
        <v>89</v>
      </c>
      <c r="AZ187" t="s">
        <v>89</v>
      </c>
      <c r="BA187" t="s">
        <v>89</v>
      </c>
      <c r="BB187" t="s">
        <v>89</v>
      </c>
      <c r="BC187" t="s">
        <v>89</v>
      </c>
      <c r="BD187" t="s">
        <v>89</v>
      </c>
      <c r="BE187" t="s">
        <v>89</v>
      </c>
    </row>
    <row r="188" spans="1:57" x14ac:dyDescent="0.45">
      <c r="A188" t="s">
        <v>559</v>
      </c>
      <c r="B188" t="s">
        <v>80</v>
      </c>
      <c r="C188" t="s">
        <v>560</v>
      </c>
      <c r="D188" t="s">
        <v>82</v>
      </c>
      <c r="E188" s="2" t="str">
        <f>HYPERLINK("capsilon://?command=openfolder&amp;siteaddress=FAM.docvelocity-na8.net&amp;folderid=FXEE61FC1A-6B28-1C78-2599-CBE40C5EDE3C","FX21116152")</f>
        <v>FX21116152</v>
      </c>
      <c r="F188" t="s">
        <v>19</v>
      </c>
      <c r="G188" t="s">
        <v>19</v>
      </c>
      <c r="H188" t="s">
        <v>83</v>
      </c>
      <c r="I188" t="s">
        <v>561</v>
      </c>
      <c r="J188">
        <v>66</v>
      </c>
      <c r="K188" t="s">
        <v>85</v>
      </c>
      <c r="L188" t="s">
        <v>86</v>
      </c>
      <c r="M188" t="s">
        <v>82</v>
      </c>
      <c r="N188">
        <v>1</v>
      </c>
      <c r="O188" s="1">
        <v>44566.527372685188</v>
      </c>
      <c r="P188" s="1">
        <v>44566.542638888888</v>
      </c>
      <c r="Q188">
        <v>1262</v>
      </c>
      <c r="R188">
        <v>57</v>
      </c>
      <c r="S188" t="b">
        <v>0</v>
      </c>
      <c r="T188" t="s">
        <v>562</v>
      </c>
      <c r="U188" t="b">
        <v>0</v>
      </c>
      <c r="V188" t="s">
        <v>562</v>
      </c>
      <c r="W188" s="1">
        <v>44566.542638888888</v>
      </c>
      <c r="X188">
        <v>19</v>
      </c>
      <c r="Y188">
        <v>52</v>
      </c>
      <c r="Z188">
        <v>0</v>
      </c>
      <c r="AA188">
        <v>52</v>
      </c>
      <c r="AB188">
        <v>0</v>
      </c>
      <c r="AC188">
        <v>0</v>
      </c>
      <c r="AD188">
        <v>14</v>
      </c>
      <c r="AE188">
        <v>0</v>
      </c>
      <c r="AF188">
        <v>0</v>
      </c>
      <c r="AG188">
        <v>0</v>
      </c>
      <c r="AH188" t="s">
        <v>89</v>
      </c>
      <c r="AI188" t="s">
        <v>89</v>
      </c>
      <c r="AJ188" t="s">
        <v>89</v>
      </c>
      <c r="AK188" t="s">
        <v>89</v>
      </c>
      <c r="AL188" t="s">
        <v>89</v>
      </c>
      <c r="AM188" t="s">
        <v>89</v>
      </c>
      <c r="AN188" t="s">
        <v>89</v>
      </c>
      <c r="AO188" t="s">
        <v>89</v>
      </c>
      <c r="AP188" t="s">
        <v>89</v>
      </c>
      <c r="AQ188" t="s">
        <v>89</v>
      </c>
      <c r="AR188" t="s">
        <v>89</v>
      </c>
      <c r="AS188" t="s">
        <v>89</v>
      </c>
      <c r="AT188" t="s">
        <v>89</v>
      </c>
      <c r="AU188" t="s">
        <v>89</v>
      </c>
      <c r="AV188" t="s">
        <v>89</v>
      </c>
      <c r="AW188" t="s">
        <v>89</v>
      </c>
      <c r="AX188" t="s">
        <v>89</v>
      </c>
      <c r="AY188" t="s">
        <v>89</v>
      </c>
      <c r="AZ188" t="s">
        <v>89</v>
      </c>
      <c r="BA188" t="s">
        <v>89</v>
      </c>
      <c r="BB188" t="s">
        <v>89</v>
      </c>
      <c r="BC188" t="s">
        <v>89</v>
      </c>
      <c r="BD188" t="s">
        <v>89</v>
      </c>
      <c r="BE188" t="s">
        <v>89</v>
      </c>
    </row>
    <row r="189" spans="1:57" x14ac:dyDescent="0.45">
      <c r="A189" t="s">
        <v>563</v>
      </c>
      <c r="B189" t="s">
        <v>80</v>
      </c>
      <c r="C189" t="s">
        <v>564</v>
      </c>
      <c r="D189" t="s">
        <v>82</v>
      </c>
      <c r="E189" s="2" t="str">
        <f>HYPERLINK("capsilon://?command=openfolder&amp;siteaddress=FAM.docvelocity-na8.net&amp;folderid=FX32E221DB-388B-CB5A-662D-E2DC0F681DD0","FX21126646")</f>
        <v>FX21126646</v>
      </c>
      <c r="F189" t="s">
        <v>19</v>
      </c>
      <c r="G189" t="s">
        <v>19</v>
      </c>
      <c r="H189" t="s">
        <v>83</v>
      </c>
      <c r="I189" t="s">
        <v>565</v>
      </c>
      <c r="J189">
        <v>66</v>
      </c>
      <c r="K189" t="s">
        <v>85</v>
      </c>
      <c r="L189" t="s">
        <v>86</v>
      </c>
      <c r="M189" t="s">
        <v>93</v>
      </c>
      <c r="N189">
        <v>2</v>
      </c>
      <c r="O189" s="1">
        <v>44566.5309375</v>
      </c>
      <c r="P189" s="1">
        <v>44566.553854166668</v>
      </c>
      <c r="Q189">
        <v>1943</v>
      </c>
      <c r="R189">
        <v>37</v>
      </c>
      <c r="S189" t="b">
        <v>0</v>
      </c>
      <c r="T189" t="s">
        <v>89</v>
      </c>
      <c r="U189" t="b">
        <v>0</v>
      </c>
      <c r="V189" t="s">
        <v>118</v>
      </c>
      <c r="W189" s="1">
        <v>44566.533182870371</v>
      </c>
      <c r="X189">
        <v>21</v>
      </c>
      <c r="Y189">
        <v>0</v>
      </c>
      <c r="Z189">
        <v>0</v>
      </c>
      <c r="AA189">
        <v>0</v>
      </c>
      <c r="AB189">
        <v>52</v>
      </c>
      <c r="AC189">
        <v>0</v>
      </c>
      <c r="AD189">
        <v>66</v>
      </c>
      <c r="AE189">
        <v>0</v>
      </c>
      <c r="AF189">
        <v>0</v>
      </c>
      <c r="AG189">
        <v>0</v>
      </c>
      <c r="AH189" t="s">
        <v>97</v>
      </c>
      <c r="AI189" s="1">
        <v>44566.553854166668</v>
      </c>
      <c r="AJ189">
        <v>16</v>
      </c>
      <c r="AK189">
        <v>0</v>
      </c>
      <c r="AL189">
        <v>0</v>
      </c>
      <c r="AM189">
        <v>0</v>
      </c>
      <c r="AN189">
        <v>52</v>
      </c>
      <c r="AO189">
        <v>0</v>
      </c>
      <c r="AP189">
        <v>66</v>
      </c>
      <c r="AQ189">
        <v>0</v>
      </c>
      <c r="AR189">
        <v>0</v>
      </c>
      <c r="AS189">
        <v>0</v>
      </c>
      <c r="AT189" t="s">
        <v>89</v>
      </c>
      <c r="AU189" t="s">
        <v>89</v>
      </c>
      <c r="AV189" t="s">
        <v>89</v>
      </c>
      <c r="AW189" t="s">
        <v>89</v>
      </c>
      <c r="AX189" t="s">
        <v>89</v>
      </c>
      <c r="AY189" t="s">
        <v>89</v>
      </c>
      <c r="AZ189" t="s">
        <v>89</v>
      </c>
      <c r="BA189" t="s">
        <v>89</v>
      </c>
      <c r="BB189" t="s">
        <v>89</v>
      </c>
      <c r="BC189" t="s">
        <v>89</v>
      </c>
      <c r="BD189" t="s">
        <v>89</v>
      </c>
      <c r="BE189" t="s">
        <v>89</v>
      </c>
    </row>
    <row r="190" spans="1:57" x14ac:dyDescent="0.45">
      <c r="A190" t="s">
        <v>566</v>
      </c>
      <c r="B190" t="s">
        <v>80</v>
      </c>
      <c r="C190" t="s">
        <v>567</v>
      </c>
      <c r="D190" t="s">
        <v>82</v>
      </c>
      <c r="E190" s="2" t="str">
        <f>HYPERLINK("capsilon://?command=openfolder&amp;siteaddress=FAM.docvelocity-na8.net&amp;folderid=FX4ED307A7-98A4-29DE-84FE-DA32F742ED64","FX21129906")</f>
        <v>FX21129906</v>
      </c>
      <c r="F190" t="s">
        <v>19</v>
      </c>
      <c r="G190" t="s">
        <v>19</v>
      </c>
      <c r="H190" t="s">
        <v>83</v>
      </c>
      <c r="I190" t="s">
        <v>568</v>
      </c>
      <c r="J190">
        <v>35</v>
      </c>
      <c r="K190" t="s">
        <v>85</v>
      </c>
      <c r="L190" t="s">
        <v>86</v>
      </c>
      <c r="M190" t="s">
        <v>93</v>
      </c>
      <c r="N190">
        <v>2</v>
      </c>
      <c r="O190" s="1">
        <v>44564.480821759258</v>
      </c>
      <c r="P190" s="1">
        <v>44564.53979166667</v>
      </c>
      <c r="Q190">
        <v>3926</v>
      </c>
      <c r="R190">
        <v>1169</v>
      </c>
      <c r="S190" t="b">
        <v>0</v>
      </c>
      <c r="T190" t="s">
        <v>89</v>
      </c>
      <c r="U190" t="b">
        <v>0</v>
      </c>
      <c r="V190" t="s">
        <v>263</v>
      </c>
      <c r="W190" s="1">
        <v>44564.514317129629</v>
      </c>
      <c r="X190">
        <v>810</v>
      </c>
      <c r="Y190">
        <v>62</v>
      </c>
      <c r="Z190">
        <v>0</v>
      </c>
      <c r="AA190">
        <v>62</v>
      </c>
      <c r="AB190">
        <v>0</v>
      </c>
      <c r="AC190">
        <v>47</v>
      </c>
      <c r="AD190">
        <v>-27</v>
      </c>
      <c r="AE190">
        <v>0</v>
      </c>
      <c r="AF190">
        <v>0</v>
      </c>
      <c r="AG190">
        <v>0</v>
      </c>
      <c r="AH190" t="s">
        <v>123</v>
      </c>
      <c r="AI190" s="1">
        <v>44564.53979166667</v>
      </c>
      <c r="AJ190">
        <v>352</v>
      </c>
      <c r="AK190">
        <v>4</v>
      </c>
      <c r="AL190">
        <v>0</v>
      </c>
      <c r="AM190">
        <v>4</v>
      </c>
      <c r="AN190">
        <v>0</v>
      </c>
      <c r="AO190">
        <v>4</v>
      </c>
      <c r="AP190">
        <v>-31</v>
      </c>
      <c r="AQ190">
        <v>0</v>
      </c>
      <c r="AR190">
        <v>0</v>
      </c>
      <c r="AS190">
        <v>0</v>
      </c>
      <c r="AT190" t="s">
        <v>89</v>
      </c>
      <c r="AU190" t="s">
        <v>89</v>
      </c>
      <c r="AV190" t="s">
        <v>89</v>
      </c>
      <c r="AW190" t="s">
        <v>89</v>
      </c>
      <c r="AX190" t="s">
        <v>89</v>
      </c>
      <c r="AY190" t="s">
        <v>89</v>
      </c>
      <c r="AZ190" t="s">
        <v>89</v>
      </c>
      <c r="BA190" t="s">
        <v>89</v>
      </c>
      <c r="BB190" t="s">
        <v>89</v>
      </c>
      <c r="BC190" t="s">
        <v>89</v>
      </c>
      <c r="BD190" t="s">
        <v>89</v>
      </c>
      <c r="BE190" t="s">
        <v>89</v>
      </c>
    </row>
    <row r="191" spans="1:57" x14ac:dyDescent="0.45">
      <c r="A191" t="s">
        <v>569</v>
      </c>
      <c r="B191" t="s">
        <v>80</v>
      </c>
      <c r="C191" t="s">
        <v>567</v>
      </c>
      <c r="D191" t="s">
        <v>82</v>
      </c>
      <c r="E191" s="2" t="str">
        <f>HYPERLINK("capsilon://?command=openfolder&amp;siteaddress=FAM.docvelocity-na8.net&amp;folderid=FX4ED307A7-98A4-29DE-84FE-DA32F742ED64","FX21129906")</f>
        <v>FX21129906</v>
      </c>
      <c r="F191" t="s">
        <v>19</v>
      </c>
      <c r="G191" t="s">
        <v>19</v>
      </c>
      <c r="H191" t="s">
        <v>83</v>
      </c>
      <c r="I191" t="s">
        <v>570</v>
      </c>
      <c r="J191">
        <v>35</v>
      </c>
      <c r="K191" t="s">
        <v>85</v>
      </c>
      <c r="L191" t="s">
        <v>86</v>
      </c>
      <c r="M191" t="s">
        <v>93</v>
      </c>
      <c r="N191">
        <v>2</v>
      </c>
      <c r="O191" s="1">
        <v>44564.481145833335</v>
      </c>
      <c r="P191" s="1">
        <v>44564.54383101852</v>
      </c>
      <c r="Q191">
        <v>3847</v>
      </c>
      <c r="R191">
        <v>1569</v>
      </c>
      <c r="S191" t="b">
        <v>0</v>
      </c>
      <c r="T191" t="s">
        <v>89</v>
      </c>
      <c r="U191" t="b">
        <v>0</v>
      </c>
      <c r="V191" t="s">
        <v>206</v>
      </c>
      <c r="W191" s="1">
        <v>44564.53738425926</v>
      </c>
      <c r="X191">
        <v>1155</v>
      </c>
      <c r="Y191">
        <v>65</v>
      </c>
      <c r="Z191">
        <v>0</v>
      </c>
      <c r="AA191">
        <v>65</v>
      </c>
      <c r="AB191">
        <v>0</v>
      </c>
      <c r="AC191">
        <v>52</v>
      </c>
      <c r="AD191">
        <v>-30</v>
      </c>
      <c r="AE191">
        <v>0</v>
      </c>
      <c r="AF191">
        <v>0</v>
      </c>
      <c r="AG191">
        <v>0</v>
      </c>
      <c r="AH191" t="s">
        <v>123</v>
      </c>
      <c r="AI191" s="1">
        <v>44564.54383101852</v>
      </c>
      <c r="AJ191">
        <v>348</v>
      </c>
      <c r="AK191">
        <v>5</v>
      </c>
      <c r="AL191">
        <v>0</v>
      </c>
      <c r="AM191">
        <v>5</v>
      </c>
      <c r="AN191">
        <v>0</v>
      </c>
      <c r="AO191">
        <v>5</v>
      </c>
      <c r="AP191">
        <v>-35</v>
      </c>
      <c r="AQ191">
        <v>0</v>
      </c>
      <c r="AR191">
        <v>0</v>
      </c>
      <c r="AS191">
        <v>0</v>
      </c>
      <c r="AT191" t="s">
        <v>89</v>
      </c>
      <c r="AU191" t="s">
        <v>89</v>
      </c>
      <c r="AV191" t="s">
        <v>89</v>
      </c>
      <c r="AW191" t="s">
        <v>89</v>
      </c>
      <c r="AX191" t="s">
        <v>89</v>
      </c>
      <c r="AY191" t="s">
        <v>89</v>
      </c>
      <c r="AZ191" t="s">
        <v>89</v>
      </c>
      <c r="BA191" t="s">
        <v>89</v>
      </c>
      <c r="BB191" t="s">
        <v>89</v>
      </c>
      <c r="BC191" t="s">
        <v>89</v>
      </c>
      <c r="BD191" t="s">
        <v>89</v>
      </c>
      <c r="BE191" t="s">
        <v>89</v>
      </c>
    </row>
    <row r="192" spans="1:57" x14ac:dyDescent="0.45">
      <c r="A192" t="s">
        <v>571</v>
      </c>
      <c r="B192" t="s">
        <v>80</v>
      </c>
      <c r="C192" t="s">
        <v>572</v>
      </c>
      <c r="D192" t="s">
        <v>82</v>
      </c>
      <c r="E192" s="2" t="str">
        <f>HYPERLINK("capsilon://?command=openfolder&amp;siteaddress=FAM.docvelocity-na8.net&amp;folderid=FXA5ED7DA4-F76C-4481-E469-520D1A7018A6","FX211211047")</f>
        <v>FX211211047</v>
      </c>
      <c r="F192" t="s">
        <v>19</v>
      </c>
      <c r="G192" t="s">
        <v>19</v>
      </c>
      <c r="H192" t="s">
        <v>83</v>
      </c>
      <c r="I192" t="s">
        <v>573</v>
      </c>
      <c r="J192">
        <v>28</v>
      </c>
      <c r="K192" t="s">
        <v>85</v>
      </c>
      <c r="L192" t="s">
        <v>86</v>
      </c>
      <c r="M192" t="s">
        <v>93</v>
      </c>
      <c r="N192">
        <v>2</v>
      </c>
      <c r="O192" s="1">
        <v>44566.541400462964</v>
      </c>
      <c r="P192" s="1">
        <v>44566.564618055556</v>
      </c>
      <c r="Q192">
        <v>918</v>
      </c>
      <c r="R192">
        <v>1088</v>
      </c>
      <c r="S192" t="b">
        <v>0</v>
      </c>
      <c r="T192" t="s">
        <v>89</v>
      </c>
      <c r="U192" t="b">
        <v>0</v>
      </c>
      <c r="V192" t="s">
        <v>94</v>
      </c>
      <c r="W192" s="1">
        <v>44566.543680555558</v>
      </c>
      <c r="X192">
        <v>159</v>
      </c>
      <c r="Y192">
        <v>21</v>
      </c>
      <c r="Z192">
        <v>0</v>
      </c>
      <c r="AA192">
        <v>21</v>
      </c>
      <c r="AB192">
        <v>0</v>
      </c>
      <c r="AC192">
        <v>4</v>
      </c>
      <c r="AD192">
        <v>7</v>
      </c>
      <c r="AE192">
        <v>0</v>
      </c>
      <c r="AF192">
        <v>0</v>
      </c>
      <c r="AG192">
        <v>0</v>
      </c>
      <c r="AH192" t="s">
        <v>97</v>
      </c>
      <c r="AI192" s="1">
        <v>44566.564618055556</v>
      </c>
      <c r="AJ192">
        <v>929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7</v>
      </c>
      <c r="AQ192">
        <v>0</v>
      </c>
      <c r="AR192">
        <v>0</v>
      </c>
      <c r="AS192">
        <v>0</v>
      </c>
      <c r="AT192" t="s">
        <v>89</v>
      </c>
      <c r="AU192" t="s">
        <v>89</v>
      </c>
      <c r="AV192" t="s">
        <v>89</v>
      </c>
      <c r="AW192" t="s">
        <v>89</v>
      </c>
      <c r="AX192" t="s">
        <v>89</v>
      </c>
      <c r="AY192" t="s">
        <v>89</v>
      </c>
      <c r="AZ192" t="s">
        <v>89</v>
      </c>
      <c r="BA192" t="s">
        <v>89</v>
      </c>
      <c r="BB192" t="s">
        <v>89</v>
      </c>
      <c r="BC192" t="s">
        <v>89</v>
      </c>
      <c r="BD192" t="s">
        <v>89</v>
      </c>
      <c r="BE192" t="s">
        <v>89</v>
      </c>
    </row>
    <row r="193" spans="1:57" x14ac:dyDescent="0.45">
      <c r="A193" t="s">
        <v>574</v>
      </c>
      <c r="B193" t="s">
        <v>80</v>
      </c>
      <c r="C193" t="s">
        <v>575</v>
      </c>
      <c r="D193" t="s">
        <v>82</v>
      </c>
      <c r="E193" s="2" t="str">
        <f>HYPERLINK("capsilon://?command=openfolder&amp;siteaddress=FAM.docvelocity-na8.net&amp;folderid=FX25786455-ACF6-B8AC-DEF0-DA260FDC7458","FX210816055")</f>
        <v>FX210816055</v>
      </c>
      <c r="F193" t="s">
        <v>19</v>
      </c>
      <c r="G193" t="s">
        <v>19</v>
      </c>
      <c r="H193" t="s">
        <v>83</v>
      </c>
      <c r="I193" t="s">
        <v>576</v>
      </c>
      <c r="J193">
        <v>79</v>
      </c>
      <c r="K193" t="s">
        <v>85</v>
      </c>
      <c r="L193" t="s">
        <v>86</v>
      </c>
      <c r="M193" t="s">
        <v>93</v>
      </c>
      <c r="N193">
        <v>2</v>
      </c>
      <c r="O193" s="1">
        <v>44566.546053240738</v>
      </c>
      <c r="P193" s="1">
        <v>44566.663923611108</v>
      </c>
      <c r="Q193">
        <v>7254</v>
      </c>
      <c r="R193">
        <v>2930</v>
      </c>
      <c r="S193" t="b">
        <v>0</v>
      </c>
      <c r="T193" t="s">
        <v>89</v>
      </c>
      <c r="U193" t="b">
        <v>0</v>
      </c>
      <c r="V193" t="s">
        <v>206</v>
      </c>
      <c r="W193" s="1">
        <v>44566.599212962959</v>
      </c>
      <c r="X193">
        <v>969</v>
      </c>
      <c r="Y193">
        <v>104</v>
      </c>
      <c r="Z193">
        <v>0</v>
      </c>
      <c r="AA193">
        <v>104</v>
      </c>
      <c r="AB193">
        <v>0</v>
      </c>
      <c r="AC193">
        <v>67</v>
      </c>
      <c r="AD193">
        <v>-25</v>
      </c>
      <c r="AE193">
        <v>0</v>
      </c>
      <c r="AF193">
        <v>0</v>
      </c>
      <c r="AG193">
        <v>0</v>
      </c>
      <c r="AH193" t="s">
        <v>97</v>
      </c>
      <c r="AI193" s="1">
        <v>44566.663923611108</v>
      </c>
      <c r="AJ193">
        <v>997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-25</v>
      </c>
      <c r="AQ193">
        <v>0</v>
      </c>
      <c r="AR193">
        <v>0</v>
      </c>
      <c r="AS193">
        <v>0</v>
      </c>
      <c r="AT193" t="s">
        <v>89</v>
      </c>
      <c r="AU193" t="s">
        <v>89</v>
      </c>
      <c r="AV193" t="s">
        <v>89</v>
      </c>
      <c r="AW193" t="s">
        <v>89</v>
      </c>
      <c r="AX193" t="s">
        <v>89</v>
      </c>
      <c r="AY193" t="s">
        <v>89</v>
      </c>
      <c r="AZ193" t="s">
        <v>89</v>
      </c>
      <c r="BA193" t="s">
        <v>89</v>
      </c>
      <c r="BB193" t="s">
        <v>89</v>
      </c>
      <c r="BC193" t="s">
        <v>89</v>
      </c>
      <c r="BD193" t="s">
        <v>89</v>
      </c>
      <c r="BE193" t="s">
        <v>89</v>
      </c>
    </row>
    <row r="194" spans="1:57" x14ac:dyDescent="0.45">
      <c r="A194" t="s">
        <v>577</v>
      </c>
      <c r="B194" t="s">
        <v>80</v>
      </c>
      <c r="C194" t="s">
        <v>567</v>
      </c>
      <c r="D194" t="s">
        <v>82</v>
      </c>
      <c r="E194" s="2" t="str">
        <f>HYPERLINK("capsilon://?command=openfolder&amp;siteaddress=FAM.docvelocity-na8.net&amp;folderid=FX4ED307A7-98A4-29DE-84FE-DA32F742ED64","FX21129906")</f>
        <v>FX21129906</v>
      </c>
      <c r="F194" t="s">
        <v>19</v>
      </c>
      <c r="G194" t="s">
        <v>19</v>
      </c>
      <c r="H194" t="s">
        <v>83</v>
      </c>
      <c r="I194" t="s">
        <v>578</v>
      </c>
      <c r="J194">
        <v>47</v>
      </c>
      <c r="K194" t="s">
        <v>85</v>
      </c>
      <c r="L194" t="s">
        <v>86</v>
      </c>
      <c r="M194" t="s">
        <v>93</v>
      </c>
      <c r="N194">
        <v>2</v>
      </c>
      <c r="O194" s="1">
        <v>44564.481909722221</v>
      </c>
      <c r="P194" s="1">
        <v>44564.549409722225</v>
      </c>
      <c r="Q194">
        <v>4829</v>
      </c>
      <c r="R194">
        <v>1003</v>
      </c>
      <c r="S194" t="b">
        <v>0</v>
      </c>
      <c r="T194" t="s">
        <v>89</v>
      </c>
      <c r="U194" t="b">
        <v>0</v>
      </c>
      <c r="V194" t="s">
        <v>118</v>
      </c>
      <c r="W194" s="1">
        <v>44564.539988425924</v>
      </c>
      <c r="X194">
        <v>488</v>
      </c>
      <c r="Y194">
        <v>65</v>
      </c>
      <c r="Z194">
        <v>0</v>
      </c>
      <c r="AA194">
        <v>65</v>
      </c>
      <c r="AB194">
        <v>0</v>
      </c>
      <c r="AC194">
        <v>57</v>
      </c>
      <c r="AD194">
        <v>-18</v>
      </c>
      <c r="AE194">
        <v>0</v>
      </c>
      <c r="AF194">
        <v>0</v>
      </c>
      <c r="AG194">
        <v>0</v>
      </c>
      <c r="AH194" t="s">
        <v>123</v>
      </c>
      <c r="AI194" s="1">
        <v>44564.549409722225</v>
      </c>
      <c r="AJ194">
        <v>481</v>
      </c>
      <c r="AK194">
        <v>4</v>
      </c>
      <c r="AL194">
        <v>0</v>
      </c>
      <c r="AM194">
        <v>4</v>
      </c>
      <c r="AN194">
        <v>0</v>
      </c>
      <c r="AO194">
        <v>4</v>
      </c>
      <c r="AP194">
        <v>-22</v>
      </c>
      <c r="AQ194">
        <v>0</v>
      </c>
      <c r="AR194">
        <v>0</v>
      </c>
      <c r="AS194">
        <v>0</v>
      </c>
      <c r="AT194" t="s">
        <v>89</v>
      </c>
      <c r="AU194" t="s">
        <v>89</v>
      </c>
      <c r="AV194" t="s">
        <v>89</v>
      </c>
      <c r="AW194" t="s">
        <v>89</v>
      </c>
      <c r="AX194" t="s">
        <v>89</v>
      </c>
      <c r="AY194" t="s">
        <v>89</v>
      </c>
      <c r="AZ194" t="s">
        <v>89</v>
      </c>
      <c r="BA194" t="s">
        <v>89</v>
      </c>
      <c r="BB194" t="s">
        <v>89</v>
      </c>
      <c r="BC194" t="s">
        <v>89</v>
      </c>
      <c r="BD194" t="s">
        <v>89</v>
      </c>
      <c r="BE194" t="s">
        <v>89</v>
      </c>
    </row>
    <row r="195" spans="1:57" x14ac:dyDescent="0.45">
      <c r="A195" t="s">
        <v>579</v>
      </c>
      <c r="B195" t="s">
        <v>80</v>
      </c>
      <c r="C195" t="s">
        <v>554</v>
      </c>
      <c r="D195" t="s">
        <v>82</v>
      </c>
      <c r="E195" s="2" t="str">
        <f>HYPERLINK("capsilon://?command=openfolder&amp;siteaddress=FAM.docvelocity-na8.net&amp;folderid=FXD736E691-B685-EB60-1DDE-3BD0903AE242","FX211114983")</f>
        <v>FX211114983</v>
      </c>
      <c r="F195" t="s">
        <v>19</v>
      </c>
      <c r="G195" t="s">
        <v>19</v>
      </c>
      <c r="H195" t="s">
        <v>83</v>
      </c>
      <c r="I195" t="s">
        <v>580</v>
      </c>
      <c r="J195">
        <v>66</v>
      </c>
      <c r="K195" t="s">
        <v>85</v>
      </c>
      <c r="L195" t="s">
        <v>86</v>
      </c>
      <c r="M195" t="s">
        <v>93</v>
      </c>
      <c r="N195">
        <v>2</v>
      </c>
      <c r="O195" s="1">
        <v>44566.55672453704</v>
      </c>
      <c r="P195" s="1">
        <v>44566.674490740741</v>
      </c>
      <c r="Q195">
        <v>5881</v>
      </c>
      <c r="R195">
        <v>4294</v>
      </c>
      <c r="S195" t="b">
        <v>0</v>
      </c>
      <c r="T195" t="s">
        <v>89</v>
      </c>
      <c r="U195" t="b">
        <v>0</v>
      </c>
      <c r="V195" t="s">
        <v>158</v>
      </c>
      <c r="W195" s="1">
        <v>44566.614351851851</v>
      </c>
      <c r="X195">
        <v>3381</v>
      </c>
      <c r="Y195">
        <v>52</v>
      </c>
      <c r="Z195">
        <v>0</v>
      </c>
      <c r="AA195">
        <v>52</v>
      </c>
      <c r="AB195">
        <v>0</v>
      </c>
      <c r="AC195">
        <v>32</v>
      </c>
      <c r="AD195">
        <v>14</v>
      </c>
      <c r="AE195">
        <v>0</v>
      </c>
      <c r="AF195">
        <v>0</v>
      </c>
      <c r="AG195">
        <v>0</v>
      </c>
      <c r="AH195" t="s">
        <v>97</v>
      </c>
      <c r="AI195" s="1">
        <v>44566.674490740741</v>
      </c>
      <c r="AJ195">
        <v>913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89</v>
      </c>
      <c r="AU195" t="s">
        <v>89</v>
      </c>
      <c r="AV195" t="s">
        <v>89</v>
      </c>
      <c r="AW195" t="s">
        <v>89</v>
      </c>
      <c r="AX195" t="s">
        <v>89</v>
      </c>
      <c r="AY195" t="s">
        <v>89</v>
      </c>
      <c r="AZ195" t="s">
        <v>89</v>
      </c>
      <c r="BA195" t="s">
        <v>89</v>
      </c>
      <c r="BB195" t="s">
        <v>89</v>
      </c>
      <c r="BC195" t="s">
        <v>89</v>
      </c>
      <c r="BD195" t="s">
        <v>89</v>
      </c>
      <c r="BE195" t="s">
        <v>89</v>
      </c>
    </row>
    <row r="196" spans="1:57" x14ac:dyDescent="0.45">
      <c r="A196" t="s">
        <v>581</v>
      </c>
      <c r="B196" t="s">
        <v>80</v>
      </c>
      <c r="C196" t="s">
        <v>567</v>
      </c>
      <c r="D196" t="s">
        <v>82</v>
      </c>
      <c r="E196" s="2" t="str">
        <f>HYPERLINK("capsilon://?command=openfolder&amp;siteaddress=FAM.docvelocity-na8.net&amp;folderid=FX4ED307A7-98A4-29DE-84FE-DA32F742ED64","FX21129906")</f>
        <v>FX21129906</v>
      </c>
      <c r="F196" t="s">
        <v>19</v>
      </c>
      <c r="G196" t="s">
        <v>19</v>
      </c>
      <c r="H196" t="s">
        <v>83</v>
      </c>
      <c r="I196" t="s">
        <v>582</v>
      </c>
      <c r="J196">
        <v>35</v>
      </c>
      <c r="K196" t="s">
        <v>85</v>
      </c>
      <c r="L196" t="s">
        <v>86</v>
      </c>
      <c r="M196" t="s">
        <v>93</v>
      </c>
      <c r="N196">
        <v>2</v>
      </c>
      <c r="O196" s="1">
        <v>44564.482268518521</v>
      </c>
      <c r="P196" s="1">
        <v>44564.552557870367</v>
      </c>
      <c r="Q196">
        <v>5144</v>
      </c>
      <c r="R196">
        <v>929</v>
      </c>
      <c r="S196" t="b">
        <v>0</v>
      </c>
      <c r="T196" t="s">
        <v>89</v>
      </c>
      <c r="U196" t="b">
        <v>0</v>
      </c>
      <c r="V196" t="s">
        <v>206</v>
      </c>
      <c r="W196" s="1">
        <v>44564.54483796296</v>
      </c>
      <c r="X196">
        <v>643</v>
      </c>
      <c r="Y196">
        <v>65</v>
      </c>
      <c r="Z196">
        <v>0</v>
      </c>
      <c r="AA196">
        <v>65</v>
      </c>
      <c r="AB196">
        <v>0</v>
      </c>
      <c r="AC196">
        <v>57</v>
      </c>
      <c r="AD196">
        <v>-30</v>
      </c>
      <c r="AE196">
        <v>0</v>
      </c>
      <c r="AF196">
        <v>0</v>
      </c>
      <c r="AG196">
        <v>0</v>
      </c>
      <c r="AH196" t="s">
        <v>123</v>
      </c>
      <c r="AI196" s="1">
        <v>44564.552557870367</v>
      </c>
      <c r="AJ196">
        <v>271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-33</v>
      </c>
      <c r="AQ196">
        <v>0</v>
      </c>
      <c r="AR196">
        <v>0</v>
      </c>
      <c r="AS196">
        <v>0</v>
      </c>
      <c r="AT196" t="s">
        <v>89</v>
      </c>
      <c r="AU196" t="s">
        <v>89</v>
      </c>
      <c r="AV196" t="s">
        <v>89</v>
      </c>
      <c r="AW196" t="s">
        <v>89</v>
      </c>
      <c r="AX196" t="s">
        <v>89</v>
      </c>
      <c r="AY196" t="s">
        <v>89</v>
      </c>
      <c r="AZ196" t="s">
        <v>89</v>
      </c>
      <c r="BA196" t="s">
        <v>89</v>
      </c>
      <c r="BB196" t="s">
        <v>89</v>
      </c>
      <c r="BC196" t="s">
        <v>89</v>
      </c>
      <c r="BD196" t="s">
        <v>89</v>
      </c>
      <c r="BE196" t="s">
        <v>89</v>
      </c>
    </row>
    <row r="197" spans="1:57" x14ac:dyDescent="0.45">
      <c r="A197" t="s">
        <v>583</v>
      </c>
      <c r="B197" t="s">
        <v>80</v>
      </c>
      <c r="C197" t="s">
        <v>584</v>
      </c>
      <c r="D197" t="s">
        <v>82</v>
      </c>
      <c r="E197" s="2" t="str">
        <f>HYPERLINK("capsilon://?command=openfolder&amp;siteaddress=FAM.docvelocity-na8.net&amp;folderid=FX16A30359-9386-4A61-CE79-6F1D30B629F0","FX21129171")</f>
        <v>FX21129171</v>
      </c>
      <c r="F197" t="s">
        <v>19</v>
      </c>
      <c r="G197" t="s">
        <v>19</v>
      </c>
      <c r="H197" t="s">
        <v>83</v>
      </c>
      <c r="I197" t="s">
        <v>585</v>
      </c>
      <c r="J197">
        <v>60</v>
      </c>
      <c r="K197" t="s">
        <v>85</v>
      </c>
      <c r="L197" t="s">
        <v>86</v>
      </c>
      <c r="M197" t="s">
        <v>93</v>
      </c>
      <c r="N197">
        <v>2</v>
      </c>
      <c r="O197" s="1">
        <v>44566.571504629632</v>
      </c>
      <c r="P197" s="1">
        <v>44566.601875</v>
      </c>
      <c r="Q197">
        <v>2056</v>
      </c>
      <c r="R197">
        <v>568</v>
      </c>
      <c r="S197" t="b">
        <v>0</v>
      </c>
      <c r="T197" t="s">
        <v>89</v>
      </c>
      <c r="U197" t="b">
        <v>0</v>
      </c>
      <c r="V197" t="s">
        <v>206</v>
      </c>
      <c r="W197" s="1">
        <v>44566.580729166664</v>
      </c>
      <c r="X197">
        <v>275</v>
      </c>
      <c r="Y197">
        <v>43</v>
      </c>
      <c r="Z197">
        <v>0</v>
      </c>
      <c r="AA197">
        <v>43</v>
      </c>
      <c r="AB197">
        <v>0</v>
      </c>
      <c r="AC197">
        <v>14</v>
      </c>
      <c r="AD197">
        <v>17</v>
      </c>
      <c r="AE197">
        <v>0</v>
      </c>
      <c r="AF197">
        <v>0</v>
      </c>
      <c r="AG197">
        <v>0</v>
      </c>
      <c r="AH197" t="s">
        <v>97</v>
      </c>
      <c r="AI197" s="1">
        <v>44566.601875</v>
      </c>
      <c r="AJ197">
        <v>293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17</v>
      </c>
      <c r="AQ197">
        <v>0</v>
      </c>
      <c r="AR197">
        <v>0</v>
      </c>
      <c r="AS197">
        <v>0</v>
      </c>
      <c r="AT197" t="s">
        <v>89</v>
      </c>
      <c r="AU197" t="s">
        <v>89</v>
      </c>
      <c r="AV197" t="s">
        <v>89</v>
      </c>
      <c r="AW197" t="s">
        <v>89</v>
      </c>
      <c r="AX197" t="s">
        <v>89</v>
      </c>
      <c r="AY197" t="s">
        <v>89</v>
      </c>
      <c r="AZ197" t="s">
        <v>89</v>
      </c>
      <c r="BA197" t="s">
        <v>89</v>
      </c>
      <c r="BB197" t="s">
        <v>89</v>
      </c>
      <c r="BC197" t="s">
        <v>89</v>
      </c>
      <c r="BD197" t="s">
        <v>89</v>
      </c>
      <c r="BE197" t="s">
        <v>89</v>
      </c>
    </row>
    <row r="198" spans="1:57" x14ac:dyDescent="0.45">
      <c r="A198" t="s">
        <v>586</v>
      </c>
      <c r="B198" t="s">
        <v>80</v>
      </c>
      <c r="C198" t="s">
        <v>584</v>
      </c>
      <c r="D198" t="s">
        <v>82</v>
      </c>
      <c r="E198" s="2" t="str">
        <f>HYPERLINK("capsilon://?command=openfolder&amp;siteaddress=FAM.docvelocity-na8.net&amp;folderid=FX16A30359-9386-4A61-CE79-6F1D30B629F0","FX21129171")</f>
        <v>FX21129171</v>
      </c>
      <c r="F198" t="s">
        <v>19</v>
      </c>
      <c r="G198" t="s">
        <v>19</v>
      </c>
      <c r="H198" t="s">
        <v>83</v>
      </c>
      <c r="I198" t="s">
        <v>587</v>
      </c>
      <c r="J198">
        <v>66</v>
      </c>
      <c r="K198" t="s">
        <v>85</v>
      </c>
      <c r="L198" t="s">
        <v>86</v>
      </c>
      <c r="M198" t="s">
        <v>93</v>
      </c>
      <c r="N198">
        <v>2</v>
      </c>
      <c r="O198" s="1">
        <v>44566.571712962963</v>
      </c>
      <c r="P198" s="1">
        <v>44566.708379629628</v>
      </c>
      <c r="Q198">
        <v>11083</v>
      </c>
      <c r="R198">
        <v>725</v>
      </c>
      <c r="S198" t="b">
        <v>0</v>
      </c>
      <c r="T198" t="s">
        <v>89</v>
      </c>
      <c r="U198" t="b">
        <v>0</v>
      </c>
      <c r="V198" t="s">
        <v>118</v>
      </c>
      <c r="W198" s="1">
        <v>44566.583194444444</v>
      </c>
      <c r="X198">
        <v>305</v>
      </c>
      <c r="Y198">
        <v>52</v>
      </c>
      <c r="Z198">
        <v>0</v>
      </c>
      <c r="AA198">
        <v>52</v>
      </c>
      <c r="AB198">
        <v>0</v>
      </c>
      <c r="AC198">
        <v>25</v>
      </c>
      <c r="AD198">
        <v>14</v>
      </c>
      <c r="AE198">
        <v>0</v>
      </c>
      <c r="AF198">
        <v>0</v>
      </c>
      <c r="AG198">
        <v>0</v>
      </c>
      <c r="AH198" t="s">
        <v>171</v>
      </c>
      <c r="AI198" s="1">
        <v>44566.708379629628</v>
      </c>
      <c r="AJ198">
        <v>343</v>
      </c>
      <c r="AK198">
        <v>1</v>
      </c>
      <c r="AL198">
        <v>0</v>
      </c>
      <c r="AM198">
        <v>1</v>
      </c>
      <c r="AN198">
        <v>0</v>
      </c>
      <c r="AO198">
        <v>1</v>
      </c>
      <c r="AP198">
        <v>13</v>
      </c>
      <c r="AQ198">
        <v>0</v>
      </c>
      <c r="AR198">
        <v>0</v>
      </c>
      <c r="AS198">
        <v>0</v>
      </c>
      <c r="AT198" t="s">
        <v>89</v>
      </c>
      <c r="AU198" t="s">
        <v>89</v>
      </c>
      <c r="AV198" t="s">
        <v>89</v>
      </c>
      <c r="AW198" t="s">
        <v>89</v>
      </c>
      <c r="AX198" t="s">
        <v>89</v>
      </c>
      <c r="AY198" t="s">
        <v>89</v>
      </c>
      <c r="AZ198" t="s">
        <v>89</v>
      </c>
      <c r="BA198" t="s">
        <v>89</v>
      </c>
      <c r="BB198" t="s">
        <v>89</v>
      </c>
      <c r="BC198" t="s">
        <v>89</v>
      </c>
      <c r="BD198" t="s">
        <v>89</v>
      </c>
      <c r="BE198" t="s">
        <v>89</v>
      </c>
    </row>
    <row r="199" spans="1:57" x14ac:dyDescent="0.45">
      <c r="A199" t="s">
        <v>588</v>
      </c>
      <c r="B199" t="s">
        <v>80</v>
      </c>
      <c r="C199" t="s">
        <v>589</v>
      </c>
      <c r="D199" t="s">
        <v>82</v>
      </c>
      <c r="E199" s="2" t="str">
        <f>HYPERLINK("capsilon://?command=openfolder&amp;siteaddress=FAM.docvelocity-na8.net&amp;folderid=FXEF81F70F-EAB6-99DA-C84A-8D599EFC8A74","FX211211617")</f>
        <v>FX211211617</v>
      </c>
      <c r="F199" t="s">
        <v>19</v>
      </c>
      <c r="G199" t="s">
        <v>19</v>
      </c>
      <c r="H199" t="s">
        <v>83</v>
      </c>
      <c r="I199" t="s">
        <v>590</v>
      </c>
      <c r="J199">
        <v>66</v>
      </c>
      <c r="K199" t="s">
        <v>85</v>
      </c>
      <c r="L199" t="s">
        <v>86</v>
      </c>
      <c r="M199" t="s">
        <v>93</v>
      </c>
      <c r="N199">
        <v>2</v>
      </c>
      <c r="O199" s="1">
        <v>44566.572476851848</v>
      </c>
      <c r="P199" s="1">
        <v>44566.712187500001</v>
      </c>
      <c r="Q199">
        <v>11117</v>
      </c>
      <c r="R199">
        <v>954</v>
      </c>
      <c r="S199" t="b">
        <v>0</v>
      </c>
      <c r="T199" t="s">
        <v>89</v>
      </c>
      <c r="U199" t="b">
        <v>0</v>
      </c>
      <c r="V199" t="s">
        <v>206</v>
      </c>
      <c r="W199" s="1">
        <v>44566.58798611111</v>
      </c>
      <c r="X199">
        <v>626</v>
      </c>
      <c r="Y199">
        <v>52</v>
      </c>
      <c r="Z199">
        <v>0</v>
      </c>
      <c r="AA199">
        <v>52</v>
      </c>
      <c r="AB199">
        <v>0</v>
      </c>
      <c r="AC199">
        <v>30</v>
      </c>
      <c r="AD199">
        <v>14</v>
      </c>
      <c r="AE199">
        <v>0</v>
      </c>
      <c r="AF199">
        <v>0</v>
      </c>
      <c r="AG199">
        <v>0</v>
      </c>
      <c r="AH199" t="s">
        <v>171</v>
      </c>
      <c r="AI199" s="1">
        <v>44566.712187500001</v>
      </c>
      <c r="AJ199">
        <v>328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13</v>
      </c>
      <c r="AQ199">
        <v>0</v>
      </c>
      <c r="AR199">
        <v>0</v>
      </c>
      <c r="AS199">
        <v>0</v>
      </c>
      <c r="AT199" t="s">
        <v>89</v>
      </c>
      <c r="AU199" t="s">
        <v>89</v>
      </c>
      <c r="AV199" t="s">
        <v>89</v>
      </c>
      <c r="AW199" t="s">
        <v>89</v>
      </c>
      <c r="AX199" t="s">
        <v>89</v>
      </c>
      <c r="AY199" t="s">
        <v>89</v>
      </c>
      <c r="AZ199" t="s">
        <v>89</v>
      </c>
      <c r="BA199" t="s">
        <v>89</v>
      </c>
      <c r="BB199" t="s">
        <v>89</v>
      </c>
      <c r="BC199" t="s">
        <v>89</v>
      </c>
      <c r="BD199" t="s">
        <v>89</v>
      </c>
      <c r="BE199" t="s">
        <v>89</v>
      </c>
    </row>
    <row r="200" spans="1:57" x14ac:dyDescent="0.45">
      <c r="A200" t="s">
        <v>591</v>
      </c>
      <c r="B200" t="s">
        <v>80</v>
      </c>
      <c r="C200" t="s">
        <v>110</v>
      </c>
      <c r="D200" t="s">
        <v>82</v>
      </c>
      <c r="E200" s="2" t="str">
        <f>HYPERLINK("capsilon://?command=openfolder&amp;siteaddress=FAM.docvelocity-na8.net&amp;folderid=FXEB2A7417-58DC-9CDD-C4F7-95E432529106","FX21114573")</f>
        <v>FX21114573</v>
      </c>
      <c r="F200" t="s">
        <v>19</v>
      </c>
      <c r="G200" t="s">
        <v>19</v>
      </c>
      <c r="H200" t="s">
        <v>83</v>
      </c>
      <c r="I200" t="s">
        <v>111</v>
      </c>
      <c r="J200">
        <v>66</v>
      </c>
      <c r="K200" t="s">
        <v>85</v>
      </c>
      <c r="L200" t="s">
        <v>86</v>
      </c>
      <c r="M200" t="s">
        <v>93</v>
      </c>
      <c r="N200">
        <v>2</v>
      </c>
      <c r="O200" s="1">
        <v>44566.590254629627</v>
      </c>
      <c r="P200" s="1">
        <v>44566.715428240743</v>
      </c>
      <c r="Q200">
        <v>8737</v>
      </c>
      <c r="R200">
        <v>2078</v>
      </c>
      <c r="S200" t="b">
        <v>0</v>
      </c>
      <c r="T200" t="s">
        <v>89</v>
      </c>
      <c r="U200" t="b">
        <v>0</v>
      </c>
      <c r="V200" t="s">
        <v>158</v>
      </c>
      <c r="W200" s="1">
        <v>44566.660497685189</v>
      </c>
      <c r="X200">
        <v>219</v>
      </c>
      <c r="Y200">
        <v>0</v>
      </c>
      <c r="Z200">
        <v>0</v>
      </c>
      <c r="AA200">
        <v>0</v>
      </c>
      <c r="AB200">
        <v>52</v>
      </c>
      <c r="AC200">
        <v>0</v>
      </c>
      <c r="AD200">
        <v>66</v>
      </c>
      <c r="AE200">
        <v>0</v>
      </c>
      <c r="AF200">
        <v>0</v>
      </c>
      <c r="AG200">
        <v>0</v>
      </c>
      <c r="AH200" t="s">
        <v>171</v>
      </c>
      <c r="AI200" s="1">
        <v>44566.715428240743</v>
      </c>
      <c r="AJ200">
        <v>279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66</v>
      </c>
      <c r="AQ200">
        <v>52</v>
      </c>
      <c r="AR200">
        <v>0</v>
      </c>
      <c r="AS200">
        <v>1</v>
      </c>
      <c r="AT200" t="s">
        <v>89</v>
      </c>
      <c r="AU200" t="s">
        <v>89</v>
      </c>
      <c r="AV200" t="s">
        <v>89</v>
      </c>
      <c r="AW200" t="s">
        <v>89</v>
      </c>
      <c r="AX200" t="s">
        <v>89</v>
      </c>
      <c r="AY200" t="s">
        <v>89</v>
      </c>
      <c r="AZ200" t="s">
        <v>89</v>
      </c>
      <c r="BA200" t="s">
        <v>89</v>
      </c>
      <c r="BB200" t="s">
        <v>89</v>
      </c>
      <c r="BC200" t="s">
        <v>89</v>
      </c>
      <c r="BD200" t="s">
        <v>89</v>
      </c>
      <c r="BE200" t="s">
        <v>89</v>
      </c>
    </row>
    <row r="201" spans="1:57" x14ac:dyDescent="0.45">
      <c r="A201" t="s">
        <v>592</v>
      </c>
      <c r="B201" t="s">
        <v>80</v>
      </c>
      <c r="C201" t="s">
        <v>593</v>
      </c>
      <c r="D201" t="s">
        <v>82</v>
      </c>
      <c r="E201" s="2" t="str">
        <f>HYPERLINK("capsilon://?command=openfolder&amp;siteaddress=FAM.docvelocity-na8.net&amp;folderid=FXC732F9C9-E9D3-4672-E242-2EA04E6BFBE3","FX211210942")</f>
        <v>FX211210942</v>
      </c>
      <c r="F201" t="s">
        <v>19</v>
      </c>
      <c r="G201" t="s">
        <v>19</v>
      </c>
      <c r="H201" t="s">
        <v>83</v>
      </c>
      <c r="I201" t="s">
        <v>594</v>
      </c>
      <c r="J201">
        <v>28</v>
      </c>
      <c r="K201" t="s">
        <v>85</v>
      </c>
      <c r="L201" t="s">
        <v>86</v>
      </c>
      <c r="M201" t="s">
        <v>93</v>
      </c>
      <c r="N201">
        <v>2</v>
      </c>
      <c r="O201" s="1">
        <v>44566.594861111109</v>
      </c>
      <c r="P201" s="1">
        <v>44566.717442129629</v>
      </c>
      <c r="Q201">
        <v>9746</v>
      </c>
      <c r="R201">
        <v>845</v>
      </c>
      <c r="S201" t="b">
        <v>0</v>
      </c>
      <c r="T201" t="s">
        <v>89</v>
      </c>
      <c r="U201" t="b">
        <v>0</v>
      </c>
      <c r="V201" t="s">
        <v>206</v>
      </c>
      <c r="W201" s="1">
        <v>44566.605162037034</v>
      </c>
      <c r="X201">
        <v>471</v>
      </c>
      <c r="Y201">
        <v>21</v>
      </c>
      <c r="Z201">
        <v>0</v>
      </c>
      <c r="AA201">
        <v>21</v>
      </c>
      <c r="AB201">
        <v>0</v>
      </c>
      <c r="AC201">
        <v>18</v>
      </c>
      <c r="AD201">
        <v>7</v>
      </c>
      <c r="AE201">
        <v>0</v>
      </c>
      <c r="AF201">
        <v>0</v>
      </c>
      <c r="AG201">
        <v>0</v>
      </c>
      <c r="AH201" t="s">
        <v>97</v>
      </c>
      <c r="AI201" s="1">
        <v>44566.717442129629</v>
      </c>
      <c r="AJ201">
        <v>374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7</v>
      </c>
      <c r="AQ201">
        <v>0</v>
      </c>
      <c r="AR201">
        <v>0</v>
      </c>
      <c r="AS201">
        <v>0</v>
      </c>
      <c r="AT201" t="s">
        <v>89</v>
      </c>
      <c r="AU201" t="s">
        <v>89</v>
      </c>
      <c r="AV201" t="s">
        <v>89</v>
      </c>
      <c r="AW201" t="s">
        <v>89</v>
      </c>
      <c r="AX201" t="s">
        <v>89</v>
      </c>
      <c r="AY201" t="s">
        <v>89</v>
      </c>
      <c r="AZ201" t="s">
        <v>89</v>
      </c>
      <c r="BA201" t="s">
        <v>89</v>
      </c>
      <c r="BB201" t="s">
        <v>89</v>
      </c>
      <c r="BC201" t="s">
        <v>89</v>
      </c>
      <c r="BD201" t="s">
        <v>89</v>
      </c>
      <c r="BE201" t="s">
        <v>89</v>
      </c>
    </row>
    <row r="202" spans="1:57" x14ac:dyDescent="0.45">
      <c r="A202" t="s">
        <v>595</v>
      </c>
      <c r="B202" t="s">
        <v>80</v>
      </c>
      <c r="C202" t="s">
        <v>596</v>
      </c>
      <c r="D202" t="s">
        <v>82</v>
      </c>
      <c r="E202" s="2" t="str">
        <f>HYPERLINK("capsilon://?command=openfolder&amp;siteaddress=FAM.docvelocity-na8.net&amp;folderid=FX0A72E1E6-F912-57B1-6EA5-204B5B12153D","FX21123559")</f>
        <v>FX21123559</v>
      </c>
      <c r="F202" t="s">
        <v>19</v>
      </c>
      <c r="G202" t="s">
        <v>19</v>
      </c>
      <c r="H202" t="s">
        <v>83</v>
      </c>
      <c r="I202" t="s">
        <v>597</v>
      </c>
      <c r="J202">
        <v>30</v>
      </c>
      <c r="K202" t="s">
        <v>85</v>
      </c>
      <c r="L202" t="s">
        <v>86</v>
      </c>
      <c r="M202" t="s">
        <v>93</v>
      </c>
      <c r="N202">
        <v>2</v>
      </c>
      <c r="O202" s="1">
        <v>44566.595914351848</v>
      </c>
      <c r="P202" s="1">
        <v>44566.716782407406</v>
      </c>
      <c r="Q202">
        <v>10237</v>
      </c>
      <c r="R202">
        <v>206</v>
      </c>
      <c r="S202" t="b">
        <v>0</v>
      </c>
      <c r="T202" t="s">
        <v>89</v>
      </c>
      <c r="U202" t="b">
        <v>0</v>
      </c>
      <c r="V202" t="s">
        <v>206</v>
      </c>
      <c r="W202" s="1">
        <v>44566.60628472222</v>
      </c>
      <c r="X202">
        <v>96</v>
      </c>
      <c r="Y202">
        <v>9</v>
      </c>
      <c r="Z202">
        <v>0</v>
      </c>
      <c r="AA202">
        <v>9</v>
      </c>
      <c r="AB202">
        <v>0</v>
      </c>
      <c r="AC202">
        <v>3</v>
      </c>
      <c r="AD202">
        <v>21</v>
      </c>
      <c r="AE202">
        <v>0</v>
      </c>
      <c r="AF202">
        <v>0</v>
      </c>
      <c r="AG202">
        <v>0</v>
      </c>
      <c r="AH202" t="s">
        <v>171</v>
      </c>
      <c r="AI202" s="1">
        <v>44566.716782407406</v>
      </c>
      <c r="AJ202">
        <v>88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21</v>
      </c>
      <c r="AQ202">
        <v>0</v>
      </c>
      <c r="AR202">
        <v>0</v>
      </c>
      <c r="AS202">
        <v>0</v>
      </c>
      <c r="AT202" t="s">
        <v>89</v>
      </c>
      <c r="AU202" t="s">
        <v>89</v>
      </c>
      <c r="AV202" t="s">
        <v>89</v>
      </c>
      <c r="AW202" t="s">
        <v>89</v>
      </c>
      <c r="AX202" t="s">
        <v>89</v>
      </c>
      <c r="AY202" t="s">
        <v>89</v>
      </c>
      <c r="AZ202" t="s">
        <v>89</v>
      </c>
      <c r="BA202" t="s">
        <v>89</v>
      </c>
      <c r="BB202" t="s">
        <v>89</v>
      </c>
      <c r="BC202" t="s">
        <v>89</v>
      </c>
      <c r="BD202" t="s">
        <v>89</v>
      </c>
      <c r="BE202" t="s">
        <v>89</v>
      </c>
    </row>
    <row r="203" spans="1:57" x14ac:dyDescent="0.45">
      <c r="A203" t="s">
        <v>598</v>
      </c>
      <c r="B203" t="s">
        <v>80</v>
      </c>
      <c r="C203" t="s">
        <v>593</v>
      </c>
      <c r="D203" t="s">
        <v>82</v>
      </c>
      <c r="E203" s="2" t="str">
        <f>HYPERLINK("capsilon://?command=openfolder&amp;siteaddress=FAM.docvelocity-na8.net&amp;folderid=FXC732F9C9-E9D3-4672-E242-2EA04E6BFBE3","FX211210942")</f>
        <v>FX211210942</v>
      </c>
      <c r="F203" t="s">
        <v>19</v>
      </c>
      <c r="G203" t="s">
        <v>19</v>
      </c>
      <c r="H203" t="s">
        <v>83</v>
      </c>
      <c r="I203" t="s">
        <v>599</v>
      </c>
      <c r="J203">
        <v>37</v>
      </c>
      <c r="K203" t="s">
        <v>85</v>
      </c>
      <c r="L203" t="s">
        <v>86</v>
      </c>
      <c r="M203" t="s">
        <v>93</v>
      </c>
      <c r="N203">
        <v>2</v>
      </c>
      <c r="O203" s="1">
        <v>44566.605381944442</v>
      </c>
      <c r="P203" s="1">
        <v>44566.719074074077</v>
      </c>
      <c r="Q203">
        <v>9496</v>
      </c>
      <c r="R203">
        <v>327</v>
      </c>
      <c r="S203" t="b">
        <v>0</v>
      </c>
      <c r="T203" t="s">
        <v>89</v>
      </c>
      <c r="U203" t="b">
        <v>0</v>
      </c>
      <c r="V203" t="s">
        <v>118</v>
      </c>
      <c r="W203" s="1">
        <v>44566.606898148151</v>
      </c>
      <c r="X203">
        <v>130</v>
      </c>
      <c r="Y203">
        <v>44</v>
      </c>
      <c r="Z203">
        <v>0</v>
      </c>
      <c r="AA203">
        <v>44</v>
      </c>
      <c r="AB203">
        <v>0</v>
      </c>
      <c r="AC203">
        <v>21</v>
      </c>
      <c r="AD203">
        <v>-7</v>
      </c>
      <c r="AE203">
        <v>0</v>
      </c>
      <c r="AF203">
        <v>0</v>
      </c>
      <c r="AG203">
        <v>0</v>
      </c>
      <c r="AH203" t="s">
        <v>171</v>
      </c>
      <c r="AI203" s="1">
        <v>44566.719074074077</v>
      </c>
      <c r="AJ203">
        <v>197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-8</v>
      </c>
      <c r="AQ203">
        <v>0</v>
      </c>
      <c r="AR203">
        <v>0</v>
      </c>
      <c r="AS203">
        <v>0</v>
      </c>
      <c r="AT203" t="s">
        <v>89</v>
      </c>
      <c r="AU203" t="s">
        <v>89</v>
      </c>
      <c r="AV203" t="s">
        <v>89</v>
      </c>
      <c r="AW203" t="s">
        <v>89</v>
      </c>
      <c r="AX203" t="s">
        <v>89</v>
      </c>
      <c r="AY203" t="s">
        <v>89</v>
      </c>
      <c r="AZ203" t="s">
        <v>89</v>
      </c>
      <c r="BA203" t="s">
        <v>89</v>
      </c>
      <c r="BB203" t="s">
        <v>89</v>
      </c>
      <c r="BC203" t="s">
        <v>89</v>
      </c>
      <c r="BD203" t="s">
        <v>89</v>
      </c>
      <c r="BE203" t="s">
        <v>89</v>
      </c>
    </row>
    <row r="204" spans="1:57" x14ac:dyDescent="0.45">
      <c r="A204" t="s">
        <v>600</v>
      </c>
      <c r="B204" t="s">
        <v>80</v>
      </c>
      <c r="C204" t="s">
        <v>593</v>
      </c>
      <c r="D204" t="s">
        <v>82</v>
      </c>
      <c r="E204" s="2" t="str">
        <f>HYPERLINK("capsilon://?command=openfolder&amp;siteaddress=FAM.docvelocity-na8.net&amp;folderid=FXC732F9C9-E9D3-4672-E242-2EA04E6BFBE3","FX211210942")</f>
        <v>FX211210942</v>
      </c>
      <c r="F204" t="s">
        <v>19</v>
      </c>
      <c r="G204" t="s">
        <v>19</v>
      </c>
      <c r="H204" t="s">
        <v>83</v>
      </c>
      <c r="I204" t="s">
        <v>601</v>
      </c>
      <c r="J204">
        <v>66</v>
      </c>
      <c r="K204" t="s">
        <v>85</v>
      </c>
      <c r="L204" t="s">
        <v>86</v>
      </c>
      <c r="M204" t="s">
        <v>93</v>
      </c>
      <c r="N204">
        <v>1</v>
      </c>
      <c r="O204" s="1">
        <v>44566.60664351852</v>
      </c>
      <c r="P204" s="1">
        <v>44566.639247685183</v>
      </c>
      <c r="Q204">
        <v>2635</v>
      </c>
      <c r="R204">
        <v>182</v>
      </c>
      <c r="S204" t="b">
        <v>0</v>
      </c>
      <c r="T204" t="s">
        <v>89</v>
      </c>
      <c r="U204" t="b">
        <v>0</v>
      </c>
      <c r="V204" t="s">
        <v>94</v>
      </c>
      <c r="W204" s="1">
        <v>44566.639247685183</v>
      </c>
      <c r="X204">
        <v>168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66</v>
      </c>
      <c r="AE204">
        <v>61</v>
      </c>
      <c r="AF204">
        <v>0</v>
      </c>
      <c r="AG204">
        <v>3</v>
      </c>
      <c r="AH204" t="s">
        <v>89</v>
      </c>
      <c r="AI204" t="s">
        <v>89</v>
      </c>
      <c r="AJ204" t="s">
        <v>89</v>
      </c>
      <c r="AK204" t="s">
        <v>89</v>
      </c>
      <c r="AL204" t="s">
        <v>89</v>
      </c>
      <c r="AM204" t="s">
        <v>89</v>
      </c>
      <c r="AN204" t="s">
        <v>89</v>
      </c>
      <c r="AO204" t="s">
        <v>89</v>
      </c>
      <c r="AP204" t="s">
        <v>89</v>
      </c>
      <c r="AQ204" t="s">
        <v>89</v>
      </c>
      <c r="AR204" t="s">
        <v>89</v>
      </c>
      <c r="AS204" t="s">
        <v>89</v>
      </c>
      <c r="AT204" t="s">
        <v>89</v>
      </c>
      <c r="AU204" t="s">
        <v>89</v>
      </c>
      <c r="AV204" t="s">
        <v>89</v>
      </c>
      <c r="AW204" t="s">
        <v>89</v>
      </c>
      <c r="AX204" t="s">
        <v>89</v>
      </c>
      <c r="AY204" t="s">
        <v>89</v>
      </c>
      <c r="AZ204" t="s">
        <v>89</v>
      </c>
      <c r="BA204" t="s">
        <v>89</v>
      </c>
      <c r="BB204" t="s">
        <v>89</v>
      </c>
      <c r="BC204" t="s">
        <v>89</v>
      </c>
      <c r="BD204" t="s">
        <v>89</v>
      </c>
      <c r="BE204" t="s">
        <v>89</v>
      </c>
    </row>
    <row r="205" spans="1:57" x14ac:dyDescent="0.45">
      <c r="A205" t="s">
        <v>602</v>
      </c>
      <c r="B205" t="s">
        <v>80</v>
      </c>
      <c r="C205" t="s">
        <v>593</v>
      </c>
      <c r="D205" t="s">
        <v>82</v>
      </c>
      <c r="E205" s="2" t="str">
        <f>HYPERLINK("capsilon://?command=openfolder&amp;siteaddress=FAM.docvelocity-na8.net&amp;folderid=FXC732F9C9-E9D3-4672-E242-2EA04E6BFBE3","FX211210942")</f>
        <v>FX211210942</v>
      </c>
      <c r="F205" t="s">
        <v>19</v>
      </c>
      <c r="G205" t="s">
        <v>19</v>
      </c>
      <c r="H205" t="s">
        <v>83</v>
      </c>
      <c r="I205" t="s">
        <v>601</v>
      </c>
      <c r="J205">
        <v>180</v>
      </c>
      <c r="K205" t="s">
        <v>85</v>
      </c>
      <c r="L205" t="s">
        <v>86</v>
      </c>
      <c r="M205" t="s">
        <v>93</v>
      </c>
      <c r="N205">
        <v>2</v>
      </c>
      <c r="O205" s="1">
        <v>44566.640381944446</v>
      </c>
      <c r="P205" s="1">
        <v>44566.704398148147</v>
      </c>
      <c r="Q205">
        <v>2588</v>
      </c>
      <c r="R205">
        <v>2943</v>
      </c>
      <c r="S205" t="b">
        <v>0</v>
      </c>
      <c r="T205" t="s">
        <v>89</v>
      </c>
      <c r="U205" t="b">
        <v>1</v>
      </c>
      <c r="V205" t="s">
        <v>137</v>
      </c>
      <c r="W205" s="1">
        <v>44566.676018518519</v>
      </c>
      <c r="X205">
        <v>2437</v>
      </c>
      <c r="Y205">
        <v>192</v>
      </c>
      <c r="Z205">
        <v>0</v>
      </c>
      <c r="AA205">
        <v>192</v>
      </c>
      <c r="AB205">
        <v>0</v>
      </c>
      <c r="AC205">
        <v>82</v>
      </c>
      <c r="AD205">
        <v>-12</v>
      </c>
      <c r="AE205">
        <v>0</v>
      </c>
      <c r="AF205">
        <v>0</v>
      </c>
      <c r="AG205">
        <v>0</v>
      </c>
      <c r="AH205" t="s">
        <v>171</v>
      </c>
      <c r="AI205" s="1">
        <v>44566.704398148147</v>
      </c>
      <c r="AJ205">
        <v>506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-12</v>
      </c>
      <c r="AQ205">
        <v>0</v>
      </c>
      <c r="AR205">
        <v>0</v>
      </c>
      <c r="AS205">
        <v>0</v>
      </c>
      <c r="AT205" t="s">
        <v>89</v>
      </c>
      <c r="AU205" t="s">
        <v>89</v>
      </c>
      <c r="AV205" t="s">
        <v>89</v>
      </c>
      <c r="AW205" t="s">
        <v>89</v>
      </c>
      <c r="AX205" t="s">
        <v>89</v>
      </c>
      <c r="AY205" t="s">
        <v>89</v>
      </c>
      <c r="AZ205" t="s">
        <v>89</v>
      </c>
      <c r="BA205" t="s">
        <v>89</v>
      </c>
      <c r="BB205" t="s">
        <v>89</v>
      </c>
      <c r="BC205" t="s">
        <v>89</v>
      </c>
      <c r="BD205" t="s">
        <v>89</v>
      </c>
      <c r="BE205" t="s">
        <v>89</v>
      </c>
    </row>
    <row r="206" spans="1:57" x14ac:dyDescent="0.45">
      <c r="A206" t="s">
        <v>603</v>
      </c>
      <c r="B206" t="s">
        <v>80</v>
      </c>
      <c r="C206" t="s">
        <v>604</v>
      </c>
      <c r="D206" t="s">
        <v>82</v>
      </c>
      <c r="E206" s="2" t="str">
        <f>HYPERLINK("capsilon://?command=openfolder&amp;siteaddress=FAM.docvelocity-na8.net&amp;folderid=FXF1927C37-EBB4-8DAA-AC8A-A2D073D150EA","FX21129347")</f>
        <v>FX21129347</v>
      </c>
      <c r="F206" t="s">
        <v>19</v>
      </c>
      <c r="G206" t="s">
        <v>19</v>
      </c>
      <c r="H206" t="s">
        <v>83</v>
      </c>
      <c r="I206" t="s">
        <v>605</v>
      </c>
      <c r="J206">
        <v>28</v>
      </c>
      <c r="K206" t="s">
        <v>85</v>
      </c>
      <c r="L206" t="s">
        <v>86</v>
      </c>
      <c r="M206" t="s">
        <v>93</v>
      </c>
      <c r="N206">
        <v>2</v>
      </c>
      <c r="O206" s="1">
        <v>44566.65284722222</v>
      </c>
      <c r="P206" s="1">
        <v>44566.737615740742</v>
      </c>
      <c r="Q206">
        <v>5951</v>
      </c>
      <c r="R206">
        <v>1373</v>
      </c>
      <c r="S206" t="b">
        <v>0</v>
      </c>
      <c r="T206" t="s">
        <v>89</v>
      </c>
      <c r="U206" t="b">
        <v>0</v>
      </c>
      <c r="V206" t="s">
        <v>94</v>
      </c>
      <c r="W206" s="1">
        <v>44566.661030092589</v>
      </c>
      <c r="X206">
        <v>241</v>
      </c>
      <c r="Y206">
        <v>21</v>
      </c>
      <c r="Z206">
        <v>0</v>
      </c>
      <c r="AA206">
        <v>21</v>
      </c>
      <c r="AB206">
        <v>0</v>
      </c>
      <c r="AC206">
        <v>14</v>
      </c>
      <c r="AD206">
        <v>7</v>
      </c>
      <c r="AE206">
        <v>0</v>
      </c>
      <c r="AF206">
        <v>0</v>
      </c>
      <c r="AG206">
        <v>0</v>
      </c>
      <c r="AH206" t="s">
        <v>97</v>
      </c>
      <c r="AI206" s="1">
        <v>44566.737615740742</v>
      </c>
      <c r="AJ206">
        <v>1096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89</v>
      </c>
      <c r="AU206" t="s">
        <v>89</v>
      </c>
      <c r="AV206" t="s">
        <v>89</v>
      </c>
      <c r="AW206" t="s">
        <v>89</v>
      </c>
      <c r="AX206" t="s">
        <v>89</v>
      </c>
      <c r="AY206" t="s">
        <v>89</v>
      </c>
      <c r="AZ206" t="s">
        <v>89</v>
      </c>
      <c r="BA206" t="s">
        <v>89</v>
      </c>
      <c r="BB206" t="s">
        <v>89</v>
      </c>
      <c r="BC206" t="s">
        <v>89</v>
      </c>
      <c r="BD206" t="s">
        <v>89</v>
      </c>
      <c r="BE206" t="s">
        <v>89</v>
      </c>
    </row>
    <row r="207" spans="1:57" x14ac:dyDescent="0.45">
      <c r="A207" t="s">
        <v>606</v>
      </c>
      <c r="B207" t="s">
        <v>80</v>
      </c>
      <c r="C207" t="s">
        <v>607</v>
      </c>
      <c r="D207" t="s">
        <v>82</v>
      </c>
      <c r="E207" s="2" t="str">
        <f>HYPERLINK("capsilon://?command=openfolder&amp;siteaddress=FAM.docvelocity-na8.net&amp;folderid=FXBF94D5A6-DBA8-1E51-0BD2-38F11318B788","FX211211094")</f>
        <v>FX211211094</v>
      </c>
      <c r="F207" t="s">
        <v>19</v>
      </c>
      <c r="G207" t="s">
        <v>19</v>
      </c>
      <c r="H207" t="s">
        <v>83</v>
      </c>
      <c r="I207" t="s">
        <v>608</v>
      </c>
      <c r="J207">
        <v>66</v>
      </c>
      <c r="K207" t="s">
        <v>85</v>
      </c>
      <c r="L207" t="s">
        <v>86</v>
      </c>
      <c r="M207" t="s">
        <v>93</v>
      </c>
      <c r="N207">
        <v>2</v>
      </c>
      <c r="O207" s="1">
        <v>44566.658935185187</v>
      </c>
      <c r="P207" s="1">
        <v>44566.748425925929</v>
      </c>
      <c r="Q207">
        <v>4354</v>
      </c>
      <c r="R207">
        <v>3378</v>
      </c>
      <c r="S207" t="b">
        <v>0</v>
      </c>
      <c r="T207" t="s">
        <v>89</v>
      </c>
      <c r="U207" t="b">
        <v>0</v>
      </c>
      <c r="V207" t="s">
        <v>158</v>
      </c>
      <c r="W207" s="1">
        <v>44566.688807870371</v>
      </c>
      <c r="X207">
        <v>2445</v>
      </c>
      <c r="Y207">
        <v>52</v>
      </c>
      <c r="Z207">
        <v>0</v>
      </c>
      <c r="AA207">
        <v>52</v>
      </c>
      <c r="AB207">
        <v>0</v>
      </c>
      <c r="AC207">
        <v>35</v>
      </c>
      <c r="AD207">
        <v>14</v>
      </c>
      <c r="AE207">
        <v>0</v>
      </c>
      <c r="AF207">
        <v>0</v>
      </c>
      <c r="AG207">
        <v>0</v>
      </c>
      <c r="AH207" t="s">
        <v>97</v>
      </c>
      <c r="AI207" s="1">
        <v>44566.748425925929</v>
      </c>
      <c r="AJ207">
        <v>933</v>
      </c>
      <c r="AK207">
        <v>1</v>
      </c>
      <c r="AL207">
        <v>0</v>
      </c>
      <c r="AM207">
        <v>1</v>
      </c>
      <c r="AN207">
        <v>0</v>
      </c>
      <c r="AO207">
        <v>1</v>
      </c>
      <c r="AP207">
        <v>13</v>
      </c>
      <c r="AQ207">
        <v>0</v>
      </c>
      <c r="AR207">
        <v>0</v>
      </c>
      <c r="AS207">
        <v>0</v>
      </c>
      <c r="AT207" t="s">
        <v>89</v>
      </c>
      <c r="AU207" t="s">
        <v>89</v>
      </c>
      <c r="AV207" t="s">
        <v>89</v>
      </c>
      <c r="AW207" t="s">
        <v>89</v>
      </c>
      <c r="AX207" t="s">
        <v>89</v>
      </c>
      <c r="AY207" t="s">
        <v>89</v>
      </c>
      <c r="AZ207" t="s">
        <v>89</v>
      </c>
      <c r="BA207" t="s">
        <v>89</v>
      </c>
      <c r="BB207" t="s">
        <v>89</v>
      </c>
      <c r="BC207" t="s">
        <v>89</v>
      </c>
      <c r="BD207" t="s">
        <v>89</v>
      </c>
      <c r="BE207" t="s">
        <v>89</v>
      </c>
    </row>
    <row r="208" spans="1:57" x14ac:dyDescent="0.45">
      <c r="A208" t="s">
        <v>609</v>
      </c>
      <c r="B208" t="s">
        <v>80</v>
      </c>
      <c r="C208" t="s">
        <v>204</v>
      </c>
      <c r="D208" t="s">
        <v>82</v>
      </c>
      <c r="E208" s="2" t="str">
        <f>HYPERLINK("capsilon://?command=openfolder&amp;siteaddress=FAM.docvelocity-na8.net&amp;folderid=FXE24005CB-7192-A9DD-540C-EA7F5BDED5F7","FX21119309")</f>
        <v>FX21119309</v>
      </c>
      <c r="F208" t="s">
        <v>19</v>
      </c>
      <c r="G208" t="s">
        <v>19</v>
      </c>
      <c r="H208" t="s">
        <v>83</v>
      </c>
      <c r="I208" t="s">
        <v>205</v>
      </c>
      <c r="J208">
        <v>35</v>
      </c>
      <c r="K208" t="s">
        <v>85</v>
      </c>
      <c r="L208" t="s">
        <v>86</v>
      </c>
      <c r="M208" t="s">
        <v>93</v>
      </c>
      <c r="N208">
        <v>1</v>
      </c>
      <c r="O208" s="1">
        <v>44564.496365740742</v>
      </c>
      <c r="P208" s="1">
        <v>44564.547233796293</v>
      </c>
      <c r="Q208">
        <v>4152</v>
      </c>
      <c r="R208">
        <v>243</v>
      </c>
      <c r="S208" t="b">
        <v>0</v>
      </c>
      <c r="T208" t="s">
        <v>89</v>
      </c>
      <c r="U208" t="b">
        <v>0</v>
      </c>
      <c r="V208" t="s">
        <v>94</v>
      </c>
      <c r="W208" s="1">
        <v>44564.547233796293</v>
      </c>
      <c r="X208">
        <v>155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35</v>
      </c>
      <c r="AE208">
        <v>30</v>
      </c>
      <c r="AF208">
        <v>0</v>
      </c>
      <c r="AG208">
        <v>4</v>
      </c>
      <c r="AH208" t="s">
        <v>89</v>
      </c>
      <c r="AI208" t="s">
        <v>89</v>
      </c>
      <c r="AJ208" t="s">
        <v>89</v>
      </c>
      <c r="AK208" t="s">
        <v>89</v>
      </c>
      <c r="AL208" t="s">
        <v>89</v>
      </c>
      <c r="AM208" t="s">
        <v>89</v>
      </c>
      <c r="AN208" t="s">
        <v>89</v>
      </c>
      <c r="AO208" t="s">
        <v>89</v>
      </c>
      <c r="AP208" t="s">
        <v>89</v>
      </c>
      <c r="AQ208" t="s">
        <v>89</v>
      </c>
      <c r="AR208" t="s">
        <v>89</v>
      </c>
      <c r="AS208" t="s">
        <v>89</v>
      </c>
      <c r="AT208" t="s">
        <v>89</v>
      </c>
      <c r="AU208" t="s">
        <v>89</v>
      </c>
      <c r="AV208" t="s">
        <v>89</v>
      </c>
      <c r="AW208" t="s">
        <v>89</v>
      </c>
      <c r="AX208" t="s">
        <v>89</v>
      </c>
      <c r="AY208" t="s">
        <v>89</v>
      </c>
      <c r="AZ208" t="s">
        <v>89</v>
      </c>
      <c r="BA208" t="s">
        <v>89</v>
      </c>
      <c r="BB208" t="s">
        <v>89</v>
      </c>
      <c r="BC208" t="s">
        <v>89</v>
      </c>
      <c r="BD208" t="s">
        <v>89</v>
      </c>
      <c r="BE20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2022-01-09T16:00:01Z</dcterms:created>
  <dcterms:modified xsi:type="dcterms:W3CDTF">2022-01-13T12:46:25Z</dcterms:modified>
</cp:coreProperties>
</file>