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1_Jan 2022/"/>
    </mc:Choice>
  </mc:AlternateContent>
  <xr:revisionPtr revIDLastSave="0" documentId="11_F4A2716E2EBEC5F7AF16A81EA15CFCC00D13A816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2" i="2" l="1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<sst xmlns="http://schemas.openxmlformats.org/spreadsheetml/2006/main" count="10479" uniqueCount="1035">
  <si>
    <t>Site Address:</t>
  </si>
  <si>
    <t>FAM.docvelocity-na8.net</t>
  </si>
  <si>
    <t>Report Name:</t>
  </si>
  <si>
    <t>Daily Completion Report - Data Validation</t>
  </si>
  <si>
    <t>Report Type:</t>
  </si>
  <si>
    <t>Completed Workitem Report</t>
  </si>
  <si>
    <t>Report Period:</t>
  </si>
  <si>
    <t>Month-to-date</t>
  </si>
  <si>
    <t>Queue Id:</t>
  </si>
  <si>
    <t>QUEDDFFC9F3-C0AB-C0D9-1972-16A6060ADC3D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</si>
  <si>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</si>
  <si>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</si>
  <si>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</si>
  <si>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</si>
  <si>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</si>
  <si>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</si>
  <si>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</si>
  <si>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</si>
  <si>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</si>
  <si>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</si>
  <si>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</si>
  <si>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</si>
  <si>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</si>
  <si>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</si>
  <si>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</si>
  <si>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</si>
  <si>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</si>
  <si>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</si>
  <si>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</si>
  <si>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</si>
  <si>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</si>
  <si>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</si>
  <si>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</si>
  <si>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</si>
  <si>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</si>
  <si>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</si>
  <si>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</si>
  <si>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</si>
  <si>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</si>
  <si>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</si>
  <si>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</si>
  <si>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</si>
  <si>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</si>
  <si>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</si>
  <si>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</si>
  <si>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</si>
  <si>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</si>
  <si>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</si>
  <si>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</si>
  <si>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</si>
  <si>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</si>
  <si>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</si>
  <si>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</si>
  <si>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</si>
  <si>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</si>
  <si>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</si>
  <si>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</si>
  <si>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</si>
  <si>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</si>
  <si>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</si>
  <si>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</si>
  <si>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</si>
  <si>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</si>
  <si>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</si>
  <si>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</si>
  <si>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</si>
  <si>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</si>
  <si>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</si>
  <si>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</si>
  <si>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</si>
  <si>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</si>
  <si>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</si>
  <si>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</si>
  <si>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</si>
  <si>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</si>
  <si>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</si>
  <si>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</si>
  <si>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</si>
  <si>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WI2201300</t>
  </si>
  <si>
    <t>DATA_VALIDATION</t>
  </si>
  <si>
    <t>150030051819</t>
  </si>
  <si>
    <t>Folder</t>
  </si>
  <si>
    <t>Mailitem</t>
  </si>
  <si>
    <t>MI22012612</t>
  </si>
  <si>
    <t>COMPLETED</t>
  </si>
  <si>
    <t>MARK_AS_COMPLETED</t>
  </si>
  <si>
    <t>Queue</t>
  </si>
  <si>
    <t>N/A</t>
  </si>
  <si>
    <t>Karnal Akhare</t>
  </si>
  <si>
    <t>Saloni Uttekar</t>
  </si>
  <si>
    <t>WI2201301</t>
  </si>
  <si>
    <t>150030048489</t>
  </si>
  <si>
    <t>MI22012634</t>
  </si>
  <si>
    <t>WI2201302</t>
  </si>
  <si>
    <t>150030051728</t>
  </si>
  <si>
    <t>MI22012668</t>
  </si>
  <si>
    <t>Aditya Tade</t>
  </si>
  <si>
    <t>Ashish Sutar</t>
  </si>
  <si>
    <t>WI2201303</t>
  </si>
  <si>
    <t>MI22012761</t>
  </si>
  <si>
    <t>WI2201307</t>
  </si>
  <si>
    <t>150030051066</t>
  </si>
  <si>
    <t>MI22012989</t>
  </si>
  <si>
    <t>WI2201313</t>
  </si>
  <si>
    <t>112300001627</t>
  </si>
  <si>
    <t>MI22013328</t>
  </si>
  <si>
    <t>Ujwala Ajabe</t>
  </si>
  <si>
    <t>WI2201320</t>
  </si>
  <si>
    <t>150030051846</t>
  </si>
  <si>
    <t>MI22013607</t>
  </si>
  <si>
    <t>WI2201439</t>
  </si>
  <si>
    <t>150030051841</t>
  </si>
  <si>
    <t>MI22014940</t>
  </si>
  <si>
    <t>Aparna Chavan</t>
  </si>
  <si>
    <t>WI2201455</t>
  </si>
  <si>
    <t>150030051861</t>
  </si>
  <si>
    <t>MI22015014</t>
  </si>
  <si>
    <t>WI2201459</t>
  </si>
  <si>
    <t>150030047756</t>
  </si>
  <si>
    <t>MI22015114</t>
  </si>
  <si>
    <t>WI2201470</t>
  </si>
  <si>
    <t>150030051658</t>
  </si>
  <si>
    <t>MI22015275</t>
  </si>
  <si>
    <t>WI2201527</t>
  </si>
  <si>
    <t>150030051303</t>
  </si>
  <si>
    <t>MI22015435</t>
  </si>
  <si>
    <t>WI2201615</t>
  </si>
  <si>
    <t>150030051845</t>
  </si>
  <si>
    <t>MI22015895</t>
  </si>
  <si>
    <t>Hemanshi Deshlahara</t>
  </si>
  <si>
    <t>WI2201632</t>
  </si>
  <si>
    <t>150030051103</t>
  </si>
  <si>
    <t>MI22015981</t>
  </si>
  <si>
    <t>WI2201670</t>
  </si>
  <si>
    <t>150030051507</t>
  </si>
  <si>
    <t>MI22016394</t>
  </si>
  <si>
    <t>WI2201672</t>
  </si>
  <si>
    <t>150030051785</t>
  </si>
  <si>
    <t>MI22016418</t>
  </si>
  <si>
    <t>Poonam Patil</t>
  </si>
  <si>
    <t>WI2201676</t>
  </si>
  <si>
    <t>150030051535</t>
  </si>
  <si>
    <t>MI22016449</t>
  </si>
  <si>
    <t>WI2201680</t>
  </si>
  <si>
    <t>MI22016483</t>
  </si>
  <si>
    <t>WI2201701</t>
  </si>
  <si>
    <t>150030051119</t>
  </si>
  <si>
    <t>MI22016751</t>
  </si>
  <si>
    <t>WI2201716</t>
  </si>
  <si>
    <t>150030051684</t>
  </si>
  <si>
    <t>MI22017011</t>
  </si>
  <si>
    <t>WI2201720</t>
  </si>
  <si>
    <t>150030051166</t>
  </si>
  <si>
    <t>MI22017042</t>
  </si>
  <si>
    <t>WI2201756</t>
  </si>
  <si>
    <t>150030051724</t>
  </si>
  <si>
    <t>MI22017665</t>
  </si>
  <si>
    <t>WI2201780</t>
  </si>
  <si>
    <t>150030051696</t>
  </si>
  <si>
    <t>MI22018028</t>
  </si>
  <si>
    <t>Sumit Jarhad</t>
  </si>
  <si>
    <t>WI2201784</t>
  </si>
  <si>
    <t>MI22018139</t>
  </si>
  <si>
    <t>Archana Bhujbal</t>
  </si>
  <si>
    <t>WI2201798</t>
  </si>
  <si>
    <t>150030051849</t>
  </si>
  <si>
    <t>MI22018148</t>
  </si>
  <si>
    <t>WI2201820</t>
  </si>
  <si>
    <t>150030051733</t>
  </si>
  <si>
    <t>MI22018381</t>
  </si>
  <si>
    <t>Mohini Shinde</t>
  </si>
  <si>
    <t>WI2201856</t>
  </si>
  <si>
    <t>150030050049</t>
  </si>
  <si>
    <t>MI22018533</t>
  </si>
  <si>
    <t>Suraj Toradmal</t>
  </si>
  <si>
    <t>WI2201865</t>
  </si>
  <si>
    <t>150030049264</t>
  </si>
  <si>
    <t>MI22018644</t>
  </si>
  <si>
    <t>Sanjay Kharade</t>
  </si>
  <si>
    <t>WI2201908</t>
  </si>
  <si>
    <t>WI2201927</t>
  </si>
  <si>
    <t>150030051683</t>
  </si>
  <si>
    <t>MI22019173</t>
  </si>
  <si>
    <t>WI2201942</t>
  </si>
  <si>
    <t>150030051380</t>
  </si>
  <si>
    <t>MI22019313</t>
  </si>
  <si>
    <t>WI22011022</t>
  </si>
  <si>
    <t>150030051700</t>
  </si>
  <si>
    <t>MI220110320</t>
  </si>
  <si>
    <t>WI22011034</t>
  </si>
  <si>
    <t>Prajakta Jagannath Mane</t>
  </si>
  <si>
    <t>WI22011041</t>
  </si>
  <si>
    <t>MI220110583</t>
  </si>
  <si>
    <t>WI22011044</t>
  </si>
  <si>
    <t>150030051875</t>
  </si>
  <si>
    <t>MI220110655</t>
  </si>
  <si>
    <t>WI22011080</t>
  </si>
  <si>
    <t>Rohit Mawal</t>
  </si>
  <si>
    <t>WI22011131</t>
  </si>
  <si>
    <t>150100001924</t>
  </si>
  <si>
    <t>MI220112143</t>
  </si>
  <si>
    <t>WI22011320</t>
  </si>
  <si>
    <t>150030051326</t>
  </si>
  <si>
    <t>MI220113849</t>
  </si>
  <si>
    <t>WI22011381</t>
  </si>
  <si>
    <t>150030051741</t>
  </si>
  <si>
    <t>MI220114683</t>
  </si>
  <si>
    <t>WI22011462</t>
  </si>
  <si>
    <t>150030051715</t>
  </si>
  <si>
    <t>MI220115655</t>
  </si>
  <si>
    <t>WI22011506</t>
  </si>
  <si>
    <t>150030051315</t>
  </si>
  <si>
    <t>MI220116601</t>
  </si>
  <si>
    <t>WI22011518</t>
  </si>
  <si>
    <t>150030050715</t>
  </si>
  <si>
    <t>MI220116714</t>
  </si>
  <si>
    <t>WI22011664</t>
  </si>
  <si>
    <t>150030051505</t>
  </si>
  <si>
    <t>MI220118756</t>
  </si>
  <si>
    <t>Supriya Khape</t>
  </si>
  <si>
    <t>WI22011676</t>
  </si>
  <si>
    <t>MI220118757</t>
  </si>
  <si>
    <t>WI22011849</t>
  </si>
  <si>
    <t>150030051865</t>
  </si>
  <si>
    <t>MI220120241</t>
  </si>
  <si>
    <t>WI22011948</t>
  </si>
  <si>
    <t>150030051787</t>
  </si>
  <si>
    <t>MI220121582</t>
  </si>
  <si>
    <t>WI22011957</t>
  </si>
  <si>
    <t>WI22012074</t>
  </si>
  <si>
    <t>150030051844</t>
  </si>
  <si>
    <t>MI220123655</t>
  </si>
  <si>
    <t>WI22012106</t>
  </si>
  <si>
    <t>150080001032</t>
  </si>
  <si>
    <t>MI220123930</t>
  </si>
  <si>
    <t>WI22012162</t>
  </si>
  <si>
    <t>150030051500</t>
  </si>
  <si>
    <t>MI220124344</t>
  </si>
  <si>
    <t>WI22012308</t>
  </si>
  <si>
    <t>150030051512</t>
  </si>
  <si>
    <t>MI220126144</t>
  </si>
  <si>
    <t>WI22012309</t>
  </si>
  <si>
    <t>150030051843</t>
  </si>
  <si>
    <t>MI220126146</t>
  </si>
  <si>
    <t>WI22012319</t>
  </si>
  <si>
    <t>MI220126281</t>
  </si>
  <si>
    <t>WI22012330</t>
  </si>
  <si>
    <t>150030051775</t>
  </si>
  <si>
    <t>MI220126410</t>
  </si>
  <si>
    <t>DELETED</t>
  </si>
  <si>
    <t>WI22012346</t>
  </si>
  <si>
    <t>MI220126547</t>
  </si>
  <si>
    <t>WI22012414</t>
  </si>
  <si>
    <t>150030051796</t>
  </si>
  <si>
    <t>MI220127055</t>
  </si>
  <si>
    <t>WI22012518</t>
  </si>
  <si>
    <t>150030051455</t>
  </si>
  <si>
    <t>MI220127977</t>
  </si>
  <si>
    <t>WI22012539</t>
  </si>
  <si>
    <t>150030051835</t>
  </si>
  <si>
    <t>MI220128083</t>
  </si>
  <si>
    <t>WI22012553</t>
  </si>
  <si>
    <t>150030051798</t>
  </si>
  <si>
    <t>MI220128342</t>
  </si>
  <si>
    <t>WI22012600</t>
  </si>
  <si>
    <t>150030050012</t>
  </si>
  <si>
    <t>MI220129009</t>
  </si>
  <si>
    <t>WI22012659</t>
  </si>
  <si>
    <t>WI22012696</t>
  </si>
  <si>
    <t>150030051869</t>
  </si>
  <si>
    <t>MI220130006</t>
  </si>
  <si>
    <t>WI22012707</t>
  </si>
  <si>
    <t>150030051195</t>
  </si>
  <si>
    <t>MI220130337</t>
  </si>
  <si>
    <t>WI22012728</t>
  </si>
  <si>
    <t>150030051876</t>
  </si>
  <si>
    <t>MI220130554</t>
  </si>
  <si>
    <t>WI22012742</t>
  </si>
  <si>
    <t>150030051028</t>
  </si>
  <si>
    <t>MI220130843</t>
  </si>
  <si>
    <t>WI22012887</t>
  </si>
  <si>
    <t>150030051852</t>
  </si>
  <si>
    <t>MI220132058</t>
  </si>
  <si>
    <t>WI22012892</t>
  </si>
  <si>
    <t>MI220132195</t>
  </si>
  <si>
    <t>WI22012895</t>
  </si>
  <si>
    <t>WI22012976</t>
  </si>
  <si>
    <t>150030051811</t>
  </si>
  <si>
    <t>MI220133567</t>
  </si>
  <si>
    <t>WI22013181</t>
  </si>
  <si>
    <t>WI22013281</t>
  </si>
  <si>
    <t>150030051449</t>
  </si>
  <si>
    <t>MI220137639</t>
  </si>
  <si>
    <t>WI22013339</t>
  </si>
  <si>
    <t>MI220138610</t>
  </si>
  <si>
    <t>WI22013785</t>
  </si>
  <si>
    <t>150030051584</t>
  </si>
  <si>
    <t>MI220143535</t>
  </si>
  <si>
    <t>WI22013808</t>
  </si>
  <si>
    <t>150030051197</t>
  </si>
  <si>
    <t>MI220144083</t>
  </si>
  <si>
    <t>WI22013835</t>
  </si>
  <si>
    <t>150030050883</t>
  </si>
  <si>
    <t>MI220144511</t>
  </si>
  <si>
    <t>Nisha Verma</t>
  </si>
  <si>
    <t>WI22013842</t>
  </si>
  <si>
    <t>150030051864</t>
  </si>
  <si>
    <t>MI220144695</t>
  </si>
  <si>
    <t>WI22013875</t>
  </si>
  <si>
    <t>150030051814</t>
  </si>
  <si>
    <t>MI220145153</t>
  </si>
  <si>
    <t>WI22013876</t>
  </si>
  <si>
    <t>150030051219</t>
  </si>
  <si>
    <t>MI220145157</t>
  </si>
  <si>
    <t>WI22013913</t>
  </si>
  <si>
    <t>150030051799</t>
  </si>
  <si>
    <t>MI220145662</t>
  </si>
  <si>
    <t>WI22013918</t>
  </si>
  <si>
    <t>150030051669</t>
  </si>
  <si>
    <t>MI220145729</t>
  </si>
  <si>
    <t>WI22013923</t>
  </si>
  <si>
    <t>MI220145818</t>
  </si>
  <si>
    <t>WI22013932</t>
  </si>
  <si>
    <t>150030051866</t>
  </si>
  <si>
    <t>MI220145969</t>
  </si>
  <si>
    <t>WI22013938</t>
  </si>
  <si>
    <t>WI22013957</t>
  </si>
  <si>
    <t>150030050981</t>
  </si>
  <si>
    <t>MI220146422</t>
  </si>
  <si>
    <t>WI22013996</t>
  </si>
  <si>
    <t>150030051882</t>
  </si>
  <si>
    <t>MI220146620</t>
  </si>
  <si>
    <t>WI22014001</t>
  </si>
  <si>
    <t>MI220146733</t>
  </si>
  <si>
    <t>WI22014041</t>
  </si>
  <si>
    <t>MI220146974</t>
  </si>
  <si>
    <t>WI22014046</t>
  </si>
  <si>
    <t>MI220147257</t>
  </si>
  <si>
    <t>WI22014208</t>
  </si>
  <si>
    <t>MI220148604</t>
  </si>
  <si>
    <t>WI22014443</t>
  </si>
  <si>
    <t>150030051626</t>
  </si>
  <si>
    <t>MI220150652</t>
  </si>
  <si>
    <t>WI22014450</t>
  </si>
  <si>
    <t>150030048401</t>
  </si>
  <si>
    <t>MI220150610</t>
  </si>
  <si>
    <t>WI22014456</t>
  </si>
  <si>
    <t>MI220150765</t>
  </si>
  <si>
    <t>WI22014602</t>
  </si>
  <si>
    <t>112300001616</t>
  </si>
  <si>
    <t>MI220152437</t>
  </si>
  <si>
    <t>Devendra Naidu</t>
  </si>
  <si>
    <t>WI22014711</t>
  </si>
  <si>
    <t>150030051887</t>
  </si>
  <si>
    <t>MI220153516</t>
  </si>
  <si>
    <t>WI22014752</t>
  </si>
  <si>
    <t>150030051880</t>
  </si>
  <si>
    <t>MI220154097</t>
  </si>
  <si>
    <t>WI22014758</t>
  </si>
  <si>
    <t>150030051336</t>
  </si>
  <si>
    <t>MI220154002</t>
  </si>
  <si>
    <t>WI22014761</t>
  </si>
  <si>
    <t>150100001946</t>
  </si>
  <si>
    <t>MI220154176</t>
  </si>
  <si>
    <t>Amruta Erande</t>
  </si>
  <si>
    <t>WI22014776</t>
  </si>
  <si>
    <t>MI220154441</t>
  </si>
  <si>
    <t>WI22014798</t>
  </si>
  <si>
    <t>150030051788</t>
  </si>
  <si>
    <t>MI220154655</t>
  </si>
  <si>
    <t>Sanjana Uttekar</t>
  </si>
  <si>
    <t>WI22014858</t>
  </si>
  <si>
    <t>Raman Vaidya</t>
  </si>
  <si>
    <t>WI22014971</t>
  </si>
  <si>
    <t>150030051567</t>
  </si>
  <si>
    <t>MI220156275</t>
  </si>
  <si>
    <t>WI22015025</t>
  </si>
  <si>
    <t>WI22015035</t>
  </si>
  <si>
    <t>150030048757</t>
  </si>
  <si>
    <t>MI220156813</t>
  </si>
  <si>
    <t>WI22015130</t>
  </si>
  <si>
    <t>150030051356</t>
  </si>
  <si>
    <t>MI220157776</t>
  </si>
  <si>
    <t>WI22015179</t>
  </si>
  <si>
    <t>WI22015180</t>
  </si>
  <si>
    <t>150030051761</t>
  </si>
  <si>
    <t>MI220158374</t>
  </si>
  <si>
    <t>WI22015266</t>
  </si>
  <si>
    <t>MI220159311</t>
  </si>
  <si>
    <t>WI22015439</t>
  </si>
  <si>
    <t>WI22015443</t>
  </si>
  <si>
    <t>MI220160824</t>
  </si>
  <si>
    <t>WI22015451</t>
  </si>
  <si>
    <t>MI220160891</t>
  </si>
  <si>
    <t>WI22015452</t>
  </si>
  <si>
    <t>MI220160893</t>
  </si>
  <si>
    <t>Ketan Pathak</t>
  </si>
  <si>
    <t>WI22015460</t>
  </si>
  <si>
    <t>MI220160924</t>
  </si>
  <si>
    <t>WI22015462</t>
  </si>
  <si>
    <t>MI220160927</t>
  </si>
  <si>
    <t>WI22015469</t>
  </si>
  <si>
    <t>MI220160961</t>
  </si>
  <si>
    <t>WI22015476</t>
  </si>
  <si>
    <t>MI220160984</t>
  </si>
  <si>
    <t>WI22015560</t>
  </si>
  <si>
    <t>150030051921</t>
  </si>
  <si>
    <t>MI220161822</t>
  </si>
  <si>
    <t>WI22015717</t>
  </si>
  <si>
    <t>150030051804</t>
  </si>
  <si>
    <t>MI220164318</t>
  </si>
  <si>
    <t>WI22016034</t>
  </si>
  <si>
    <t>150030051910</t>
  </si>
  <si>
    <t>MI220167634</t>
  </si>
  <si>
    <t>WI22016064</t>
  </si>
  <si>
    <t>MI220168059</t>
  </si>
  <si>
    <t>WI22016065</t>
  </si>
  <si>
    <t>MI220168077</t>
  </si>
  <si>
    <t>WI22016096</t>
  </si>
  <si>
    <t>150030051931</t>
  </si>
  <si>
    <t>MI220168482</t>
  </si>
  <si>
    <t>WI22016641</t>
  </si>
  <si>
    <t>150030051682</t>
  </si>
  <si>
    <t>MI220173318</t>
  </si>
  <si>
    <t>WI22016744</t>
  </si>
  <si>
    <t>150030051941</t>
  </si>
  <si>
    <t>MI220174507</t>
  </si>
  <si>
    <t>WI22016780</t>
  </si>
  <si>
    <t>MI220174741</t>
  </si>
  <si>
    <t>WI22016848</t>
  </si>
  <si>
    <t>150030051778</t>
  </si>
  <si>
    <t>MI220175723</t>
  </si>
  <si>
    <t>WI22017237</t>
  </si>
  <si>
    <t>MI220179950</t>
  </si>
  <si>
    <t>WI22017656</t>
  </si>
  <si>
    <t>MI220186773</t>
  </si>
  <si>
    <t>WI22017657</t>
  </si>
  <si>
    <t>MI220186785</t>
  </si>
  <si>
    <t>WI22017684</t>
  </si>
  <si>
    <t>MI220187073</t>
  </si>
  <si>
    <t>WI22017693</t>
  </si>
  <si>
    <t>MI220187111</t>
  </si>
  <si>
    <t>WI22017701</t>
  </si>
  <si>
    <t>MI220187414</t>
  </si>
  <si>
    <t>WI22017719</t>
  </si>
  <si>
    <t>150030051038</t>
  </si>
  <si>
    <t>MI220187829</t>
  </si>
  <si>
    <t>WI22017724</t>
  </si>
  <si>
    <t>MI220187955</t>
  </si>
  <si>
    <t>WI22017730</t>
  </si>
  <si>
    <t>MI220188053</t>
  </si>
  <si>
    <t>WI22017738</t>
  </si>
  <si>
    <t>150030051885</t>
  </si>
  <si>
    <t>MI220188287</t>
  </si>
  <si>
    <t>WI22017769</t>
  </si>
  <si>
    <t>150030051945</t>
  </si>
  <si>
    <t>MI220188475</t>
  </si>
  <si>
    <t>WI22017776</t>
  </si>
  <si>
    <t>150030051944</t>
  </si>
  <si>
    <t>MI220188539</t>
  </si>
  <si>
    <t>WI22017821</t>
  </si>
  <si>
    <t>150030051806</t>
  </si>
  <si>
    <t>MI220188688</t>
  </si>
  <si>
    <t>WI22017837</t>
  </si>
  <si>
    <t>150030051671</t>
  </si>
  <si>
    <t>MI220188912</t>
  </si>
  <si>
    <t>WI22017849</t>
  </si>
  <si>
    <t>WI22017871</t>
  </si>
  <si>
    <t>150030051311</t>
  </si>
  <si>
    <t>MI220189434</t>
  </si>
  <si>
    <t>WI22017881</t>
  </si>
  <si>
    <t>MI220189619</t>
  </si>
  <si>
    <t>WI22017895</t>
  </si>
  <si>
    <t>WI22017928</t>
  </si>
  <si>
    <t>MI220190118</t>
  </si>
  <si>
    <t>WI22017936</t>
  </si>
  <si>
    <t>150030048830</t>
  </si>
  <si>
    <t>MI220190177</t>
  </si>
  <si>
    <t>WI22017939</t>
  </si>
  <si>
    <t>MI220190213</t>
  </si>
  <si>
    <t>WI22017941</t>
  </si>
  <si>
    <t>MI220190243</t>
  </si>
  <si>
    <t>WI22017942</t>
  </si>
  <si>
    <t>MI220190220</t>
  </si>
  <si>
    <t>WI22017945</t>
  </si>
  <si>
    <t>150030050423</t>
  </si>
  <si>
    <t>MI220190309</t>
  </si>
  <si>
    <t>WI22017961</t>
  </si>
  <si>
    <t>150030051943</t>
  </si>
  <si>
    <t>MI220190578</t>
  </si>
  <si>
    <t>WI22017966</t>
  </si>
  <si>
    <t>150030051152</t>
  </si>
  <si>
    <t>MI220190697</t>
  </si>
  <si>
    <t>WI22017979</t>
  </si>
  <si>
    <t>MI220190794</t>
  </si>
  <si>
    <t>WI22017988</t>
  </si>
  <si>
    <t>MI220190827</t>
  </si>
  <si>
    <t>WI22018010</t>
  </si>
  <si>
    <t>150030051744</t>
  </si>
  <si>
    <t>MI220191019</t>
  </si>
  <si>
    <t>WI22018011</t>
  </si>
  <si>
    <t>150030051892</t>
  </si>
  <si>
    <t>MI220191141</t>
  </si>
  <si>
    <t>WI22018018</t>
  </si>
  <si>
    <t>150030051984</t>
  </si>
  <si>
    <t>MI220191086</t>
  </si>
  <si>
    <t>WI22018045</t>
  </si>
  <si>
    <t>150030051900</t>
  </si>
  <si>
    <t>MI220191781</t>
  </si>
  <si>
    <t>WI22018052</t>
  </si>
  <si>
    <t>150030051970</t>
  </si>
  <si>
    <t>MI220191972</t>
  </si>
  <si>
    <t>WI22018081</t>
  </si>
  <si>
    <t>150100001959</t>
  </si>
  <si>
    <t>MI220192322</t>
  </si>
  <si>
    <t>WI22018085</t>
  </si>
  <si>
    <t>150030051141</t>
  </si>
  <si>
    <t>MI220192372</t>
  </si>
  <si>
    <t>WI22018091</t>
  </si>
  <si>
    <t>150030051435</t>
  </si>
  <si>
    <t>MI220192433</t>
  </si>
  <si>
    <t>WI22018103</t>
  </si>
  <si>
    <t>MI220192475</t>
  </si>
  <si>
    <t>WI22018111</t>
  </si>
  <si>
    <t>150030051402</t>
  </si>
  <si>
    <t>MI220192540</t>
  </si>
  <si>
    <t>WI22018145</t>
  </si>
  <si>
    <t>150030051853</t>
  </si>
  <si>
    <t>MI220192650</t>
  </si>
  <si>
    <t>WI22018162</t>
  </si>
  <si>
    <t>150030051955</t>
  </si>
  <si>
    <t>MI220192788</t>
  </si>
  <si>
    <t>WI22018221</t>
  </si>
  <si>
    <t>MI220193383</t>
  </si>
  <si>
    <t>WI22018238</t>
  </si>
  <si>
    <t>150030051821</t>
  </si>
  <si>
    <t>MI220193603</t>
  </si>
  <si>
    <t>WI22018289</t>
  </si>
  <si>
    <t>150030051958</t>
  </si>
  <si>
    <t>MI220193769</t>
  </si>
  <si>
    <t>WI22018325</t>
  </si>
  <si>
    <t>150030051289</t>
  </si>
  <si>
    <t>MI220194190</t>
  </si>
  <si>
    <t>WI22018351</t>
  </si>
  <si>
    <t>150030051800</t>
  </si>
  <si>
    <t>MI220194592</t>
  </si>
  <si>
    <t>WI22018491</t>
  </si>
  <si>
    <t>WI22018502</t>
  </si>
  <si>
    <t>150030051365</t>
  </si>
  <si>
    <t>MI220195738</t>
  </si>
  <si>
    <t>WI22018517</t>
  </si>
  <si>
    <t>WI22018672</t>
  </si>
  <si>
    <t>150030051912</t>
  </si>
  <si>
    <t>MI220197683</t>
  </si>
  <si>
    <t>WI22018837</t>
  </si>
  <si>
    <t>150030051071</t>
  </si>
  <si>
    <t>MI2201100416</t>
  </si>
  <si>
    <t>WI22018914</t>
  </si>
  <si>
    <t>MI2201101265</t>
  </si>
  <si>
    <t>WI22019028</t>
  </si>
  <si>
    <t>150030050914</t>
  </si>
  <si>
    <t>MI2201103054</t>
  </si>
  <si>
    <t>WI22019044</t>
  </si>
  <si>
    <t>MI2201103137</t>
  </si>
  <si>
    <t>WI22019110</t>
  </si>
  <si>
    <t>150030051969</t>
  </si>
  <si>
    <t>MI2201104044</t>
  </si>
  <si>
    <t>WI22019149</t>
  </si>
  <si>
    <t>150030050934</t>
  </si>
  <si>
    <t>MI2201104287</t>
  </si>
  <si>
    <t>WI22019258</t>
  </si>
  <si>
    <t>150030051677</t>
  </si>
  <si>
    <t>MI2201104969</t>
  </si>
  <si>
    <t>WI22019271</t>
  </si>
  <si>
    <t>150030051978</t>
  </si>
  <si>
    <t>MI2201105162</t>
  </si>
  <si>
    <t>WI22019393</t>
  </si>
  <si>
    <t>150030051562</t>
  </si>
  <si>
    <t>MI2201105883</t>
  </si>
  <si>
    <t>WI22019418</t>
  </si>
  <si>
    <t>MI2201106138</t>
  </si>
  <si>
    <t>WI22019459</t>
  </si>
  <si>
    <t>MI2201106624</t>
  </si>
  <si>
    <t>WI22019494</t>
  </si>
  <si>
    <t>150030051185</t>
  </si>
  <si>
    <t>MI2201107057</t>
  </si>
  <si>
    <t>WI22019537</t>
  </si>
  <si>
    <t>150030051888</t>
  </si>
  <si>
    <t>MI2201107375</t>
  </si>
  <si>
    <t>WI22019575</t>
  </si>
  <si>
    <t>MI2201107827</t>
  </si>
  <si>
    <t>WI22019640</t>
  </si>
  <si>
    <t>MI2201108575</t>
  </si>
  <si>
    <t>WI22019668</t>
  </si>
  <si>
    <t>MI2201109024</t>
  </si>
  <si>
    <t>WI22019738</t>
  </si>
  <si>
    <t>MI2201109534</t>
  </si>
  <si>
    <t>WI22019755</t>
  </si>
  <si>
    <t>WI22019764</t>
  </si>
  <si>
    <t>150030051595</t>
  </si>
  <si>
    <t>MI2201110069</t>
  </si>
  <si>
    <t>WI22019788</t>
  </si>
  <si>
    <t>WI22019800</t>
  </si>
  <si>
    <t>MI2201110498</t>
  </si>
  <si>
    <t>WI22019827</t>
  </si>
  <si>
    <t>WI22019870</t>
  </si>
  <si>
    <t>MI2201111187</t>
  </si>
  <si>
    <t>WI22019930</t>
  </si>
  <si>
    <t>MI2201111914</t>
  </si>
  <si>
    <t>WI220110001</t>
  </si>
  <si>
    <t>MI2201112224</t>
  </si>
  <si>
    <t>WI220110014</t>
  </si>
  <si>
    <t>MI2201112370</t>
  </si>
  <si>
    <t>WI220110015</t>
  </si>
  <si>
    <t>MI2201112335</t>
  </si>
  <si>
    <t>WI220110026</t>
  </si>
  <si>
    <t>MI2201112421</t>
  </si>
  <si>
    <t>WI220110071</t>
  </si>
  <si>
    <t>150030051220</t>
  </si>
  <si>
    <t>MI2201112931</t>
  </si>
  <si>
    <t>WI220110078</t>
  </si>
  <si>
    <t>MI2201112985</t>
  </si>
  <si>
    <t>WI220110093</t>
  </si>
  <si>
    <t>150030051139</t>
  </si>
  <si>
    <t>MI2201113139</t>
  </si>
  <si>
    <t>WI220110117</t>
  </si>
  <si>
    <t>MI2201113328</t>
  </si>
  <si>
    <t>WI220110157</t>
  </si>
  <si>
    <t>WI220110193</t>
  </si>
  <si>
    <t>150030051914</t>
  </si>
  <si>
    <t>MI2201114374</t>
  </si>
  <si>
    <t>WI220110196</t>
  </si>
  <si>
    <t>MI2201114576</t>
  </si>
  <si>
    <t>WI220110340</t>
  </si>
  <si>
    <t>MI2201115813</t>
  </si>
  <si>
    <t>WI220110353</t>
  </si>
  <si>
    <t>150030051952</t>
  </si>
  <si>
    <t>MI2201115956</t>
  </si>
  <si>
    <t>WI220110471</t>
  </si>
  <si>
    <t>150100001965</t>
  </si>
  <si>
    <t>MI2201117193</t>
  </si>
  <si>
    <t>WI220110482</t>
  </si>
  <si>
    <t>150030051528</t>
  </si>
  <si>
    <t>MI2201117206</t>
  </si>
  <si>
    <t>WI220110794</t>
  </si>
  <si>
    <t>MI2201121299</t>
  </si>
  <si>
    <t>WI220110936</t>
  </si>
  <si>
    <t>WI220111010</t>
  </si>
  <si>
    <t>WI220111442</t>
  </si>
  <si>
    <t>MI2201130318</t>
  </si>
  <si>
    <t>WI220111443</t>
  </si>
  <si>
    <t>MI2201130370</t>
  </si>
  <si>
    <t>WI220111444</t>
  </si>
  <si>
    <t>150030051364</t>
  </si>
  <si>
    <t>MI2201130458</t>
  </si>
  <si>
    <t>WI220111445</t>
  </si>
  <si>
    <t>MI2201130484</t>
  </si>
  <si>
    <t>WI220111447</t>
  </si>
  <si>
    <t>MI2201130529</t>
  </si>
  <si>
    <t>WI220111460</t>
  </si>
  <si>
    <t>MI2201130863</t>
  </si>
  <si>
    <t>WI220111463</t>
  </si>
  <si>
    <t>150030051406</t>
  </si>
  <si>
    <t>MI2201130923</t>
  </si>
  <si>
    <t>WI220111468</t>
  </si>
  <si>
    <t>150030052003</t>
  </si>
  <si>
    <t>MI2201131069</t>
  </si>
  <si>
    <t>WI220111483</t>
  </si>
  <si>
    <t>150100001964</t>
  </si>
  <si>
    <t>MI2201131285</t>
  </si>
  <si>
    <t>WI220111486</t>
  </si>
  <si>
    <t>MI2201131312</t>
  </si>
  <si>
    <t>WI220111494</t>
  </si>
  <si>
    <t>MI2201131493</t>
  </si>
  <si>
    <t>WI220111495</t>
  </si>
  <si>
    <t>MI2201131482</t>
  </si>
  <si>
    <t>WI220111510</t>
  </si>
  <si>
    <t>150030051977</t>
  </si>
  <si>
    <t>MI2201131813</t>
  </si>
  <si>
    <t>WI220111520</t>
  </si>
  <si>
    <t>150030052002</t>
  </si>
  <si>
    <t>MI2201131921</t>
  </si>
  <si>
    <t>WI220111522</t>
  </si>
  <si>
    <t>150030051305</t>
  </si>
  <si>
    <t>MI2201131952</t>
  </si>
  <si>
    <t>WI220111535</t>
  </si>
  <si>
    <t>150030051573</t>
  </si>
  <si>
    <t>MI2201132056</t>
  </si>
  <si>
    <t>WI220111545</t>
  </si>
  <si>
    <t>150030051634</t>
  </si>
  <si>
    <t>MI2201132233</t>
  </si>
  <si>
    <t>WI220111566</t>
  </si>
  <si>
    <t>150030051797</t>
  </si>
  <si>
    <t>MI2201132560</t>
  </si>
  <si>
    <t>WI220111627</t>
  </si>
  <si>
    <t>WI220111643</t>
  </si>
  <si>
    <t>MI2201133475</t>
  </si>
  <si>
    <t>WI220111655</t>
  </si>
  <si>
    <t>150030051631</t>
  </si>
  <si>
    <t>MI2201133692</t>
  </si>
  <si>
    <t>WI220111661</t>
  </si>
  <si>
    <t>150030051396</t>
  </si>
  <si>
    <t>MI2201133850</t>
  </si>
  <si>
    <t>WI220111759</t>
  </si>
  <si>
    <t>150030051935</t>
  </si>
  <si>
    <t>MI2201134391</t>
  </si>
  <si>
    <t>WI220111838</t>
  </si>
  <si>
    <t>150030051985</t>
  </si>
  <si>
    <t>MI2201135597</t>
  </si>
  <si>
    <t>WI220111848</t>
  </si>
  <si>
    <t>WI220111851</t>
  </si>
  <si>
    <t>WI220111877</t>
  </si>
  <si>
    <t>150030051923</t>
  </si>
  <si>
    <t>MI2201136072</t>
  </si>
  <si>
    <t>WI220111888</t>
  </si>
  <si>
    <t>WI220111911</t>
  </si>
  <si>
    <t>150030051636</t>
  </si>
  <si>
    <t>MI2201136330</t>
  </si>
  <si>
    <t>WI220111931</t>
  </si>
  <si>
    <t>150030051640</t>
  </si>
  <si>
    <t>MI2201136582</t>
  </si>
  <si>
    <t>WI220111950</t>
  </si>
  <si>
    <t>MI2201136747</t>
  </si>
  <si>
    <t>WI220111952</t>
  </si>
  <si>
    <t>WI220111958</t>
  </si>
  <si>
    <t>MI2201136910</t>
  </si>
  <si>
    <t>WI220111998</t>
  </si>
  <si>
    <t>MI2201137662</t>
  </si>
  <si>
    <t>WI220112085</t>
  </si>
  <si>
    <t>150030051927</t>
  </si>
  <si>
    <t>MI2201139069</t>
  </si>
  <si>
    <t>WI220112198</t>
  </si>
  <si>
    <t>150030051939</t>
  </si>
  <si>
    <t>MI2201139776</t>
  </si>
  <si>
    <t>WI220112206</t>
  </si>
  <si>
    <t>150030052007</t>
  </si>
  <si>
    <t>MI2201139964</t>
  </si>
  <si>
    <t>WI220112236</t>
  </si>
  <si>
    <t>MI2201140108</t>
  </si>
  <si>
    <t>WI220112261</t>
  </si>
  <si>
    <t>150030051961</t>
  </si>
  <si>
    <t>MI2201140475</t>
  </si>
  <si>
    <t>WI220112337</t>
  </si>
  <si>
    <t>MI2201141256</t>
  </si>
  <si>
    <t>WI220112442</t>
  </si>
  <si>
    <t>WI220112454</t>
  </si>
  <si>
    <t>MI2201142599</t>
  </si>
  <si>
    <t>WI220112489</t>
  </si>
  <si>
    <t>MI2201142935</t>
  </si>
  <si>
    <t>WI220112629</t>
  </si>
  <si>
    <t>MI2201144565</t>
  </si>
  <si>
    <t>WI220112659</t>
  </si>
  <si>
    <t>MI2201145082</t>
  </si>
  <si>
    <t>WI220112662</t>
  </si>
  <si>
    <t>MI2201145119</t>
  </si>
  <si>
    <t>WI220112824</t>
  </si>
  <si>
    <t>150030051772</t>
  </si>
  <si>
    <t>MI2201146894</t>
  </si>
  <si>
    <t>WI220112847</t>
  </si>
  <si>
    <t>MI2201147351</t>
  </si>
  <si>
    <t>WI220112984</t>
  </si>
  <si>
    <t>150030051436</t>
  </si>
  <si>
    <t>MI2201148109</t>
  </si>
  <si>
    <t>WI220113005</t>
  </si>
  <si>
    <t>150030051522</t>
  </si>
  <si>
    <t>MI2201148554</t>
  </si>
  <si>
    <t>WI220113009</t>
  </si>
  <si>
    <t>MI2201148654</t>
  </si>
  <si>
    <t>WI220113014</t>
  </si>
  <si>
    <t>150030050776</t>
  </si>
  <si>
    <t>MI2201148884</t>
  </si>
  <si>
    <t>WI220113059</t>
  </si>
  <si>
    <t>MI2201149660</t>
  </si>
  <si>
    <t>WI220113144</t>
  </si>
  <si>
    <t>150030051950</t>
  </si>
  <si>
    <t>MI2201150503</t>
  </si>
  <si>
    <t>WI220113461</t>
  </si>
  <si>
    <t>MI2201153675</t>
  </si>
  <si>
    <t>WI220113479</t>
  </si>
  <si>
    <t>MI2201153796</t>
  </si>
  <si>
    <t>WI220113484</t>
  </si>
  <si>
    <t>MI2201153915</t>
  </si>
  <si>
    <t>WI220113568</t>
  </si>
  <si>
    <t>150030050990</t>
  </si>
  <si>
    <t>MI2201155003</t>
  </si>
  <si>
    <t>WI220113636</t>
  </si>
  <si>
    <t>MI2201155661</t>
  </si>
  <si>
    <t>WI220113655</t>
  </si>
  <si>
    <t>150030051321</t>
  </si>
  <si>
    <t>MI2201155984</t>
  </si>
  <si>
    <t>WI220113756</t>
  </si>
  <si>
    <t>150030051906</t>
  </si>
  <si>
    <t>MI2201156626</t>
  </si>
  <si>
    <t>WI220113764</t>
  </si>
  <si>
    <t>150030051987</t>
  </si>
  <si>
    <t>MI2201156785</t>
  </si>
  <si>
    <t>WI220113944</t>
  </si>
  <si>
    <t>MI2201159065</t>
  </si>
  <si>
    <t>WI220113966</t>
  </si>
  <si>
    <t>150030051615</t>
  </si>
  <si>
    <t>MI2201159299</t>
  </si>
  <si>
    <t>WI220114060</t>
  </si>
  <si>
    <t>150030051452</t>
  </si>
  <si>
    <t>MI2201160323</t>
  </si>
  <si>
    <t>WI220114128</t>
  </si>
  <si>
    <t>WI220115020</t>
  </si>
  <si>
    <t>MI2201171130</t>
  </si>
  <si>
    <t>WI220115050</t>
  </si>
  <si>
    <t>150030051429</t>
  </si>
  <si>
    <t>MI2201171222</t>
  </si>
  <si>
    <t>WI220115051</t>
  </si>
  <si>
    <t>MI2201171224</t>
  </si>
  <si>
    <t>WI220115058</t>
  </si>
  <si>
    <t>150030051438</t>
  </si>
  <si>
    <t>MI2201171360</t>
  </si>
  <si>
    <t>WI220115064</t>
  </si>
  <si>
    <t>150030051716</t>
  </si>
  <si>
    <t>MI2201171468</t>
  </si>
  <si>
    <t>WI220115073</t>
  </si>
  <si>
    <t>WI220115112</t>
  </si>
  <si>
    <t>150100001966</t>
  </si>
  <si>
    <t>MI2201172492</t>
  </si>
  <si>
    <t>WI220115117</t>
  </si>
  <si>
    <t>150030051960</t>
  </si>
  <si>
    <t>MI2201172621</t>
  </si>
  <si>
    <t>WI220115157</t>
  </si>
  <si>
    <t>150030052018</t>
  </si>
  <si>
    <t>MI2201173076</t>
  </si>
  <si>
    <t>WI220115161</t>
  </si>
  <si>
    <t>MI2201173128</t>
  </si>
  <si>
    <t>WI220115180</t>
  </si>
  <si>
    <t>MI2201173470</t>
  </si>
  <si>
    <t>Vikash Suryakanth Parmar</t>
  </si>
  <si>
    <t>WI220115185</t>
  </si>
  <si>
    <t>150030051989</t>
  </si>
  <si>
    <t>MI2201173420</t>
  </si>
  <si>
    <t>WI220115186</t>
  </si>
  <si>
    <t>150030051740</t>
  </si>
  <si>
    <t>MI2201173538</t>
  </si>
  <si>
    <t>WI220115190</t>
  </si>
  <si>
    <t>150030050983</t>
  </si>
  <si>
    <t>MI2201173621</t>
  </si>
  <si>
    <t>WI220115197</t>
  </si>
  <si>
    <t>150100001952</t>
  </si>
  <si>
    <t>MI2201173783</t>
  </si>
  <si>
    <t>WI220115214</t>
  </si>
  <si>
    <t>150030051840</t>
  </si>
  <si>
    <t>MI2201174200</t>
  </si>
  <si>
    <t>WI220115220</t>
  </si>
  <si>
    <t>MI2201174285</t>
  </si>
  <si>
    <t>WI220115226</t>
  </si>
  <si>
    <t>WI220115228</t>
  </si>
  <si>
    <t>MI2201174335</t>
  </si>
  <si>
    <t>WI220115234</t>
  </si>
  <si>
    <t>MI2201174410</t>
  </si>
  <si>
    <t>WI220115244</t>
  </si>
  <si>
    <t>150030052015</t>
  </si>
  <si>
    <t>MI2201174487</t>
  </si>
  <si>
    <t>WI220115255</t>
  </si>
  <si>
    <t>MI2201174727</t>
  </si>
  <si>
    <t>WI220115338</t>
  </si>
  <si>
    <t>150030051930</t>
  </si>
  <si>
    <t>MI2201175492</t>
  </si>
  <si>
    <t>WI220115516</t>
  </si>
  <si>
    <t>150030050208</t>
  </si>
  <si>
    <t>MI2201177429</t>
  </si>
  <si>
    <t>WI220115537</t>
  </si>
  <si>
    <t>150030050191</t>
  </si>
  <si>
    <t>MI2201177560</t>
  </si>
  <si>
    <t>WI220115538</t>
  </si>
  <si>
    <t>MI2201177612</t>
  </si>
  <si>
    <t>WI220115545</t>
  </si>
  <si>
    <t>MI2201177662</t>
  </si>
  <si>
    <t>WI220115546</t>
  </si>
  <si>
    <t>MI2201177722</t>
  </si>
  <si>
    <t>WI220115560</t>
  </si>
  <si>
    <t>150030051889</t>
  </si>
  <si>
    <t>MI2201177854</t>
  </si>
  <si>
    <t>WI220115633</t>
  </si>
  <si>
    <t>MI2201178787</t>
  </si>
  <si>
    <t>WI220115754</t>
  </si>
  <si>
    <t>MI2201180128</t>
  </si>
  <si>
    <t>WI220115824</t>
  </si>
  <si>
    <t>150030051318</t>
  </si>
  <si>
    <t>MI2201181320</t>
  </si>
  <si>
    <t>WI220115846</t>
  </si>
  <si>
    <t>WI220115856</t>
  </si>
  <si>
    <t>MI2201181693</t>
  </si>
  <si>
    <t>WI220115867</t>
  </si>
  <si>
    <t>150030051344</t>
  </si>
  <si>
    <t>MI2201181954</t>
  </si>
  <si>
    <t>WI220115870</t>
  </si>
  <si>
    <t>MI2201182019</t>
  </si>
  <si>
    <t>WI220115904</t>
  </si>
  <si>
    <t>150030048882</t>
  </si>
  <si>
    <t>MI2201182282</t>
  </si>
  <si>
    <t>WI220115930</t>
  </si>
  <si>
    <t>MI2201182418</t>
  </si>
  <si>
    <t>WI220115952</t>
  </si>
  <si>
    <t>MI2201182591</t>
  </si>
  <si>
    <t>WI220115955</t>
  </si>
  <si>
    <t>MI2201182643</t>
  </si>
  <si>
    <t>WI220115956</t>
  </si>
  <si>
    <t>MI2201182736</t>
  </si>
  <si>
    <t>WI220115960</t>
  </si>
  <si>
    <t>MI2201182791</t>
  </si>
  <si>
    <t>WI220115972</t>
  </si>
  <si>
    <t>150030051377</t>
  </si>
  <si>
    <t>MI2201182967</t>
  </si>
  <si>
    <t>WI220115987</t>
  </si>
  <si>
    <t>150030051486</t>
  </si>
  <si>
    <t>MI2201183342</t>
  </si>
  <si>
    <t>WI220115988</t>
  </si>
  <si>
    <t>MI2201183340</t>
  </si>
  <si>
    <t>WI220115989</t>
  </si>
  <si>
    <t>MI2201183356</t>
  </si>
  <si>
    <t>WI220116011</t>
  </si>
  <si>
    <t>150030050754</t>
  </si>
  <si>
    <t>MI2201183817</t>
  </si>
  <si>
    <t>WI220116050</t>
  </si>
  <si>
    <t>WI220116051</t>
  </si>
  <si>
    <t>WI220116079</t>
  </si>
  <si>
    <t>150030051934</t>
  </si>
  <si>
    <t>MI2201184532</t>
  </si>
  <si>
    <t>WI220116158</t>
  </si>
  <si>
    <t>150030046887</t>
  </si>
  <si>
    <t>MI2201184857</t>
  </si>
  <si>
    <t>WI220116199</t>
  </si>
  <si>
    <t>WI220116415</t>
  </si>
  <si>
    <t>150030051554</t>
  </si>
  <si>
    <t>MI2201187724</t>
  </si>
  <si>
    <t>WI220116445</t>
  </si>
  <si>
    <t>150030052022</t>
  </si>
  <si>
    <t>MI2201187953</t>
  </si>
  <si>
    <t>WI220116513</t>
  </si>
  <si>
    <t>MI2201188933</t>
  </si>
  <si>
    <t>WI220116676</t>
  </si>
  <si>
    <t>WI220116828</t>
  </si>
  <si>
    <t>150030052054</t>
  </si>
  <si>
    <t>MI2201192336</t>
  </si>
  <si>
    <t>WI220116847</t>
  </si>
  <si>
    <t>150030051996</t>
  </si>
  <si>
    <t>MI2201192688</t>
  </si>
  <si>
    <t>WI220116868</t>
  </si>
  <si>
    <t>150030050805</t>
  </si>
  <si>
    <t>MI2201192892</t>
  </si>
  <si>
    <t>WI220116869</t>
  </si>
  <si>
    <t>MI2201193079</t>
  </si>
  <si>
    <t>WI220116873</t>
  </si>
  <si>
    <t>MI2201193195</t>
  </si>
  <si>
    <t>WI220116890</t>
  </si>
  <si>
    <t>MI2201193334</t>
  </si>
  <si>
    <t>WI220116905</t>
  </si>
  <si>
    <t>MI2201193438</t>
  </si>
  <si>
    <t>WI220116916</t>
  </si>
  <si>
    <t>150030051597</t>
  </si>
  <si>
    <t>MI2201193559</t>
  </si>
  <si>
    <t>WI220116920</t>
  </si>
  <si>
    <t>150030051964</t>
  </si>
  <si>
    <t>MI2201193437</t>
  </si>
  <si>
    <t>WI220116939</t>
  </si>
  <si>
    <t>MI2201193833</t>
  </si>
  <si>
    <t>WI220116976</t>
  </si>
  <si>
    <t>150030051688</t>
  </si>
  <si>
    <t>MI2201194216</t>
  </si>
  <si>
    <t>WI220116994</t>
  </si>
  <si>
    <t>WI220116997</t>
  </si>
  <si>
    <t>WI220117000</t>
  </si>
  <si>
    <t>WI220117011</t>
  </si>
  <si>
    <t>MI2201194673</t>
  </si>
  <si>
    <t>WI220117018</t>
  </si>
  <si>
    <t>WI220117031</t>
  </si>
  <si>
    <t>MI2201195134</t>
  </si>
  <si>
    <t>WI220117038</t>
  </si>
  <si>
    <t>150030048095</t>
  </si>
  <si>
    <t>MI2201195176</t>
  </si>
  <si>
    <t>WI220117141</t>
  </si>
  <si>
    <t>150030052068</t>
  </si>
  <si>
    <t>MI2201196213</t>
  </si>
  <si>
    <t>WI220117151</t>
  </si>
  <si>
    <t>MI2201196602</t>
  </si>
  <si>
    <t>WI220117221</t>
  </si>
  <si>
    <t>MI2201197493</t>
  </si>
  <si>
    <t>WI220117249</t>
  </si>
  <si>
    <t>150030052062</t>
  </si>
  <si>
    <t>MI2201197665</t>
  </si>
  <si>
    <t>WI220117265</t>
  </si>
  <si>
    <t>MI2201197961</t>
  </si>
  <si>
    <t>WI220117292</t>
  </si>
  <si>
    <t>150030051756</t>
  </si>
  <si>
    <t>MI2201198307</t>
  </si>
  <si>
    <t>WI220117338</t>
  </si>
  <si>
    <t>150030052063</t>
  </si>
  <si>
    <t>MI2201198617</t>
  </si>
  <si>
    <t>WI220117480</t>
  </si>
  <si>
    <t>MI2201199833</t>
  </si>
  <si>
    <t>WI220117510</t>
  </si>
  <si>
    <t>WI220118777</t>
  </si>
  <si>
    <t>MI2201214441</t>
  </si>
  <si>
    <t>WI220118792</t>
  </si>
  <si>
    <t>MI2201214595</t>
  </si>
  <si>
    <t>WI220118795</t>
  </si>
  <si>
    <t>MI2201214646</t>
  </si>
  <si>
    <t>WI220118802</t>
  </si>
  <si>
    <t>150100001909</t>
  </si>
  <si>
    <t>MI2201214854</t>
  </si>
  <si>
    <t>WI220118804</t>
  </si>
  <si>
    <t>MI2201214891</t>
  </si>
  <si>
    <t>WI220118814</t>
  </si>
  <si>
    <t>MI2201215233</t>
  </si>
  <si>
    <t>WI220118824</t>
  </si>
  <si>
    <t>MI2201215419</t>
  </si>
  <si>
    <t>WI220118834</t>
  </si>
  <si>
    <t>150030051982</t>
  </si>
  <si>
    <t>MI2201215669</t>
  </si>
  <si>
    <t>WI220118835</t>
  </si>
  <si>
    <t>150030051320</t>
  </si>
  <si>
    <t>MI2201215703</t>
  </si>
  <si>
    <t>WI220118837</t>
  </si>
  <si>
    <t>MI2201215752</t>
  </si>
  <si>
    <t>WI220118843</t>
  </si>
  <si>
    <t>WI220118846</t>
  </si>
  <si>
    <t>MI2201215899</t>
  </si>
  <si>
    <t>WI220118848</t>
  </si>
  <si>
    <t>150030051295</t>
  </si>
  <si>
    <t>MI2201215935</t>
  </si>
  <si>
    <t>WI220118851</t>
  </si>
  <si>
    <t>150030052109</t>
  </si>
  <si>
    <t>MI2201216025</t>
  </si>
  <si>
    <t>WI220118893</t>
  </si>
  <si>
    <t>150030052030</t>
  </si>
  <si>
    <t>MI2201216627</t>
  </si>
  <si>
    <t>WI220118954</t>
  </si>
  <si>
    <t>150030051264</t>
  </si>
  <si>
    <t>MI2201217622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</si>
</sst>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6" sqref="B6"/>
    </sheetView>
  </sheetViews>
  <sheetFormatPr defaultRowHeight="14.25" x14ac:dyDescent="0.45"/>
  <cols>
    <col min="1" max="1" width="17.53125" customWidth="1"/>
    <col min="2" max="2" width="44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44571.458336238429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44562</v>
      </c>
    </row>
    <row r="10" spans="1:2" x14ac:dyDescent="0.45">
      <c r="A10" t="s">
        <v>16</v>
      </c>
      <c r="B10" s="1">
        <v>44571.458336238429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82"/>
  <sheetViews>
    <sheetView tabSelected="1" topLeftCell="A362" workbookViewId="0">
      <selection activeCell="A2" sqref="A2:XFD382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HYPERLINK("capsilon://?command=openfolder&amp;siteaddress=FAM.docvelocity-na8.net&amp;folderid=FXE94EE25F-214F-5E60-8FB8-57A8E8CFBF69","FX211213192")</f>
        <v>FX211213192</v>
      </c>
      <c r="F2" t="s">
        <v>19</v>
      </c>
      <c r="G2" t="s">
        <v>19</v>
      </c>
      <c r="H2" t="s">
        <v>82</v>
      </c>
      <c r="I2" t="s">
        <v>83</v>
      </c>
      <c r="J2">
        <v>30</v>
      </c>
      <c r="K2" t="s">
        <v>84</v>
      </c>
      <c r="L2" t="s">
        <v>85</v>
      </c>
      <c r="M2" t="s">
        <v>86</v>
      </c>
      <c r="N2">
        <v>2</v>
      </c>
      <c r="O2" s="1">
        <v>44564.313055555554</v>
      </c>
      <c r="P2" s="1">
        <v>44564.317604166667</v>
      </c>
      <c r="Q2">
        <v>92</v>
      </c>
      <c r="R2">
        <v>301</v>
      </c>
      <c r="S2" t="b">
        <v>0</v>
      </c>
      <c r="T2" t="s">
        <v>87</v>
      </c>
      <c r="U2" t="b">
        <v>0</v>
      </c>
      <c r="V2" t="s">
        <v>88</v>
      </c>
      <c r="W2" s="1">
        <v>44564.314236111109</v>
      </c>
      <c r="X2">
        <v>83</v>
      </c>
      <c r="Y2">
        <v>9</v>
      </c>
      <c r="Z2">
        <v>0</v>
      </c>
      <c r="AA2">
        <v>9</v>
      </c>
      <c r="AB2">
        <v>0</v>
      </c>
      <c r="AC2">
        <v>3</v>
      </c>
      <c r="AD2">
        <v>21</v>
      </c>
      <c r="AE2">
        <v>0</v>
      </c>
      <c r="AF2">
        <v>0</v>
      </c>
      <c r="AG2">
        <v>0</v>
      </c>
      <c r="AH2" t="s">
        <v>89</v>
      </c>
      <c r="AI2" s="1">
        <v>44564.317604166667</v>
      </c>
      <c r="AJ2">
        <v>218</v>
      </c>
      <c r="AK2">
        <v>0</v>
      </c>
      <c r="AL2">
        <v>0</v>
      </c>
      <c r="AM2">
        <v>0</v>
      </c>
      <c r="AN2">
        <v>0</v>
      </c>
      <c r="AO2">
        <v>0</v>
      </c>
      <c r="AP2">
        <v>21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HYPERLINK("capsilon://?command=openfolder&amp;siteaddress=FAM.docvelocity-na8.net&amp;folderid=FXE895EECF-319E-7989-EA88-62054C9192E4","FX21094811")</f>
        <v>FX21094811</v>
      </c>
      <c r="F3" t="s">
        <v>19</v>
      </c>
      <c r="G3" t="s">
        <v>19</v>
      </c>
      <c r="H3" t="s">
        <v>82</v>
      </c>
      <c r="I3" t="s">
        <v>92</v>
      </c>
      <c r="J3">
        <v>66</v>
      </c>
      <c r="K3" t="s">
        <v>84</v>
      </c>
      <c r="L3" t="s">
        <v>85</v>
      </c>
      <c r="M3" t="s">
        <v>86</v>
      </c>
      <c r="N3">
        <v>2</v>
      </c>
      <c r="O3" s="1">
        <v>44564.315891203703</v>
      </c>
      <c r="P3" s="1">
        <v>44564.31827546296</v>
      </c>
      <c r="Q3">
        <v>122</v>
      </c>
      <c r="R3">
        <v>84</v>
      </c>
      <c r="S3" t="b">
        <v>0</v>
      </c>
      <c r="T3" t="s">
        <v>87</v>
      </c>
      <c r="U3" t="b">
        <v>0</v>
      </c>
      <c r="V3" t="s">
        <v>88</v>
      </c>
      <c r="W3" s="1">
        <v>44564.31621527778</v>
      </c>
      <c r="X3">
        <v>27</v>
      </c>
      <c r="Y3">
        <v>0</v>
      </c>
      <c r="Z3">
        <v>0</v>
      </c>
      <c r="AA3">
        <v>0</v>
      </c>
      <c r="AB3">
        <v>52</v>
      </c>
      <c r="AC3">
        <v>0</v>
      </c>
      <c r="AD3">
        <v>66</v>
      </c>
      <c r="AE3">
        <v>0</v>
      </c>
      <c r="AF3">
        <v>0</v>
      </c>
      <c r="AG3">
        <v>0</v>
      </c>
      <c r="AH3" t="s">
        <v>89</v>
      </c>
      <c r="AI3" s="1">
        <v>44564.31827546296</v>
      </c>
      <c r="AJ3">
        <v>57</v>
      </c>
      <c r="AK3">
        <v>0</v>
      </c>
      <c r="AL3">
        <v>0</v>
      </c>
      <c r="AM3">
        <v>0</v>
      </c>
      <c r="AN3">
        <v>52</v>
      </c>
      <c r="AO3">
        <v>0</v>
      </c>
      <c r="AP3">
        <v>66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93</v>
      </c>
      <c r="B4" t="s">
        <v>79</v>
      </c>
      <c r="C4" t="s">
        <v>94</v>
      </c>
      <c r="D4" t="s">
        <v>81</v>
      </c>
      <c r="E4" s="2" t="str">
        <f>HYPERLINK("capsilon://?command=openfolder&amp;siteaddress=FAM.docvelocity-na8.net&amp;folderid=FX91BAB9DD-2D66-437C-1FE0-CCFABA4A2A2A","FX211211993")</f>
        <v>FX211211993</v>
      </c>
      <c r="F4" t="s">
        <v>19</v>
      </c>
      <c r="G4" t="s">
        <v>19</v>
      </c>
      <c r="H4" t="s">
        <v>82</v>
      </c>
      <c r="I4" t="s">
        <v>95</v>
      </c>
      <c r="J4">
        <v>38</v>
      </c>
      <c r="K4" t="s">
        <v>84</v>
      </c>
      <c r="L4" t="s">
        <v>85</v>
      </c>
      <c r="M4" t="s">
        <v>86</v>
      </c>
      <c r="N4">
        <v>2</v>
      </c>
      <c r="O4" s="1">
        <v>44564.320833333331</v>
      </c>
      <c r="P4" s="1">
        <v>44564.337916666664</v>
      </c>
      <c r="Q4">
        <v>75</v>
      </c>
      <c r="R4">
        <v>1401</v>
      </c>
      <c r="S4" t="b">
        <v>0</v>
      </c>
      <c r="T4" t="s">
        <v>87</v>
      </c>
      <c r="U4" t="b">
        <v>0</v>
      </c>
      <c r="V4" t="s">
        <v>96</v>
      </c>
      <c r="W4" s="1">
        <v>44564.327118055553</v>
      </c>
      <c r="X4">
        <v>543</v>
      </c>
      <c r="Y4">
        <v>37</v>
      </c>
      <c r="Z4">
        <v>0</v>
      </c>
      <c r="AA4">
        <v>37</v>
      </c>
      <c r="AB4">
        <v>0</v>
      </c>
      <c r="AC4">
        <v>19</v>
      </c>
      <c r="AD4">
        <v>1</v>
      </c>
      <c r="AE4">
        <v>0</v>
      </c>
      <c r="AF4">
        <v>0</v>
      </c>
      <c r="AG4">
        <v>0</v>
      </c>
      <c r="AH4" t="s">
        <v>97</v>
      </c>
      <c r="AI4" s="1">
        <v>44564.337916666664</v>
      </c>
      <c r="AJ4">
        <v>858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98</v>
      </c>
      <c r="B5" t="s">
        <v>79</v>
      </c>
      <c r="C5" t="s">
        <v>80</v>
      </c>
      <c r="D5" t="s">
        <v>81</v>
      </c>
      <c r="E5" s="2" t="str">
        <f>HYPERLINK("capsilon://?command=openfolder&amp;siteaddress=FAM.docvelocity-na8.net&amp;folderid=FXE94EE25F-214F-5E60-8FB8-57A8E8CFBF69","FX211213192")</f>
        <v>FX211213192</v>
      </c>
      <c r="F5" t="s">
        <v>19</v>
      </c>
      <c r="G5" t="s">
        <v>19</v>
      </c>
      <c r="H5" t="s">
        <v>82</v>
      </c>
      <c r="I5" t="s">
        <v>99</v>
      </c>
      <c r="J5">
        <v>28</v>
      </c>
      <c r="K5" t="s">
        <v>84</v>
      </c>
      <c r="L5" t="s">
        <v>85</v>
      </c>
      <c r="M5" t="s">
        <v>86</v>
      </c>
      <c r="N5">
        <v>2</v>
      </c>
      <c r="O5" s="1">
        <v>44564.330613425926</v>
      </c>
      <c r="P5" s="1">
        <v>44564.337187500001</v>
      </c>
      <c r="Q5">
        <v>21</v>
      </c>
      <c r="R5">
        <v>547</v>
      </c>
      <c r="S5" t="b">
        <v>0</v>
      </c>
      <c r="T5" t="s">
        <v>87</v>
      </c>
      <c r="U5" t="b">
        <v>0</v>
      </c>
      <c r="V5" t="s">
        <v>88</v>
      </c>
      <c r="W5" s="1">
        <v>44564.332141203704</v>
      </c>
      <c r="X5">
        <v>132</v>
      </c>
      <c r="Y5">
        <v>21</v>
      </c>
      <c r="Z5">
        <v>0</v>
      </c>
      <c r="AA5">
        <v>21</v>
      </c>
      <c r="AB5">
        <v>0</v>
      </c>
      <c r="AC5">
        <v>2</v>
      </c>
      <c r="AD5">
        <v>7</v>
      </c>
      <c r="AE5">
        <v>0</v>
      </c>
      <c r="AF5">
        <v>0</v>
      </c>
      <c r="AG5">
        <v>0</v>
      </c>
      <c r="AH5" t="s">
        <v>89</v>
      </c>
      <c r="AI5" s="1">
        <v>44564.337187500001</v>
      </c>
      <c r="AJ5">
        <v>415</v>
      </c>
      <c r="AK5">
        <v>0</v>
      </c>
      <c r="AL5">
        <v>0</v>
      </c>
      <c r="AM5">
        <v>0</v>
      </c>
      <c r="AN5">
        <v>0</v>
      </c>
      <c r="AO5">
        <v>0</v>
      </c>
      <c r="AP5">
        <v>7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100</v>
      </c>
      <c r="B6" t="s">
        <v>79</v>
      </c>
      <c r="C6" t="s">
        <v>101</v>
      </c>
      <c r="D6" t="s">
        <v>81</v>
      </c>
      <c r="E6" s="2" t="str">
        <f>HYPERLINK("capsilon://?command=openfolder&amp;siteaddress=FAM.docvelocity-na8.net&amp;folderid=FXC57ED067-27B2-0B24-0CB8-43DBA65EE124","FX21121883")</f>
        <v>FX21121883</v>
      </c>
      <c r="F6" t="s">
        <v>19</v>
      </c>
      <c r="G6" t="s">
        <v>19</v>
      </c>
      <c r="H6" t="s">
        <v>82</v>
      </c>
      <c r="I6" t="s">
        <v>102</v>
      </c>
      <c r="J6">
        <v>66</v>
      </c>
      <c r="K6" t="s">
        <v>84</v>
      </c>
      <c r="L6" t="s">
        <v>85</v>
      </c>
      <c r="M6" t="s">
        <v>86</v>
      </c>
      <c r="N6">
        <v>2</v>
      </c>
      <c r="O6" s="1">
        <v>44564.348217592589</v>
      </c>
      <c r="P6" s="1">
        <v>44564.366446759261</v>
      </c>
      <c r="Q6">
        <v>42</v>
      </c>
      <c r="R6">
        <v>1533</v>
      </c>
      <c r="S6" t="b">
        <v>0</v>
      </c>
      <c r="T6" t="s">
        <v>87</v>
      </c>
      <c r="U6" t="b">
        <v>0</v>
      </c>
      <c r="V6" t="s">
        <v>88</v>
      </c>
      <c r="W6" s="1">
        <v>44564.348796296297</v>
      </c>
      <c r="X6">
        <v>49</v>
      </c>
      <c r="Y6">
        <v>0</v>
      </c>
      <c r="Z6">
        <v>0</v>
      </c>
      <c r="AA6">
        <v>0</v>
      </c>
      <c r="AB6">
        <v>52</v>
      </c>
      <c r="AC6">
        <v>0</v>
      </c>
      <c r="AD6">
        <v>66</v>
      </c>
      <c r="AE6">
        <v>0</v>
      </c>
      <c r="AF6">
        <v>0</v>
      </c>
      <c r="AG6">
        <v>0</v>
      </c>
      <c r="AH6" t="s">
        <v>97</v>
      </c>
      <c r="AI6" s="1">
        <v>44564.366446759261</v>
      </c>
      <c r="AJ6">
        <v>1484</v>
      </c>
      <c r="AK6">
        <v>0</v>
      </c>
      <c r="AL6">
        <v>0</v>
      </c>
      <c r="AM6">
        <v>0</v>
      </c>
      <c r="AN6">
        <v>52</v>
      </c>
      <c r="AO6">
        <v>1</v>
      </c>
      <c r="AP6">
        <v>66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103</v>
      </c>
      <c r="B7" t="s">
        <v>79</v>
      </c>
      <c r="C7" t="s">
        <v>104</v>
      </c>
      <c r="D7" t="s">
        <v>81</v>
      </c>
      <c r="E7" s="2" t="str">
        <f>HYPERLINK("capsilon://?command=openfolder&amp;siteaddress=FAM.docvelocity-na8.net&amp;folderid=FX54D97473-65F3-17E8-68E1-33272C41C276","FX211211479")</f>
        <v>FX211211479</v>
      </c>
      <c r="F7" t="s">
        <v>19</v>
      </c>
      <c r="G7" t="s">
        <v>19</v>
      </c>
      <c r="H7" t="s">
        <v>82</v>
      </c>
      <c r="I7" t="s">
        <v>105</v>
      </c>
      <c r="J7">
        <v>38</v>
      </c>
      <c r="K7" t="s">
        <v>84</v>
      </c>
      <c r="L7" t="s">
        <v>85</v>
      </c>
      <c r="M7" t="s">
        <v>86</v>
      </c>
      <c r="N7">
        <v>2</v>
      </c>
      <c r="O7" s="1">
        <v>44564.36619212963</v>
      </c>
      <c r="P7" s="1">
        <v>44564.383726851855</v>
      </c>
      <c r="Q7">
        <v>136</v>
      </c>
      <c r="R7">
        <v>1379</v>
      </c>
      <c r="S7" t="b">
        <v>0</v>
      </c>
      <c r="T7" t="s">
        <v>87</v>
      </c>
      <c r="U7" t="b">
        <v>0</v>
      </c>
      <c r="V7" t="s">
        <v>106</v>
      </c>
      <c r="W7" s="1">
        <v>44564.369085648148</v>
      </c>
      <c r="X7">
        <v>201</v>
      </c>
      <c r="Y7">
        <v>37</v>
      </c>
      <c r="Z7">
        <v>0</v>
      </c>
      <c r="AA7">
        <v>37</v>
      </c>
      <c r="AB7">
        <v>0</v>
      </c>
      <c r="AC7">
        <v>14</v>
      </c>
      <c r="AD7">
        <v>1</v>
      </c>
      <c r="AE7">
        <v>0</v>
      </c>
      <c r="AF7">
        <v>0</v>
      </c>
      <c r="AG7">
        <v>0</v>
      </c>
      <c r="AH7" t="s">
        <v>97</v>
      </c>
      <c r="AI7" s="1">
        <v>44564.383726851855</v>
      </c>
      <c r="AJ7">
        <v>790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45">
      <c r="A8" t="s">
        <v>107</v>
      </c>
      <c r="B8" t="s">
        <v>79</v>
      </c>
      <c r="C8" t="s">
        <v>108</v>
      </c>
      <c r="D8" t="s">
        <v>81</v>
      </c>
      <c r="E8" s="2" t="str">
        <f>HYPERLINK("capsilon://?command=openfolder&amp;siteaddress=FAM.docvelocity-na8.net&amp;folderid=FX6393C29D-73DD-E59B-28F4-8C5902963AE7","FX211213443")</f>
        <v>FX211213443</v>
      </c>
      <c r="F8" t="s">
        <v>19</v>
      </c>
      <c r="G8" t="s">
        <v>19</v>
      </c>
      <c r="H8" t="s">
        <v>82</v>
      </c>
      <c r="I8" t="s">
        <v>109</v>
      </c>
      <c r="J8">
        <v>28</v>
      </c>
      <c r="K8" t="s">
        <v>84</v>
      </c>
      <c r="L8" t="s">
        <v>85</v>
      </c>
      <c r="M8" t="s">
        <v>86</v>
      </c>
      <c r="N8">
        <v>2</v>
      </c>
      <c r="O8" s="1">
        <v>44564.378703703704</v>
      </c>
      <c r="P8" s="1">
        <v>44564.382962962962</v>
      </c>
      <c r="Q8">
        <v>54</v>
      </c>
      <c r="R8">
        <v>314</v>
      </c>
      <c r="S8" t="b">
        <v>0</v>
      </c>
      <c r="T8" t="s">
        <v>87</v>
      </c>
      <c r="U8" t="b">
        <v>0</v>
      </c>
      <c r="V8" t="s">
        <v>88</v>
      </c>
      <c r="W8" s="1">
        <v>44564.379826388889</v>
      </c>
      <c r="X8">
        <v>97</v>
      </c>
      <c r="Y8">
        <v>21</v>
      </c>
      <c r="Z8">
        <v>0</v>
      </c>
      <c r="AA8">
        <v>21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 t="s">
        <v>89</v>
      </c>
      <c r="AI8" s="1">
        <v>44564.382962962962</v>
      </c>
      <c r="AJ8">
        <v>217</v>
      </c>
      <c r="AK8">
        <v>0</v>
      </c>
      <c r="AL8">
        <v>0</v>
      </c>
      <c r="AM8">
        <v>0</v>
      </c>
      <c r="AN8">
        <v>0</v>
      </c>
      <c r="AO8">
        <v>0</v>
      </c>
      <c r="AP8">
        <v>7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45">
      <c r="A9" t="s">
        <v>110</v>
      </c>
      <c r="B9" t="s">
        <v>79</v>
      </c>
      <c r="C9" t="s">
        <v>111</v>
      </c>
      <c r="D9" t="s">
        <v>81</v>
      </c>
      <c r="E9" s="2" t="str">
        <f>HYPERLINK("capsilon://?command=openfolder&amp;siteaddress=FAM.docvelocity-na8.net&amp;folderid=FX4FC63CE9-33CF-4FE0-49D4-A2A5D5E94D4E","FX211213409")</f>
        <v>FX211213409</v>
      </c>
      <c r="F9" t="s">
        <v>19</v>
      </c>
      <c r="G9" t="s">
        <v>19</v>
      </c>
      <c r="H9" t="s">
        <v>82</v>
      </c>
      <c r="I9" t="s">
        <v>112</v>
      </c>
      <c r="J9">
        <v>38</v>
      </c>
      <c r="K9" t="s">
        <v>84</v>
      </c>
      <c r="L9" t="s">
        <v>85</v>
      </c>
      <c r="M9" t="s">
        <v>86</v>
      </c>
      <c r="N9">
        <v>2</v>
      </c>
      <c r="O9" s="1">
        <v>44564.415648148148</v>
      </c>
      <c r="P9" s="1">
        <v>44564.423090277778</v>
      </c>
      <c r="Q9">
        <v>15</v>
      </c>
      <c r="R9">
        <v>628</v>
      </c>
      <c r="S9" t="b">
        <v>0</v>
      </c>
      <c r="T9" t="s">
        <v>87</v>
      </c>
      <c r="U9" t="b">
        <v>0</v>
      </c>
      <c r="V9" t="s">
        <v>96</v>
      </c>
      <c r="W9" s="1">
        <v>44564.418206018519</v>
      </c>
      <c r="X9">
        <v>221</v>
      </c>
      <c r="Y9">
        <v>37</v>
      </c>
      <c r="Z9">
        <v>0</v>
      </c>
      <c r="AA9">
        <v>37</v>
      </c>
      <c r="AB9">
        <v>0</v>
      </c>
      <c r="AC9">
        <v>24</v>
      </c>
      <c r="AD9">
        <v>1</v>
      </c>
      <c r="AE9">
        <v>0</v>
      </c>
      <c r="AF9">
        <v>0</v>
      </c>
      <c r="AG9">
        <v>0</v>
      </c>
      <c r="AH9" t="s">
        <v>113</v>
      </c>
      <c r="AI9" s="1">
        <v>44564.423090277778</v>
      </c>
      <c r="AJ9">
        <v>407</v>
      </c>
      <c r="AK9">
        <v>0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45">
      <c r="A10" t="s">
        <v>114</v>
      </c>
      <c r="B10" t="s">
        <v>79</v>
      </c>
      <c r="C10" t="s">
        <v>115</v>
      </c>
      <c r="D10" t="s">
        <v>81</v>
      </c>
      <c r="E10" s="2" t="str">
        <f>HYPERLINK("capsilon://?command=openfolder&amp;siteaddress=FAM.docvelocity-na8.net&amp;folderid=FXDFF0D22A-3FFC-2C6B-766A-1DF415E3F228","FX211213603")</f>
        <v>FX211213603</v>
      </c>
      <c r="F10" t="s">
        <v>19</v>
      </c>
      <c r="G10" t="s">
        <v>19</v>
      </c>
      <c r="H10" t="s">
        <v>82</v>
      </c>
      <c r="I10" t="s">
        <v>116</v>
      </c>
      <c r="J10">
        <v>152</v>
      </c>
      <c r="K10" t="s">
        <v>84</v>
      </c>
      <c r="L10" t="s">
        <v>85</v>
      </c>
      <c r="M10" t="s">
        <v>86</v>
      </c>
      <c r="N10">
        <v>2</v>
      </c>
      <c r="O10" s="1">
        <v>44564.418680555558</v>
      </c>
      <c r="P10" s="1">
        <v>44564.448576388888</v>
      </c>
      <c r="Q10">
        <v>230</v>
      </c>
      <c r="R10">
        <v>2353</v>
      </c>
      <c r="S10" t="b">
        <v>0</v>
      </c>
      <c r="T10" t="s">
        <v>87</v>
      </c>
      <c r="U10" t="b">
        <v>0</v>
      </c>
      <c r="V10" t="s">
        <v>96</v>
      </c>
      <c r="W10" s="1">
        <v>44564.431851851848</v>
      </c>
      <c r="X10">
        <v>1137</v>
      </c>
      <c r="Y10">
        <v>306</v>
      </c>
      <c r="Z10">
        <v>0</v>
      </c>
      <c r="AA10">
        <v>306</v>
      </c>
      <c r="AB10">
        <v>0</v>
      </c>
      <c r="AC10">
        <v>173</v>
      </c>
      <c r="AD10">
        <v>-154</v>
      </c>
      <c r="AE10">
        <v>0</v>
      </c>
      <c r="AF10">
        <v>0</v>
      </c>
      <c r="AG10">
        <v>0</v>
      </c>
      <c r="AH10" t="s">
        <v>89</v>
      </c>
      <c r="AI10" s="1">
        <v>44564.448576388888</v>
      </c>
      <c r="AJ10">
        <v>1182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-154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45">
      <c r="A11" t="s">
        <v>117</v>
      </c>
      <c r="B11" t="s">
        <v>79</v>
      </c>
      <c r="C11" t="s">
        <v>118</v>
      </c>
      <c r="D11" t="s">
        <v>81</v>
      </c>
      <c r="E11" s="2" t="str">
        <f>HYPERLINK("capsilon://?command=openfolder&amp;siteaddress=FAM.docvelocity-na8.net&amp;folderid=FX9A142A6B-3C55-A811-8D55-B9B57081D398","FX210811399")</f>
        <v>FX210811399</v>
      </c>
      <c r="F11" t="s">
        <v>19</v>
      </c>
      <c r="G11" t="s">
        <v>19</v>
      </c>
      <c r="H11" t="s">
        <v>82</v>
      </c>
      <c r="I11" t="s">
        <v>119</v>
      </c>
      <c r="J11">
        <v>66</v>
      </c>
      <c r="K11" t="s">
        <v>84</v>
      </c>
      <c r="L11" t="s">
        <v>85</v>
      </c>
      <c r="M11" t="s">
        <v>86</v>
      </c>
      <c r="N11">
        <v>2</v>
      </c>
      <c r="O11" s="1">
        <v>44564.419224537036</v>
      </c>
      <c r="P11" s="1">
        <v>44564.440127314818</v>
      </c>
      <c r="Q11">
        <v>8</v>
      </c>
      <c r="R11">
        <v>1798</v>
      </c>
      <c r="S11" t="b">
        <v>0</v>
      </c>
      <c r="T11" t="s">
        <v>87</v>
      </c>
      <c r="U11" t="b">
        <v>0</v>
      </c>
      <c r="V11" t="s">
        <v>88</v>
      </c>
      <c r="W11" s="1">
        <v>44564.421331018515</v>
      </c>
      <c r="X11">
        <v>182</v>
      </c>
      <c r="Y11">
        <v>52</v>
      </c>
      <c r="Z11">
        <v>0</v>
      </c>
      <c r="AA11">
        <v>52</v>
      </c>
      <c r="AB11">
        <v>0</v>
      </c>
      <c r="AC11">
        <v>29</v>
      </c>
      <c r="AD11">
        <v>14</v>
      </c>
      <c r="AE11">
        <v>0</v>
      </c>
      <c r="AF11">
        <v>0</v>
      </c>
      <c r="AG11">
        <v>0</v>
      </c>
      <c r="AH11" t="s">
        <v>97</v>
      </c>
      <c r="AI11" s="1">
        <v>44564.440127314818</v>
      </c>
      <c r="AJ11">
        <v>1616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14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45">
      <c r="A12" t="s">
        <v>120</v>
      </c>
      <c r="B12" t="s">
        <v>79</v>
      </c>
      <c r="C12" t="s">
        <v>121</v>
      </c>
      <c r="D12" t="s">
        <v>81</v>
      </c>
      <c r="E12" s="2" t="str">
        <f>HYPERLINK("capsilon://?command=openfolder&amp;siteaddress=FAM.docvelocity-na8.net&amp;folderid=FXE5A1411A-A01A-1900-2ABD-EDB19DFA31FF","FX211211155")</f>
        <v>FX211211155</v>
      </c>
      <c r="F12" t="s">
        <v>19</v>
      </c>
      <c r="G12" t="s">
        <v>19</v>
      </c>
      <c r="H12" t="s">
        <v>82</v>
      </c>
      <c r="I12" t="s">
        <v>122</v>
      </c>
      <c r="J12">
        <v>38</v>
      </c>
      <c r="K12" t="s">
        <v>84</v>
      </c>
      <c r="L12" t="s">
        <v>85</v>
      </c>
      <c r="M12" t="s">
        <v>86</v>
      </c>
      <c r="N12">
        <v>2</v>
      </c>
      <c r="O12" s="1">
        <v>44564.423043981478</v>
      </c>
      <c r="P12" s="1">
        <v>44564.428912037038</v>
      </c>
      <c r="Q12">
        <v>56</v>
      </c>
      <c r="R12">
        <v>451</v>
      </c>
      <c r="S12" t="b">
        <v>0</v>
      </c>
      <c r="T12" t="s">
        <v>87</v>
      </c>
      <c r="U12" t="b">
        <v>0</v>
      </c>
      <c r="V12" t="s">
        <v>88</v>
      </c>
      <c r="W12" s="1">
        <v>44564.424340277779</v>
      </c>
      <c r="X12">
        <v>112</v>
      </c>
      <c r="Y12">
        <v>37</v>
      </c>
      <c r="Z12">
        <v>0</v>
      </c>
      <c r="AA12">
        <v>37</v>
      </c>
      <c r="AB12">
        <v>0</v>
      </c>
      <c r="AC12">
        <v>11</v>
      </c>
      <c r="AD12">
        <v>1</v>
      </c>
      <c r="AE12">
        <v>0</v>
      </c>
      <c r="AF12">
        <v>0</v>
      </c>
      <c r="AG12">
        <v>0</v>
      </c>
      <c r="AH12" t="s">
        <v>113</v>
      </c>
      <c r="AI12" s="1">
        <v>44564.428912037038</v>
      </c>
      <c r="AJ12">
        <v>339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45">
      <c r="A13" t="s">
        <v>123</v>
      </c>
      <c r="B13" t="s">
        <v>79</v>
      </c>
      <c r="C13" t="s">
        <v>124</v>
      </c>
      <c r="D13" t="s">
        <v>81</v>
      </c>
      <c r="E13" s="2" t="str">
        <f>HYPERLINK("capsilon://?command=openfolder&amp;siteaddress=FAM.docvelocity-na8.net&amp;folderid=FX32FFC3AE-1ACE-20E7-C9D1-6B97ECBDDFC1","FX21126434")</f>
        <v>FX21126434</v>
      </c>
      <c r="F13" t="s">
        <v>19</v>
      </c>
      <c r="G13" t="s">
        <v>19</v>
      </c>
      <c r="H13" t="s">
        <v>82</v>
      </c>
      <c r="I13" t="s">
        <v>125</v>
      </c>
      <c r="J13">
        <v>66</v>
      </c>
      <c r="K13" t="s">
        <v>84</v>
      </c>
      <c r="L13" t="s">
        <v>85</v>
      </c>
      <c r="M13" t="s">
        <v>86</v>
      </c>
      <c r="N13">
        <v>2</v>
      </c>
      <c r="O13" s="1">
        <v>44564.425868055558</v>
      </c>
      <c r="P13" s="1">
        <v>44564.427488425928</v>
      </c>
      <c r="Q13">
        <v>43</v>
      </c>
      <c r="R13">
        <v>97</v>
      </c>
      <c r="S13" t="b">
        <v>0</v>
      </c>
      <c r="T13" t="s">
        <v>87</v>
      </c>
      <c r="U13" t="b">
        <v>0</v>
      </c>
      <c r="V13" t="s">
        <v>88</v>
      </c>
      <c r="W13" s="1">
        <v>44564.426307870373</v>
      </c>
      <c r="X13">
        <v>37</v>
      </c>
      <c r="Y13">
        <v>0</v>
      </c>
      <c r="Z13">
        <v>0</v>
      </c>
      <c r="AA13">
        <v>0</v>
      </c>
      <c r="AB13">
        <v>52</v>
      </c>
      <c r="AC13">
        <v>0</v>
      </c>
      <c r="AD13">
        <v>66</v>
      </c>
      <c r="AE13">
        <v>0</v>
      </c>
      <c r="AF13">
        <v>0</v>
      </c>
      <c r="AG13">
        <v>0</v>
      </c>
      <c r="AH13" t="s">
        <v>89</v>
      </c>
      <c r="AI13" s="1">
        <v>44564.427488425928</v>
      </c>
      <c r="AJ13">
        <v>60</v>
      </c>
      <c r="AK13">
        <v>0</v>
      </c>
      <c r="AL13">
        <v>0</v>
      </c>
      <c r="AM13">
        <v>0</v>
      </c>
      <c r="AN13">
        <v>52</v>
      </c>
      <c r="AO13">
        <v>0</v>
      </c>
      <c r="AP13">
        <v>66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45">
      <c r="A14" t="s">
        <v>126</v>
      </c>
      <c r="B14" t="s">
        <v>79</v>
      </c>
      <c r="C14" t="s">
        <v>127</v>
      </c>
      <c r="D14" t="s">
        <v>81</v>
      </c>
      <c r="E14" s="2" t="str">
        <f>HYPERLINK("capsilon://?command=openfolder&amp;siteaddress=FAM.docvelocity-na8.net&amp;folderid=FX663D5AFD-5CC1-802A-9A37-A7EF5208A30C","FX211213439")</f>
        <v>FX211213439</v>
      </c>
      <c r="F14" t="s">
        <v>19</v>
      </c>
      <c r="G14" t="s">
        <v>19</v>
      </c>
      <c r="H14" t="s">
        <v>82</v>
      </c>
      <c r="I14" t="s">
        <v>128</v>
      </c>
      <c r="J14">
        <v>56</v>
      </c>
      <c r="K14" t="s">
        <v>84</v>
      </c>
      <c r="L14" t="s">
        <v>85</v>
      </c>
      <c r="M14" t="s">
        <v>86</v>
      </c>
      <c r="N14">
        <v>2</v>
      </c>
      <c r="O14" s="1">
        <v>44564.434050925927</v>
      </c>
      <c r="P14" s="1">
        <v>44564.445081018515</v>
      </c>
      <c r="Q14">
        <v>352</v>
      </c>
      <c r="R14">
        <v>601</v>
      </c>
      <c r="S14" t="b">
        <v>0</v>
      </c>
      <c r="T14" t="s">
        <v>87</v>
      </c>
      <c r="U14" t="b">
        <v>0</v>
      </c>
      <c r="V14" t="s">
        <v>129</v>
      </c>
      <c r="W14" s="1">
        <v>44564.438900462963</v>
      </c>
      <c r="X14">
        <v>173</v>
      </c>
      <c r="Y14">
        <v>42</v>
      </c>
      <c r="Z14">
        <v>0</v>
      </c>
      <c r="AA14">
        <v>42</v>
      </c>
      <c r="AB14">
        <v>0</v>
      </c>
      <c r="AC14">
        <v>18</v>
      </c>
      <c r="AD14">
        <v>14</v>
      </c>
      <c r="AE14">
        <v>0</v>
      </c>
      <c r="AF14">
        <v>0</v>
      </c>
      <c r="AG14">
        <v>0</v>
      </c>
      <c r="AH14" t="s">
        <v>97</v>
      </c>
      <c r="AI14" s="1">
        <v>44564.445081018515</v>
      </c>
      <c r="AJ14">
        <v>428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13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45">
      <c r="A15" t="s">
        <v>130</v>
      </c>
      <c r="B15" t="s">
        <v>79</v>
      </c>
      <c r="C15" t="s">
        <v>131</v>
      </c>
      <c r="D15" t="s">
        <v>81</v>
      </c>
      <c r="E15" s="2" t="str">
        <f>HYPERLINK("capsilon://?command=openfolder&amp;siteaddress=FAM.docvelocity-na8.net&amp;folderid=FX55278921-3B30-CB7A-0610-C2FCBAA1988C","FX21123834")</f>
        <v>FX21123834</v>
      </c>
      <c r="F15" t="s">
        <v>19</v>
      </c>
      <c r="G15" t="s">
        <v>19</v>
      </c>
      <c r="H15" t="s">
        <v>82</v>
      </c>
      <c r="I15" t="s">
        <v>132</v>
      </c>
      <c r="J15">
        <v>66</v>
      </c>
      <c r="K15" t="s">
        <v>84</v>
      </c>
      <c r="L15" t="s">
        <v>85</v>
      </c>
      <c r="M15" t="s">
        <v>86</v>
      </c>
      <c r="N15">
        <v>2</v>
      </c>
      <c r="O15" s="1">
        <v>44564.436319444445</v>
      </c>
      <c r="P15" s="1">
        <v>44564.448194444441</v>
      </c>
      <c r="Q15">
        <v>738</v>
      </c>
      <c r="R15">
        <v>288</v>
      </c>
      <c r="S15" t="b">
        <v>0</v>
      </c>
      <c r="T15" t="s">
        <v>87</v>
      </c>
      <c r="U15" t="b">
        <v>0</v>
      </c>
      <c r="V15" t="s">
        <v>129</v>
      </c>
      <c r="W15" s="1">
        <v>44564.439143518517</v>
      </c>
      <c r="X15">
        <v>20</v>
      </c>
      <c r="Y15">
        <v>0</v>
      </c>
      <c r="Z15">
        <v>0</v>
      </c>
      <c r="AA15">
        <v>0</v>
      </c>
      <c r="AB15">
        <v>52</v>
      </c>
      <c r="AC15">
        <v>0</v>
      </c>
      <c r="AD15">
        <v>66</v>
      </c>
      <c r="AE15">
        <v>0</v>
      </c>
      <c r="AF15">
        <v>0</v>
      </c>
      <c r="AG15">
        <v>0</v>
      </c>
      <c r="AH15" t="s">
        <v>97</v>
      </c>
      <c r="AI15" s="1">
        <v>44564.448194444441</v>
      </c>
      <c r="AJ15">
        <v>268</v>
      </c>
      <c r="AK15">
        <v>0</v>
      </c>
      <c r="AL15">
        <v>0</v>
      </c>
      <c r="AM15">
        <v>0</v>
      </c>
      <c r="AN15">
        <v>52</v>
      </c>
      <c r="AO15">
        <v>0</v>
      </c>
      <c r="AP15">
        <v>66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45">
      <c r="A16" t="s">
        <v>133</v>
      </c>
      <c r="B16" t="s">
        <v>79</v>
      </c>
      <c r="C16" t="s">
        <v>134</v>
      </c>
      <c r="D16" t="s">
        <v>81</v>
      </c>
      <c r="E16" s="2" t="str">
        <f>HYPERLINK("capsilon://?command=openfolder&amp;siteaddress=FAM.docvelocity-na8.net&amp;folderid=FX7B02AC4B-EE91-6A86-70C7-44B998690F00","FX21129290")</f>
        <v>FX21129290</v>
      </c>
      <c r="F16" t="s">
        <v>19</v>
      </c>
      <c r="G16" t="s">
        <v>19</v>
      </c>
      <c r="H16" t="s">
        <v>82</v>
      </c>
      <c r="I16" t="s">
        <v>135</v>
      </c>
      <c r="J16">
        <v>284</v>
      </c>
      <c r="K16" t="s">
        <v>84</v>
      </c>
      <c r="L16" t="s">
        <v>85</v>
      </c>
      <c r="M16" t="s">
        <v>86</v>
      </c>
      <c r="N16">
        <v>2</v>
      </c>
      <c r="O16" s="1">
        <v>44564.445787037039</v>
      </c>
      <c r="P16" s="1">
        <v>44564.477777777778</v>
      </c>
      <c r="Q16">
        <v>160</v>
      </c>
      <c r="R16">
        <v>2604</v>
      </c>
      <c r="S16" t="b">
        <v>0</v>
      </c>
      <c r="T16" t="s">
        <v>87</v>
      </c>
      <c r="U16" t="b">
        <v>0</v>
      </c>
      <c r="V16" t="s">
        <v>88</v>
      </c>
      <c r="W16" s="1">
        <v>44564.458692129629</v>
      </c>
      <c r="X16">
        <v>1115</v>
      </c>
      <c r="Y16">
        <v>235</v>
      </c>
      <c r="Z16">
        <v>0</v>
      </c>
      <c r="AA16">
        <v>235</v>
      </c>
      <c r="AB16">
        <v>0</v>
      </c>
      <c r="AC16">
        <v>93</v>
      </c>
      <c r="AD16">
        <v>49</v>
      </c>
      <c r="AE16">
        <v>0</v>
      </c>
      <c r="AF16">
        <v>0</v>
      </c>
      <c r="AG16">
        <v>0</v>
      </c>
      <c r="AH16" t="s">
        <v>89</v>
      </c>
      <c r="AI16" s="1">
        <v>44564.477777777778</v>
      </c>
      <c r="AJ16">
        <v>1478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49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45">
      <c r="A17" t="s">
        <v>136</v>
      </c>
      <c r="B17" t="s">
        <v>79</v>
      </c>
      <c r="C17" t="s">
        <v>137</v>
      </c>
      <c r="D17" t="s">
        <v>81</v>
      </c>
      <c r="E17" s="2" t="str">
        <f>HYPERLINK("capsilon://?command=openfolder&amp;siteaddress=FAM.docvelocity-na8.net&amp;folderid=FXEB347C6A-C3B9-0D46-FC0C-58DE109BA760","FX211212754")</f>
        <v>FX211212754</v>
      </c>
      <c r="F17" t="s">
        <v>19</v>
      </c>
      <c r="G17" t="s">
        <v>19</v>
      </c>
      <c r="H17" t="s">
        <v>82</v>
      </c>
      <c r="I17" t="s">
        <v>138</v>
      </c>
      <c r="J17">
        <v>59</v>
      </c>
      <c r="K17" t="s">
        <v>84</v>
      </c>
      <c r="L17" t="s">
        <v>85</v>
      </c>
      <c r="M17" t="s">
        <v>86</v>
      </c>
      <c r="N17">
        <v>2</v>
      </c>
      <c r="O17" s="1">
        <v>44564.446689814817</v>
      </c>
      <c r="P17" s="1">
        <v>44564.453935185185</v>
      </c>
      <c r="Q17">
        <v>7</v>
      </c>
      <c r="R17">
        <v>619</v>
      </c>
      <c r="S17" t="b">
        <v>0</v>
      </c>
      <c r="T17" t="s">
        <v>87</v>
      </c>
      <c r="U17" t="b">
        <v>0</v>
      </c>
      <c r="V17" t="s">
        <v>96</v>
      </c>
      <c r="W17" s="1">
        <v>44564.449976851851</v>
      </c>
      <c r="X17">
        <v>283</v>
      </c>
      <c r="Y17">
        <v>69</v>
      </c>
      <c r="Z17">
        <v>0</v>
      </c>
      <c r="AA17">
        <v>69</v>
      </c>
      <c r="AB17">
        <v>0</v>
      </c>
      <c r="AC17">
        <v>33</v>
      </c>
      <c r="AD17">
        <v>-10</v>
      </c>
      <c r="AE17">
        <v>0</v>
      </c>
      <c r="AF17">
        <v>0</v>
      </c>
      <c r="AG17">
        <v>0</v>
      </c>
      <c r="AH17" t="s">
        <v>139</v>
      </c>
      <c r="AI17" s="1">
        <v>44564.453935185185</v>
      </c>
      <c r="AJ17">
        <v>336</v>
      </c>
      <c r="AK17">
        <v>2</v>
      </c>
      <c r="AL17">
        <v>0</v>
      </c>
      <c r="AM17">
        <v>2</v>
      </c>
      <c r="AN17">
        <v>0</v>
      </c>
      <c r="AO17">
        <v>1</v>
      </c>
      <c r="AP17">
        <v>-12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45">
      <c r="A18" t="s">
        <v>140</v>
      </c>
      <c r="B18" t="s">
        <v>79</v>
      </c>
      <c r="C18" t="s">
        <v>141</v>
      </c>
      <c r="D18" t="s">
        <v>81</v>
      </c>
      <c r="E18" s="2" t="str">
        <f>HYPERLINK("capsilon://?command=openfolder&amp;siteaddress=FAM.docvelocity-na8.net&amp;folderid=FXD752CC24-266B-1FA2-9F82-A6393D2CFA27","FX21129697")</f>
        <v>FX21129697</v>
      </c>
      <c r="F18" t="s">
        <v>19</v>
      </c>
      <c r="G18" t="s">
        <v>19</v>
      </c>
      <c r="H18" t="s">
        <v>82</v>
      </c>
      <c r="I18" t="s">
        <v>142</v>
      </c>
      <c r="J18">
        <v>112</v>
      </c>
      <c r="K18" t="s">
        <v>84</v>
      </c>
      <c r="L18" t="s">
        <v>85</v>
      </c>
      <c r="M18" t="s">
        <v>86</v>
      </c>
      <c r="N18">
        <v>2</v>
      </c>
      <c r="O18" s="1">
        <v>44564.447488425925</v>
      </c>
      <c r="P18" s="1">
        <v>44564.461712962962</v>
      </c>
      <c r="Q18">
        <v>263</v>
      </c>
      <c r="R18">
        <v>966</v>
      </c>
      <c r="S18" t="b">
        <v>0</v>
      </c>
      <c r="T18" t="s">
        <v>87</v>
      </c>
      <c r="U18" t="b">
        <v>0</v>
      </c>
      <c r="V18" t="s">
        <v>96</v>
      </c>
      <c r="W18" s="1">
        <v>44564.456296296295</v>
      </c>
      <c r="X18">
        <v>545</v>
      </c>
      <c r="Y18">
        <v>84</v>
      </c>
      <c r="Z18">
        <v>0</v>
      </c>
      <c r="AA18">
        <v>84</v>
      </c>
      <c r="AB18">
        <v>0</v>
      </c>
      <c r="AC18">
        <v>36</v>
      </c>
      <c r="AD18">
        <v>28</v>
      </c>
      <c r="AE18">
        <v>0</v>
      </c>
      <c r="AF18">
        <v>0</v>
      </c>
      <c r="AG18">
        <v>0</v>
      </c>
      <c r="AH18" t="s">
        <v>139</v>
      </c>
      <c r="AI18" s="1">
        <v>44564.461712962962</v>
      </c>
      <c r="AJ18">
        <v>421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28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45">
      <c r="A19" t="s">
        <v>143</v>
      </c>
      <c r="B19" t="s">
        <v>79</v>
      </c>
      <c r="C19" t="s">
        <v>137</v>
      </c>
      <c r="D19" t="s">
        <v>81</v>
      </c>
      <c r="E19" s="2" t="str">
        <f>HYPERLINK("capsilon://?command=openfolder&amp;siteaddress=FAM.docvelocity-na8.net&amp;folderid=FXEB347C6A-C3B9-0D46-FC0C-58DE109BA760","FX211212754")</f>
        <v>FX211212754</v>
      </c>
      <c r="F19" t="s">
        <v>19</v>
      </c>
      <c r="G19" t="s">
        <v>19</v>
      </c>
      <c r="H19" t="s">
        <v>82</v>
      </c>
      <c r="I19" t="s">
        <v>144</v>
      </c>
      <c r="J19">
        <v>59</v>
      </c>
      <c r="K19" t="s">
        <v>84</v>
      </c>
      <c r="L19" t="s">
        <v>85</v>
      </c>
      <c r="M19" t="s">
        <v>86</v>
      </c>
      <c r="N19">
        <v>2</v>
      </c>
      <c r="O19" s="1">
        <v>44564.448472222219</v>
      </c>
      <c r="P19" s="1">
        <v>44564.467407407406</v>
      </c>
      <c r="Q19">
        <v>683</v>
      </c>
      <c r="R19">
        <v>953</v>
      </c>
      <c r="S19" t="b">
        <v>0</v>
      </c>
      <c r="T19" t="s">
        <v>87</v>
      </c>
      <c r="U19" t="b">
        <v>0</v>
      </c>
      <c r="V19" t="s">
        <v>96</v>
      </c>
      <c r="W19" s="1">
        <v>44564.461053240739</v>
      </c>
      <c r="X19">
        <v>410</v>
      </c>
      <c r="Y19">
        <v>72</v>
      </c>
      <c r="Z19">
        <v>0</v>
      </c>
      <c r="AA19">
        <v>72</v>
      </c>
      <c r="AB19">
        <v>0</v>
      </c>
      <c r="AC19">
        <v>51</v>
      </c>
      <c r="AD19">
        <v>-13</v>
      </c>
      <c r="AE19">
        <v>0</v>
      </c>
      <c r="AF19">
        <v>0</v>
      </c>
      <c r="AG19">
        <v>0</v>
      </c>
      <c r="AH19" t="s">
        <v>97</v>
      </c>
      <c r="AI19" s="1">
        <v>44564.467407407406</v>
      </c>
      <c r="AJ19">
        <v>543</v>
      </c>
      <c r="AK19">
        <v>2</v>
      </c>
      <c r="AL19">
        <v>0</v>
      </c>
      <c r="AM19">
        <v>2</v>
      </c>
      <c r="AN19">
        <v>0</v>
      </c>
      <c r="AO19">
        <v>2</v>
      </c>
      <c r="AP19">
        <v>-15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45">
      <c r="A20" t="s">
        <v>145</v>
      </c>
      <c r="B20" t="s">
        <v>79</v>
      </c>
      <c r="C20" t="s">
        <v>146</v>
      </c>
      <c r="D20" t="s">
        <v>81</v>
      </c>
      <c r="E20" s="2" t="str">
        <f>HYPERLINK("capsilon://?command=openfolder&amp;siteaddress=FAM.docvelocity-na8.net&amp;folderid=FXB65E1219-88E6-9FD9-3CEA-E22482E9F9AB","FX21124132")</f>
        <v>FX21124132</v>
      </c>
      <c r="F20" t="s">
        <v>19</v>
      </c>
      <c r="G20" t="s">
        <v>19</v>
      </c>
      <c r="H20" t="s">
        <v>82</v>
      </c>
      <c r="I20" t="s">
        <v>147</v>
      </c>
      <c r="J20">
        <v>66</v>
      </c>
      <c r="K20" t="s">
        <v>84</v>
      </c>
      <c r="L20" t="s">
        <v>85</v>
      </c>
      <c r="M20" t="s">
        <v>86</v>
      </c>
      <c r="N20">
        <v>2</v>
      </c>
      <c r="O20" s="1">
        <v>44564.450902777775</v>
      </c>
      <c r="P20" s="1">
        <v>44564.46837962963</v>
      </c>
      <c r="Q20">
        <v>705</v>
      </c>
      <c r="R20">
        <v>805</v>
      </c>
      <c r="S20" t="b">
        <v>0</v>
      </c>
      <c r="T20" t="s">
        <v>87</v>
      </c>
      <c r="U20" t="b">
        <v>0</v>
      </c>
      <c r="V20" t="s">
        <v>88</v>
      </c>
      <c r="W20" s="1">
        <v>44564.46502314815</v>
      </c>
      <c r="X20">
        <v>546</v>
      </c>
      <c r="Y20">
        <v>52</v>
      </c>
      <c r="Z20">
        <v>0</v>
      </c>
      <c r="AA20">
        <v>52</v>
      </c>
      <c r="AB20">
        <v>0</v>
      </c>
      <c r="AC20">
        <v>40</v>
      </c>
      <c r="AD20">
        <v>14</v>
      </c>
      <c r="AE20">
        <v>0</v>
      </c>
      <c r="AF20">
        <v>0</v>
      </c>
      <c r="AG20">
        <v>0</v>
      </c>
      <c r="AH20" t="s">
        <v>139</v>
      </c>
      <c r="AI20" s="1">
        <v>44564.46837962963</v>
      </c>
      <c r="AJ20">
        <v>259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14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45">
      <c r="A21" t="s">
        <v>148</v>
      </c>
      <c r="B21" t="s">
        <v>79</v>
      </c>
      <c r="C21" t="s">
        <v>149</v>
      </c>
      <c r="D21" t="s">
        <v>81</v>
      </c>
      <c r="E21" s="2" t="str">
        <f>HYPERLINK("capsilon://?command=openfolder&amp;siteaddress=FAM.docvelocity-na8.net&amp;folderid=FX42FC8967-285C-BB7C-4856-6D9FEA19A6F6","FX211211470")</f>
        <v>FX211211470</v>
      </c>
      <c r="F21" t="s">
        <v>19</v>
      </c>
      <c r="G21" t="s">
        <v>19</v>
      </c>
      <c r="H21" t="s">
        <v>82</v>
      </c>
      <c r="I21" t="s">
        <v>150</v>
      </c>
      <c r="J21">
        <v>38</v>
      </c>
      <c r="K21" t="s">
        <v>84</v>
      </c>
      <c r="L21" t="s">
        <v>85</v>
      </c>
      <c r="M21" t="s">
        <v>86</v>
      </c>
      <c r="N21">
        <v>2</v>
      </c>
      <c r="O21" s="1">
        <v>44564.455810185187</v>
      </c>
      <c r="P21" s="1">
        <v>44564.465381944443</v>
      </c>
      <c r="Q21">
        <v>493</v>
      </c>
      <c r="R21">
        <v>334</v>
      </c>
      <c r="S21" t="b">
        <v>0</v>
      </c>
      <c r="T21" t="s">
        <v>87</v>
      </c>
      <c r="U21" t="b">
        <v>0</v>
      </c>
      <c r="V21" t="s">
        <v>96</v>
      </c>
      <c r="W21" s="1">
        <v>44564.462268518517</v>
      </c>
      <c r="X21">
        <v>104</v>
      </c>
      <c r="Y21">
        <v>37</v>
      </c>
      <c r="Z21">
        <v>0</v>
      </c>
      <c r="AA21">
        <v>37</v>
      </c>
      <c r="AB21">
        <v>0</v>
      </c>
      <c r="AC21">
        <v>11</v>
      </c>
      <c r="AD21">
        <v>1</v>
      </c>
      <c r="AE21">
        <v>0</v>
      </c>
      <c r="AF21">
        <v>0</v>
      </c>
      <c r="AG21">
        <v>0</v>
      </c>
      <c r="AH21" t="s">
        <v>139</v>
      </c>
      <c r="AI21" s="1">
        <v>44564.465381944443</v>
      </c>
      <c r="AJ21">
        <v>230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45">
      <c r="A22" t="s">
        <v>151</v>
      </c>
      <c r="B22" t="s">
        <v>79</v>
      </c>
      <c r="C22" t="s">
        <v>152</v>
      </c>
      <c r="D22" t="s">
        <v>81</v>
      </c>
      <c r="E22" s="2" t="str">
        <f>HYPERLINK("capsilon://?command=openfolder&amp;siteaddress=FAM.docvelocity-na8.net&amp;folderid=FXE1CB9643-A8C4-C691-2AFC-E319D890682C","FX21124827")</f>
        <v>FX21124827</v>
      </c>
      <c r="F22" t="s">
        <v>19</v>
      </c>
      <c r="G22" t="s">
        <v>19</v>
      </c>
      <c r="H22" t="s">
        <v>82</v>
      </c>
      <c r="I22" t="s">
        <v>153</v>
      </c>
      <c r="J22">
        <v>66</v>
      </c>
      <c r="K22" t="s">
        <v>84</v>
      </c>
      <c r="L22" t="s">
        <v>85</v>
      </c>
      <c r="M22" t="s">
        <v>86</v>
      </c>
      <c r="N22">
        <v>2</v>
      </c>
      <c r="O22" s="1">
        <v>44564.456087962964</v>
      </c>
      <c r="P22" s="1">
        <v>44564.477326388886</v>
      </c>
      <c r="Q22">
        <v>1215</v>
      </c>
      <c r="R22">
        <v>620</v>
      </c>
      <c r="S22" t="b">
        <v>0</v>
      </c>
      <c r="T22" t="s">
        <v>87</v>
      </c>
      <c r="U22" t="b">
        <v>0</v>
      </c>
      <c r="V22" t="s">
        <v>96</v>
      </c>
      <c r="W22" s="1">
        <v>44564.462696759256</v>
      </c>
      <c r="X22">
        <v>36</v>
      </c>
      <c r="Y22">
        <v>0</v>
      </c>
      <c r="Z22">
        <v>0</v>
      </c>
      <c r="AA22">
        <v>0</v>
      </c>
      <c r="AB22">
        <v>52</v>
      </c>
      <c r="AC22">
        <v>0</v>
      </c>
      <c r="AD22">
        <v>66</v>
      </c>
      <c r="AE22">
        <v>0</v>
      </c>
      <c r="AF22">
        <v>0</v>
      </c>
      <c r="AG22">
        <v>0</v>
      </c>
      <c r="AH22" t="s">
        <v>97</v>
      </c>
      <c r="AI22" s="1">
        <v>44564.477326388886</v>
      </c>
      <c r="AJ22">
        <v>362</v>
      </c>
      <c r="AK22">
        <v>0</v>
      </c>
      <c r="AL22">
        <v>0</v>
      </c>
      <c r="AM22">
        <v>0</v>
      </c>
      <c r="AN22">
        <v>52</v>
      </c>
      <c r="AO22">
        <v>0</v>
      </c>
      <c r="AP22">
        <v>66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45">
      <c r="A23" t="s">
        <v>154</v>
      </c>
      <c r="B23" t="s">
        <v>79</v>
      </c>
      <c r="C23" t="s">
        <v>155</v>
      </c>
      <c r="D23" t="s">
        <v>81</v>
      </c>
      <c r="E23" s="2" t="str">
        <f>HYPERLINK("capsilon://?command=openfolder&amp;siteaddress=FAM.docvelocity-na8.net&amp;folderid=FXF7ECF562-C55F-F6F1-6F13-258B5E7D1260","FX211211969")</f>
        <v>FX211211969</v>
      </c>
      <c r="F23" t="s">
        <v>19</v>
      </c>
      <c r="G23" t="s">
        <v>19</v>
      </c>
      <c r="H23" t="s">
        <v>82</v>
      </c>
      <c r="I23" t="s">
        <v>156</v>
      </c>
      <c r="J23">
        <v>274</v>
      </c>
      <c r="K23" t="s">
        <v>84</v>
      </c>
      <c r="L23" t="s">
        <v>85</v>
      </c>
      <c r="M23" t="s">
        <v>86</v>
      </c>
      <c r="N23">
        <v>2</v>
      </c>
      <c r="O23" s="1">
        <v>44564.466550925928</v>
      </c>
      <c r="P23" s="1">
        <v>44564.498217592591</v>
      </c>
      <c r="Q23">
        <v>891</v>
      </c>
      <c r="R23">
        <v>1845</v>
      </c>
      <c r="S23" t="b">
        <v>0</v>
      </c>
      <c r="T23" t="s">
        <v>87</v>
      </c>
      <c r="U23" t="b">
        <v>0</v>
      </c>
      <c r="V23" t="s">
        <v>106</v>
      </c>
      <c r="W23" s="1">
        <v>44564.487384259257</v>
      </c>
      <c r="X23">
        <v>1183</v>
      </c>
      <c r="Y23">
        <v>200</v>
      </c>
      <c r="Z23">
        <v>0</v>
      </c>
      <c r="AA23">
        <v>200</v>
      </c>
      <c r="AB23">
        <v>0</v>
      </c>
      <c r="AC23">
        <v>54</v>
      </c>
      <c r="AD23">
        <v>74</v>
      </c>
      <c r="AE23">
        <v>0</v>
      </c>
      <c r="AF23">
        <v>0</v>
      </c>
      <c r="AG23">
        <v>0</v>
      </c>
      <c r="AH23" t="s">
        <v>97</v>
      </c>
      <c r="AI23" s="1">
        <v>44564.498217592591</v>
      </c>
      <c r="AJ23">
        <v>628</v>
      </c>
      <c r="AK23">
        <v>3</v>
      </c>
      <c r="AL23">
        <v>0</v>
      </c>
      <c r="AM23">
        <v>3</v>
      </c>
      <c r="AN23">
        <v>0</v>
      </c>
      <c r="AO23">
        <v>3</v>
      </c>
      <c r="AP23">
        <v>71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45">
      <c r="A24" t="s">
        <v>157</v>
      </c>
      <c r="B24" t="s">
        <v>79</v>
      </c>
      <c r="C24" t="s">
        <v>158</v>
      </c>
      <c r="D24" t="s">
        <v>81</v>
      </c>
      <c r="E24" s="2" t="str">
        <f>HYPERLINK("capsilon://?command=openfolder&amp;siteaddress=FAM.docvelocity-na8.net&amp;folderid=FX99AA1B5E-F58D-612A-82E3-1AE60ACEDDDD","FX211211598")</f>
        <v>FX211211598</v>
      </c>
      <c r="F24" t="s">
        <v>19</v>
      </c>
      <c r="G24" t="s">
        <v>19</v>
      </c>
      <c r="H24" t="s">
        <v>82</v>
      </c>
      <c r="I24" t="s">
        <v>159</v>
      </c>
      <c r="J24">
        <v>38</v>
      </c>
      <c r="K24" t="s">
        <v>84</v>
      </c>
      <c r="L24" t="s">
        <v>85</v>
      </c>
      <c r="M24" t="s">
        <v>86</v>
      </c>
      <c r="N24">
        <v>1</v>
      </c>
      <c r="O24" s="1">
        <v>44564.471504629626</v>
      </c>
      <c r="P24" s="1">
        <v>44564.482835648145</v>
      </c>
      <c r="Q24">
        <v>839</v>
      </c>
      <c r="R24">
        <v>140</v>
      </c>
      <c r="S24" t="b">
        <v>0</v>
      </c>
      <c r="T24" t="s">
        <v>87</v>
      </c>
      <c r="U24" t="b">
        <v>0</v>
      </c>
      <c r="V24" t="s">
        <v>160</v>
      </c>
      <c r="W24" s="1">
        <v>44564.482835648145</v>
      </c>
      <c r="X24">
        <v>140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38</v>
      </c>
      <c r="AE24">
        <v>37</v>
      </c>
      <c r="AF24">
        <v>0</v>
      </c>
      <c r="AG24">
        <v>2</v>
      </c>
      <c r="AH24" t="s">
        <v>87</v>
      </c>
      <c r="AI24" t="s">
        <v>87</v>
      </c>
      <c r="AJ24" t="s">
        <v>87</v>
      </c>
      <c r="AK24" t="s">
        <v>87</v>
      </c>
      <c r="AL24" t="s">
        <v>87</v>
      </c>
      <c r="AM24" t="s">
        <v>87</v>
      </c>
      <c r="AN24" t="s">
        <v>87</v>
      </c>
      <c r="AO24" t="s">
        <v>87</v>
      </c>
      <c r="AP24" t="s">
        <v>87</v>
      </c>
      <c r="AQ24" t="s">
        <v>87</v>
      </c>
      <c r="AR24" t="s">
        <v>87</v>
      </c>
      <c r="AS24" t="s">
        <v>87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45">
      <c r="A25" t="s">
        <v>161</v>
      </c>
      <c r="B25" t="s">
        <v>79</v>
      </c>
      <c r="C25" t="s">
        <v>146</v>
      </c>
      <c r="D25" t="s">
        <v>81</v>
      </c>
      <c r="E25" s="2" t="str">
        <f>HYPERLINK("capsilon://?command=openfolder&amp;siteaddress=FAM.docvelocity-na8.net&amp;folderid=FXB65E1219-88E6-9FD9-3CEA-E22482E9F9AB","FX21124132")</f>
        <v>FX21124132</v>
      </c>
      <c r="F25" t="s">
        <v>19</v>
      </c>
      <c r="G25" t="s">
        <v>19</v>
      </c>
      <c r="H25" t="s">
        <v>82</v>
      </c>
      <c r="I25" t="s">
        <v>162</v>
      </c>
      <c r="J25">
        <v>66</v>
      </c>
      <c r="K25" t="s">
        <v>84</v>
      </c>
      <c r="L25" t="s">
        <v>85</v>
      </c>
      <c r="M25" t="s">
        <v>86</v>
      </c>
      <c r="N25">
        <v>2</v>
      </c>
      <c r="O25" s="1">
        <v>44564.473171296297</v>
      </c>
      <c r="P25" s="1">
        <v>44564.506006944444</v>
      </c>
      <c r="Q25">
        <v>1231</v>
      </c>
      <c r="R25">
        <v>1606</v>
      </c>
      <c r="S25" t="b">
        <v>0</v>
      </c>
      <c r="T25" t="s">
        <v>87</v>
      </c>
      <c r="U25" t="b">
        <v>0</v>
      </c>
      <c r="V25" t="s">
        <v>163</v>
      </c>
      <c r="W25" s="1">
        <v>44564.498715277776</v>
      </c>
      <c r="X25">
        <v>1020</v>
      </c>
      <c r="Y25">
        <v>52</v>
      </c>
      <c r="Z25">
        <v>0</v>
      </c>
      <c r="AA25">
        <v>52</v>
      </c>
      <c r="AB25">
        <v>0</v>
      </c>
      <c r="AC25">
        <v>32</v>
      </c>
      <c r="AD25">
        <v>14</v>
      </c>
      <c r="AE25">
        <v>0</v>
      </c>
      <c r="AF25">
        <v>0</v>
      </c>
      <c r="AG25">
        <v>0</v>
      </c>
      <c r="AH25" t="s">
        <v>113</v>
      </c>
      <c r="AI25" s="1">
        <v>44564.506006944444</v>
      </c>
      <c r="AJ25">
        <v>511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14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45">
      <c r="A26" t="s">
        <v>164</v>
      </c>
      <c r="B26" t="s">
        <v>79</v>
      </c>
      <c r="C26" t="s">
        <v>165</v>
      </c>
      <c r="D26" t="s">
        <v>81</v>
      </c>
      <c r="E26" s="2" t="str">
        <f>HYPERLINK("capsilon://?command=openfolder&amp;siteaddress=FAM.docvelocity-na8.net&amp;folderid=FXE639285A-C959-34A9-7FCD-3A98589B103E","FX211213455")</f>
        <v>FX211213455</v>
      </c>
      <c r="F26" t="s">
        <v>19</v>
      </c>
      <c r="G26" t="s">
        <v>19</v>
      </c>
      <c r="H26" t="s">
        <v>82</v>
      </c>
      <c r="I26" t="s">
        <v>166</v>
      </c>
      <c r="J26">
        <v>134</v>
      </c>
      <c r="K26" t="s">
        <v>84</v>
      </c>
      <c r="L26" t="s">
        <v>85</v>
      </c>
      <c r="M26" t="s">
        <v>86</v>
      </c>
      <c r="N26">
        <v>2</v>
      </c>
      <c r="O26" s="1">
        <v>44564.474050925928</v>
      </c>
      <c r="P26" s="1">
        <v>44564.510613425926</v>
      </c>
      <c r="Q26">
        <v>1054</v>
      </c>
      <c r="R26">
        <v>2105</v>
      </c>
      <c r="S26" t="b">
        <v>0</v>
      </c>
      <c r="T26" t="s">
        <v>87</v>
      </c>
      <c r="U26" t="b">
        <v>0</v>
      </c>
      <c r="V26" t="s">
        <v>106</v>
      </c>
      <c r="W26" s="1">
        <v>44564.501562500001</v>
      </c>
      <c r="X26">
        <v>1224</v>
      </c>
      <c r="Y26">
        <v>132</v>
      </c>
      <c r="Z26">
        <v>0</v>
      </c>
      <c r="AA26">
        <v>132</v>
      </c>
      <c r="AB26">
        <v>0</v>
      </c>
      <c r="AC26">
        <v>69</v>
      </c>
      <c r="AD26">
        <v>2</v>
      </c>
      <c r="AE26">
        <v>0</v>
      </c>
      <c r="AF26">
        <v>0</v>
      </c>
      <c r="AG26">
        <v>0</v>
      </c>
      <c r="AH26" t="s">
        <v>97</v>
      </c>
      <c r="AI26" s="1">
        <v>44564.510613425926</v>
      </c>
      <c r="AJ26">
        <v>759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45">
      <c r="A27" t="s">
        <v>167</v>
      </c>
      <c r="B27" t="s">
        <v>79</v>
      </c>
      <c r="C27" t="s">
        <v>168</v>
      </c>
      <c r="D27" t="s">
        <v>81</v>
      </c>
      <c r="E27" s="2" t="str">
        <f>HYPERLINK("capsilon://?command=openfolder&amp;siteaddress=FAM.docvelocity-na8.net&amp;folderid=FX9B4C956D-AB91-3B03-D0EC-62213EC9A7E3","FX211212040")</f>
        <v>FX211212040</v>
      </c>
      <c r="F27" t="s">
        <v>19</v>
      </c>
      <c r="G27" t="s">
        <v>19</v>
      </c>
      <c r="H27" t="s">
        <v>82</v>
      </c>
      <c r="I27" t="s">
        <v>169</v>
      </c>
      <c r="J27">
        <v>156</v>
      </c>
      <c r="K27" t="s">
        <v>84</v>
      </c>
      <c r="L27" t="s">
        <v>85</v>
      </c>
      <c r="M27" t="s">
        <v>86</v>
      </c>
      <c r="N27">
        <v>2</v>
      </c>
      <c r="O27" s="1">
        <v>44564.477222222224</v>
      </c>
      <c r="P27" s="1">
        <v>44564.514976851853</v>
      </c>
      <c r="Q27">
        <v>877</v>
      </c>
      <c r="R27">
        <v>2385</v>
      </c>
      <c r="S27" t="b">
        <v>0</v>
      </c>
      <c r="T27" t="s">
        <v>87</v>
      </c>
      <c r="U27" t="b">
        <v>0</v>
      </c>
      <c r="V27" t="s">
        <v>160</v>
      </c>
      <c r="W27" s="1">
        <v>44564.499884259261</v>
      </c>
      <c r="X27">
        <v>1110</v>
      </c>
      <c r="Y27">
        <v>125</v>
      </c>
      <c r="Z27">
        <v>0</v>
      </c>
      <c r="AA27">
        <v>125</v>
      </c>
      <c r="AB27">
        <v>0</v>
      </c>
      <c r="AC27">
        <v>26</v>
      </c>
      <c r="AD27">
        <v>31</v>
      </c>
      <c r="AE27">
        <v>0</v>
      </c>
      <c r="AF27">
        <v>0</v>
      </c>
      <c r="AG27">
        <v>0</v>
      </c>
      <c r="AH27" t="s">
        <v>170</v>
      </c>
      <c r="AI27" s="1">
        <v>44564.514976851853</v>
      </c>
      <c r="AJ27">
        <v>1275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31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45">
      <c r="A28" t="s">
        <v>171</v>
      </c>
      <c r="B28" t="s">
        <v>79</v>
      </c>
      <c r="C28" t="s">
        <v>172</v>
      </c>
      <c r="D28" t="s">
        <v>81</v>
      </c>
      <c r="E28" s="2" t="str">
        <f>HYPERLINK("capsilon://?command=openfolder&amp;siteaddress=FAM.docvelocity-na8.net&amp;folderid=FXE894D08E-80CF-08EB-6243-5DEDCC5F3D0C","FX211013754")</f>
        <v>FX211013754</v>
      </c>
      <c r="F28" t="s">
        <v>19</v>
      </c>
      <c r="G28" t="s">
        <v>19</v>
      </c>
      <c r="H28" t="s">
        <v>82</v>
      </c>
      <c r="I28" t="s">
        <v>173</v>
      </c>
      <c r="J28">
        <v>50</v>
      </c>
      <c r="K28" t="s">
        <v>84</v>
      </c>
      <c r="L28" t="s">
        <v>85</v>
      </c>
      <c r="M28" t="s">
        <v>86</v>
      </c>
      <c r="N28">
        <v>2</v>
      </c>
      <c r="O28" s="1">
        <v>44564.478912037041</v>
      </c>
      <c r="P28" s="1">
        <v>44564.501817129632</v>
      </c>
      <c r="Q28">
        <v>894</v>
      </c>
      <c r="R28">
        <v>1085</v>
      </c>
      <c r="S28" t="b">
        <v>0</v>
      </c>
      <c r="T28" t="s">
        <v>87</v>
      </c>
      <c r="U28" t="b">
        <v>0</v>
      </c>
      <c r="V28" t="s">
        <v>174</v>
      </c>
      <c r="W28" s="1">
        <v>44564.495995370373</v>
      </c>
      <c r="X28">
        <v>730</v>
      </c>
      <c r="Y28">
        <v>58</v>
      </c>
      <c r="Z28">
        <v>0</v>
      </c>
      <c r="AA28">
        <v>58</v>
      </c>
      <c r="AB28">
        <v>0</v>
      </c>
      <c r="AC28">
        <v>45</v>
      </c>
      <c r="AD28">
        <v>-8</v>
      </c>
      <c r="AE28">
        <v>0</v>
      </c>
      <c r="AF28">
        <v>0</v>
      </c>
      <c r="AG28">
        <v>0</v>
      </c>
      <c r="AH28" t="s">
        <v>97</v>
      </c>
      <c r="AI28" s="1">
        <v>44564.501817129632</v>
      </c>
      <c r="AJ28">
        <v>310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-8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45">
      <c r="A29" t="s">
        <v>175</v>
      </c>
      <c r="B29" t="s">
        <v>79</v>
      </c>
      <c r="C29" t="s">
        <v>176</v>
      </c>
      <c r="D29" t="s">
        <v>81</v>
      </c>
      <c r="E29" s="2" t="str">
        <f>HYPERLINK("capsilon://?command=openfolder&amp;siteaddress=FAM.docvelocity-na8.net&amp;folderid=FXD08D1623-492A-F40E-9445-24673B70B551","FX21102555")</f>
        <v>FX21102555</v>
      </c>
      <c r="F29" t="s">
        <v>19</v>
      </c>
      <c r="G29" t="s">
        <v>19</v>
      </c>
      <c r="H29" t="s">
        <v>82</v>
      </c>
      <c r="I29" t="s">
        <v>177</v>
      </c>
      <c r="J29">
        <v>66</v>
      </c>
      <c r="K29" t="s">
        <v>84</v>
      </c>
      <c r="L29" t="s">
        <v>85</v>
      </c>
      <c r="M29" t="s">
        <v>86</v>
      </c>
      <c r="N29">
        <v>2</v>
      </c>
      <c r="O29" s="1">
        <v>44564.480034722219</v>
      </c>
      <c r="P29" s="1">
        <v>44564.494687500002</v>
      </c>
      <c r="Q29">
        <v>1159</v>
      </c>
      <c r="R29">
        <v>107</v>
      </c>
      <c r="S29" t="b">
        <v>0</v>
      </c>
      <c r="T29" t="s">
        <v>87</v>
      </c>
      <c r="U29" t="b">
        <v>0</v>
      </c>
      <c r="V29" t="s">
        <v>178</v>
      </c>
      <c r="W29" s="1">
        <v>44564.494097222225</v>
      </c>
      <c r="X29">
        <v>63</v>
      </c>
      <c r="Y29">
        <v>0</v>
      </c>
      <c r="Z29">
        <v>0</v>
      </c>
      <c r="AA29">
        <v>0</v>
      </c>
      <c r="AB29">
        <v>52</v>
      </c>
      <c r="AC29">
        <v>0</v>
      </c>
      <c r="AD29">
        <v>66</v>
      </c>
      <c r="AE29">
        <v>0</v>
      </c>
      <c r="AF29">
        <v>0</v>
      </c>
      <c r="AG29">
        <v>0</v>
      </c>
      <c r="AH29" t="s">
        <v>170</v>
      </c>
      <c r="AI29" s="1">
        <v>44564.494687500002</v>
      </c>
      <c r="AJ29">
        <v>44</v>
      </c>
      <c r="AK29">
        <v>0</v>
      </c>
      <c r="AL29">
        <v>0</v>
      </c>
      <c r="AM29">
        <v>0</v>
      </c>
      <c r="AN29">
        <v>52</v>
      </c>
      <c r="AO29">
        <v>0</v>
      </c>
      <c r="AP29">
        <v>66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45">
      <c r="A30" t="s">
        <v>179</v>
      </c>
      <c r="B30" t="s">
        <v>79</v>
      </c>
      <c r="C30" t="s">
        <v>158</v>
      </c>
      <c r="D30" t="s">
        <v>81</v>
      </c>
      <c r="E30" s="2" t="str">
        <f>HYPERLINK("capsilon://?command=openfolder&amp;siteaddress=FAM.docvelocity-na8.net&amp;folderid=FX99AA1B5E-F58D-612A-82E3-1AE60ACEDDDD","FX211211598")</f>
        <v>FX211211598</v>
      </c>
      <c r="F30" t="s">
        <v>19</v>
      </c>
      <c r="G30" t="s">
        <v>19</v>
      </c>
      <c r="H30" t="s">
        <v>82</v>
      </c>
      <c r="I30" t="s">
        <v>159</v>
      </c>
      <c r="J30">
        <v>76</v>
      </c>
      <c r="K30" t="s">
        <v>84</v>
      </c>
      <c r="L30" t="s">
        <v>85</v>
      </c>
      <c r="M30" t="s">
        <v>86</v>
      </c>
      <c r="N30">
        <v>2</v>
      </c>
      <c r="O30" s="1">
        <v>44564.483229166668</v>
      </c>
      <c r="P30" s="1">
        <v>44564.493796296294</v>
      </c>
      <c r="Q30">
        <v>215</v>
      </c>
      <c r="R30">
        <v>698</v>
      </c>
      <c r="S30" t="b">
        <v>0</v>
      </c>
      <c r="T30" t="s">
        <v>87</v>
      </c>
      <c r="U30" t="b">
        <v>1</v>
      </c>
      <c r="V30" t="s">
        <v>160</v>
      </c>
      <c r="W30" s="1">
        <v>44564.487025462964</v>
      </c>
      <c r="X30">
        <v>218</v>
      </c>
      <c r="Y30">
        <v>74</v>
      </c>
      <c r="Z30">
        <v>0</v>
      </c>
      <c r="AA30">
        <v>74</v>
      </c>
      <c r="AB30">
        <v>0</v>
      </c>
      <c r="AC30">
        <v>24</v>
      </c>
      <c r="AD30">
        <v>2</v>
      </c>
      <c r="AE30">
        <v>0</v>
      </c>
      <c r="AF30">
        <v>0</v>
      </c>
      <c r="AG30">
        <v>0</v>
      </c>
      <c r="AH30" t="s">
        <v>89</v>
      </c>
      <c r="AI30" s="1">
        <v>44564.493796296294</v>
      </c>
      <c r="AJ30">
        <v>471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45">
      <c r="A31" t="s">
        <v>180</v>
      </c>
      <c r="B31" t="s">
        <v>79</v>
      </c>
      <c r="C31" t="s">
        <v>181</v>
      </c>
      <c r="D31" t="s">
        <v>81</v>
      </c>
      <c r="E31" s="2" t="str">
        <f>HYPERLINK("capsilon://?command=openfolder&amp;siteaddress=FAM.docvelocity-na8.net&amp;folderid=FX9369C08F-B1BD-22B6-5D84-DC6DBBC46114","FX211211465")</f>
        <v>FX211211465</v>
      </c>
      <c r="F31" t="s">
        <v>19</v>
      </c>
      <c r="G31" t="s">
        <v>19</v>
      </c>
      <c r="H31" t="s">
        <v>82</v>
      </c>
      <c r="I31" t="s">
        <v>182</v>
      </c>
      <c r="J31">
        <v>38</v>
      </c>
      <c r="K31" t="s">
        <v>84</v>
      </c>
      <c r="L31" t="s">
        <v>85</v>
      </c>
      <c r="M31" t="s">
        <v>86</v>
      </c>
      <c r="N31">
        <v>2</v>
      </c>
      <c r="O31" s="1">
        <v>44564.486770833333</v>
      </c>
      <c r="P31" s="1">
        <v>44564.501851851855</v>
      </c>
      <c r="Q31">
        <v>803</v>
      </c>
      <c r="R31">
        <v>500</v>
      </c>
      <c r="S31" t="b">
        <v>0</v>
      </c>
      <c r="T31" t="s">
        <v>87</v>
      </c>
      <c r="U31" t="b">
        <v>0</v>
      </c>
      <c r="V31" t="s">
        <v>178</v>
      </c>
      <c r="W31" s="1">
        <v>44564.496365740742</v>
      </c>
      <c r="X31">
        <v>195</v>
      </c>
      <c r="Y31">
        <v>37</v>
      </c>
      <c r="Z31">
        <v>0</v>
      </c>
      <c r="AA31">
        <v>37</v>
      </c>
      <c r="AB31">
        <v>0</v>
      </c>
      <c r="AC31">
        <v>11</v>
      </c>
      <c r="AD31">
        <v>1</v>
      </c>
      <c r="AE31">
        <v>0</v>
      </c>
      <c r="AF31">
        <v>0</v>
      </c>
      <c r="AG31">
        <v>0</v>
      </c>
      <c r="AH31" t="s">
        <v>89</v>
      </c>
      <c r="AI31" s="1">
        <v>44564.501851851855</v>
      </c>
      <c r="AJ31">
        <v>305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45">
      <c r="A32" t="s">
        <v>183</v>
      </c>
      <c r="B32" t="s">
        <v>79</v>
      </c>
      <c r="C32" t="s">
        <v>184</v>
      </c>
      <c r="D32" t="s">
        <v>81</v>
      </c>
      <c r="E32" s="2" t="str">
        <f>HYPERLINK("capsilon://?command=openfolder&amp;siteaddress=FAM.docvelocity-na8.net&amp;folderid=FXACE823D3-D1EF-8D03-8357-486E4B4F4682","FX21127633")</f>
        <v>FX21127633</v>
      </c>
      <c r="F32" t="s">
        <v>19</v>
      </c>
      <c r="G32" t="s">
        <v>19</v>
      </c>
      <c r="H32" t="s">
        <v>82</v>
      </c>
      <c r="I32" t="s">
        <v>185</v>
      </c>
      <c r="J32">
        <v>66</v>
      </c>
      <c r="K32" t="s">
        <v>84</v>
      </c>
      <c r="L32" t="s">
        <v>85</v>
      </c>
      <c r="M32" t="s">
        <v>86</v>
      </c>
      <c r="N32">
        <v>1</v>
      </c>
      <c r="O32" s="1">
        <v>44564.488182870373</v>
      </c>
      <c r="P32" s="1">
        <v>44564.503067129626</v>
      </c>
      <c r="Q32">
        <v>973</v>
      </c>
      <c r="R32">
        <v>313</v>
      </c>
      <c r="S32" t="b">
        <v>0</v>
      </c>
      <c r="T32" t="s">
        <v>87</v>
      </c>
      <c r="U32" t="b">
        <v>0</v>
      </c>
      <c r="V32" t="s">
        <v>160</v>
      </c>
      <c r="W32" s="1">
        <v>44564.503067129626</v>
      </c>
      <c r="X32">
        <v>275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66</v>
      </c>
      <c r="AE32">
        <v>52</v>
      </c>
      <c r="AF32">
        <v>0</v>
      </c>
      <c r="AG32">
        <v>2</v>
      </c>
      <c r="AH32" t="s">
        <v>87</v>
      </c>
      <c r="AI32" t="s">
        <v>87</v>
      </c>
      <c r="AJ32" t="s">
        <v>87</v>
      </c>
      <c r="AK32" t="s">
        <v>87</v>
      </c>
      <c r="AL32" t="s">
        <v>87</v>
      </c>
      <c r="AM32" t="s">
        <v>87</v>
      </c>
      <c r="AN32" t="s">
        <v>87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45">
      <c r="A33" t="s">
        <v>186</v>
      </c>
      <c r="B33" t="s">
        <v>79</v>
      </c>
      <c r="C33" t="s">
        <v>187</v>
      </c>
      <c r="D33" t="s">
        <v>81</v>
      </c>
      <c r="E33" s="2" t="str">
        <f>HYPERLINK("capsilon://?command=openfolder&amp;siteaddress=FAM.docvelocity-na8.net&amp;folderid=FXF020A1D4-6E8E-8359-32FA-F0D9D1679859","FX211211673")</f>
        <v>FX211211673</v>
      </c>
      <c r="F33" t="s">
        <v>19</v>
      </c>
      <c r="G33" t="s">
        <v>19</v>
      </c>
      <c r="H33" t="s">
        <v>82</v>
      </c>
      <c r="I33" t="s">
        <v>188</v>
      </c>
      <c r="J33">
        <v>66</v>
      </c>
      <c r="K33" t="s">
        <v>84</v>
      </c>
      <c r="L33" t="s">
        <v>85</v>
      </c>
      <c r="M33" t="s">
        <v>86</v>
      </c>
      <c r="N33">
        <v>1</v>
      </c>
      <c r="O33" s="1">
        <v>44564.500937500001</v>
      </c>
      <c r="P33" s="1">
        <v>44564.514687499999</v>
      </c>
      <c r="Q33">
        <v>820</v>
      </c>
      <c r="R33">
        <v>368</v>
      </c>
      <c r="S33" t="b">
        <v>0</v>
      </c>
      <c r="T33" t="s">
        <v>87</v>
      </c>
      <c r="U33" t="b">
        <v>0</v>
      </c>
      <c r="V33" t="s">
        <v>160</v>
      </c>
      <c r="W33" s="1">
        <v>44564.514687499999</v>
      </c>
      <c r="X33">
        <v>179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66</v>
      </c>
      <c r="AE33">
        <v>52</v>
      </c>
      <c r="AF33">
        <v>0</v>
      </c>
      <c r="AG33">
        <v>1</v>
      </c>
      <c r="AH33" t="s">
        <v>87</v>
      </c>
      <c r="AI33" t="s">
        <v>87</v>
      </c>
      <c r="AJ33" t="s">
        <v>87</v>
      </c>
      <c r="AK33" t="s">
        <v>87</v>
      </c>
      <c r="AL33" t="s">
        <v>87</v>
      </c>
      <c r="AM33" t="s">
        <v>87</v>
      </c>
      <c r="AN33" t="s">
        <v>87</v>
      </c>
      <c r="AO33" t="s">
        <v>87</v>
      </c>
      <c r="AP33" t="s">
        <v>87</v>
      </c>
      <c r="AQ33" t="s">
        <v>87</v>
      </c>
      <c r="AR33" t="s">
        <v>87</v>
      </c>
      <c r="AS33" t="s">
        <v>87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45">
      <c r="A34" t="s">
        <v>189</v>
      </c>
      <c r="B34" t="s">
        <v>79</v>
      </c>
      <c r="C34" t="s">
        <v>184</v>
      </c>
      <c r="D34" t="s">
        <v>81</v>
      </c>
      <c r="E34" s="2" t="str">
        <f>HYPERLINK("capsilon://?command=openfolder&amp;siteaddress=FAM.docvelocity-na8.net&amp;folderid=FXACE823D3-D1EF-8D03-8357-486E4B4F4682","FX21127633")</f>
        <v>FX21127633</v>
      </c>
      <c r="F34" t="s">
        <v>19</v>
      </c>
      <c r="G34" t="s">
        <v>19</v>
      </c>
      <c r="H34" t="s">
        <v>82</v>
      </c>
      <c r="I34" t="s">
        <v>185</v>
      </c>
      <c r="J34">
        <v>76</v>
      </c>
      <c r="K34" t="s">
        <v>84</v>
      </c>
      <c r="L34" t="s">
        <v>85</v>
      </c>
      <c r="M34" t="s">
        <v>86</v>
      </c>
      <c r="N34">
        <v>2</v>
      </c>
      <c r="O34" s="1">
        <v>44564.503495370373</v>
      </c>
      <c r="P34" s="1">
        <v>44564.518738425926</v>
      </c>
      <c r="Q34">
        <v>225</v>
      </c>
      <c r="R34">
        <v>1092</v>
      </c>
      <c r="S34" t="b">
        <v>0</v>
      </c>
      <c r="T34" t="s">
        <v>87</v>
      </c>
      <c r="U34" t="b">
        <v>1</v>
      </c>
      <c r="V34" t="s">
        <v>163</v>
      </c>
      <c r="W34" s="1">
        <v>44564.511574074073</v>
      </c>
      <c r="X34">
        <v>595</v>
      </c>
      <c r="Y34">
        <v>74</v>
      </c>
      <c r="Z34">
        <v>0</v>
      </c>
      <c r="AA34">
        <v>74</v>
      </c>
      <c r="AB34">
        <v>0</v>
      </c>
      <c r="AC34">
        <v>39</v>
      </c>
      <c r="AD34">
        <v>2</v>
      </c>
      <c r="AE34">
        <v>0</v>
      </c>
      <c r="AF34">
        <v>0</v>
      </c>
      <c r="AG34">
        <v>0</v>
      </c>
      <c r="AH34" t="s">
        <v>190</v>
      </c>
      <c r="AI34" s="1">
        <v>44564.518738425926</v>
      </c>
      <c r="AJ34">
        <v>497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45">
      <c r="A35" t="s">
        <v>191</v>
      </c>
      <c r="B35" t="s">
        <v>79</v>
      </c>
      <c r="C35" t="s">
        <v>80</v>
      </c>
      <c r="D35" t="s">
        <v>81</v>
      </c>
      <c r="E35" s="2" t="str">
        <f>HYPERLINK("capsilon://?command=openfolder&amp;siteaddress=FAM.docvelocity-na8.net&amp;folderid=FXE94EE25F-214F-5E60-8FB8-57A8E8CFBF69","FX211213192")</f>
        <v>FX211213192</v>
      </c>
      <c r="F35" t="s">
        <v>19</v>
      </c>
      <c r="G35" t="s">
        <v>19</v>
      </c>
      <c r="H35" t="s">
        <v>82</v>
      </c>
      <c r="I35" t="s">
        <v>192</v>
      </c>
      <c r="J35">
        <v>66</v>
      </c>
      <c r="K35" t="s">
        <v>84</v>
      </c>
      <c r="L35" t="s">
        <v>85</v>
      </c>
      <c r="M35" t="s">
        <v>86</v>
      </c>
      <c r="N35">
        <v>2</v>
      </c>
      <c r="O35" s="1">
        <v>44564.504444444443</v>
      </c>
      <c r="P35" s="1">
        <v>44564.5234375</v>
      </c>
      <c r="Q35">
        <v>504</v>
      </c>
      <c r="R35">
        <v>1137</v>
      </c>
      <c r="S35" t="b">
        <v>0</v>
      </c>
      <c r="T35" t="s">
        <v>87</v>
      </c>
      <c r="U35" t="b">
        <v>0</v>
      </c>
      <c r="V35" t="s">
        <v>178</v>
      </c>
      <c r="W35" s="1">
        <v>44564.509479166663</v>
      </c>
      <c r="X35">
        <v>363</v>
      </c>
      <c r="Y35">
        <v>52</v>
      </c>
      <c r="Z35">
        <v>0</v>
      </c>
      <c r="AA35">
        <v>52</v>
      </c>
      <c r="AB35">
        <v>0</v>
      </c>
      <c r="AC35">
        <v>25</v>
      </c>
      <c r="AD35">
        <v>14</v>
      </c>
      <c r="AE35">
        <v>0</v>
      </c>
      <c r="AF35">
        <v>0</v>
      </c>
      <c r="AG35">
        <v>0</v>
      </c>
      <c r="AH35" t="s">
        <v>170</v>
      </c>
      <c r="AI35" s="1">
        <v>44564.5234375</v>
      </c>
      <c r="AJ35">
        <v>730</v>
      </c>
      <c r="AK35">
        <v>1</v>
      </c>
      <c r="AL35">
        <v>0</v>
      </c>
      <c r="AM35">
        <v>1</v>
      </c>
      <c r="AN35">
        <v>0</v>
      </c>
      <c r="AO35">
        <v>1</v>
      </c>
      <c r="AP35">
        <v>13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45">
      <c r="A36" t="s">
        <v>193</v>
      </c>
      <c r="B36" t="s">
        <v>79</v>
      </c>
      <c r="C36" t="s">
        <v>194</v>
      </c>
      <c r="D36" t="s">
        <v>81</v>
      </c>
      <c r="E36" s="2" t="str">
        <f>HYPERLINK("capsilon://?command=openfolder&amp;siteaddress=FAM.docvelocity-na8.net&amp;folderid=FX9458F339-3695-F423-269E-94594D61C704","FX211213800")</f>
        <v>FX211213800</v>
      </c>
      <c r="F36" t="s">
        <v>19</v>
      </c>
      <c r="G36" t="s">
        <v>19</v>
      </c>
      <c r="H36" t="s">
        <v>82</v>
      </c>
      <c r="I36" t="s">
        <v>195</v>
      </c>
      <c r="J36">
        <v>206</v>
      </c>
      <c r="K36" t="s">
        <v>84</v>
      </c>
      <c r="L36" t="s">
        <v>85</v>
      </c>
      <c r="M36" t="s">
        <v>86</v>
      </c>
      <c r="N36">
        <v>2</v>
      </c>
      <c r="O36" s="1">
        <v>44564.506111111114</v>
      </c>
      <c r="P36" s="1">
        <v>44564.539502314816</v>
      </c>
      <c r="Q36">
        <v>866</v>
      </c>
      <c r="R36">
        <v>2019</v>
      </c>
      <c r="S36" t="b">
        <v>0</v>
      </c>
      <c r="T36" t="s">
        <v>87</v>
      </c>
      <c r="U36" t="b">
        <v>0</v>
      </c>
      <c r="V36" t="s">
        <v>163</v>
      </c>
      <c r="W36" s="1">
        <v>44564.517488425925</v>
      </c>
      <c r="X36">
        <v>510</v>
      </c>
      <c r="Y36">
        <v>139</v>
      </c>
      <c r="Z36">
        <v>0</v>
      </c>
      <c r="AA36">
        <v>139</v>
      </c>
      <c r="AB36">
        <v>0</v>
      </c>
      <c r="AC36">
        <v>30</v>
      </c>
      <c r="AD36">
        <v>67</v>
      </c>
      <c r="AE36">
        <v>0</v>
      </c>
      <c r="AF36">
        <v>0</v>
      </c>
      <c r="AG36">
        <v>0</v>
      </c>
      <c r="AH36" t="s">
        <v>170</v>
      </c>
      <c r="AI36" s="1">
        <v>44564.539502314816</v>
      </c>
      <c r="AJ36">
        <v>1362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67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45">
      <c r="A37" t="s">
        <v>196</v>
      </c>
      <c r="B37" t="s">
        <v>79</v>
      </c>
      <c r="C37" t="s">
        <v>187</v>
      </c>
      <c r="D37" t="s">
        <v>81</v>
      </c>
      <c r="E37" s="2" t="str">
        <f>HYPERLINK("capsilon://?command=openfolder&amp;siteaddress=FAM.docvelocity-na8.net&amp;folderid=FXF020A1D4-6E8E-8359-32FA-F0D9D1679859","FX211211673")</f>
        <v>FX211211673</v>
      </c>
      <c r="F37" t="s">
        <v>19</v>
      </c>
      <c r="G37" t="s">
        <v>19</v>
      </c>
      <c r="H37" t="s">
        <v>82</v>
      </c>
      <c r="I37" t="s">
        <v>188</v>
      </c>
      <c r="J37">
        <v>38</v>
      </c>
      <c r="K37" t="s">
        <v>84</v>
      </c>
      <c r="L37" t="s">
        <v>85</v>
      </c>
      <c r="M37" t="s">
        <v>86</v>
      </c>
      <c r="N37">
        <v>2</v>
      </c>
      <c r="O37" s="1">
        <v>44564.515243055554</v>
      </c>
      <c r="P37" s="1">
        <v>44564.568495370368</v>
      </c>
      <c r="Q37">
        <v>3209</v>
      </c>
      <c r="R37">
        <v>1392</v>
      </c>
      <c r="S37" t="b">
        <v>0</v>
      </c>
      <c r="T37" t="s">
        <v>87</v>
      </c>
      <c r="U37" t="b">
        <v>1</v>
      </c>
      <c r="V37" t="s">
        <v>178</v>
      </c>
      <c r="W37" s="1">
        <v>44564.560810185183</v>
      </c>
      <c r="X37">
        <v>720</v>
      </c>
      <c r="Y37">
        <v>37</v>
      </c>
      <c r="Z37">
        <v>0</v>
      </c>
      <c r="AA37">
        <v>37</v>
      </c>
      <c r="AB37">
        <v>0</v>
      </c>
      <c r="AC37">
        <v>18</v>
      </c>
      <c r="AD37">
        <v>1</v>
      </c>
      <c r="AE37">
        <v>0</v>
      </c>
      <c r="AF37">
        <v>0</v>
      </c>
      <c r="AG37">
        <v>0</v>
      </c>
      <c r="AH37" t="s">
        <v>197</v>
      </c>
      <c r="AI37" s="1">
        <v>44564.568495370368</v>
      </c>
      <c r="AJ37">
        <v>553</v>
      </c>
      <c r="AK37">
        <v>2</v>
      </c>
      <c r="AL37">
        <v>0</v>
      </c>
      <c r="AM37">
        <v>2</v>
      </c>
      <c r="AN37">
        <v>0</v>
      </c>
      <c r="AO37">
        <v>2</v>
      </c>
      <c r="AP37">
        <v>-1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45">
      <c r="A38" t="s">
        <v>198</v>
      </c>
      <c r="B38" t="s">
        <v>79</v>
      </c>
      <c r="C38" t="s">
        <v>199</v>
      </c>
      <c r="D38" t="s">
        <v>81</v>
      </c>
      <c r="E38" s="2" t="str">
        <f>HYPERLINK("capsilon://?command=openfolder&amp;siteaddress=FAM.docvelocity-na8.net&amp;folderid=FX74C0308E-4546-F492-DDE0-1F94DF7C31B7","FX21125743")</f>
        <v>FX21125743</v>
      </c>
      <c r="F38" t="s">
        <v>19</v>
      </c>
      <c r="G38" t="s">
        <v>19</v>
      </c>
      <c r="H38" t="s">
        <v>82</v>
      </c>
      <c r="I38" t="s">
        <v>200</v>
      </c>
      <c r="J38">
        <v>66</v>
      </c>
      <c r="K38" t="s">
        <v>84</v>
      </c>
      <c r="L38" t="s">
        <v>85</v>
      </c>
      <c r="M38" t="s">
        <v>86</v>
      </c>
      <c r="N38">
        <v>2</v>
      </c>
      <c r="O38" s="1">
        <v>44564.5234375</v>
      </c>
      <c r="P38" s="1">
        <v>44564.553726851853</v>
      </c>
      <c r="Q38">
        <v>2538</v>
      </c>
      <c r="R38">
        <v>79</v>
      </c>
      <c r="S38" t="b">
        <v>0</v>
      </c>
      <c r="T38" t="s">
        <v>87</v>
      </c>
      <c r="U38" t="b">
        <v>0</v>
      </c>
      <c r="V38" t="s">
        <v>160</v>
      </c>
      <c r="W38" s="1">
        <v>44564.547708333332</v>
      </c>
      <c r="X38">
        <v>29</v>
      </c>
      <c r="Y38">
        <v>0</v>
      </c>
      <c r="Z38">
        <v>0</v>
      </c>
      <c r="AA38">
        <v>0</v>
      </c>
      <c r="AB38">
        <v>52</v>
      </c>
      <c r="AC38">
        <v>0</v>
      </c>
      <c r="AD38">
        <v>66</v>
      </c>
      <c r="AE38">
        <v>0</v>
      </c>
      <c r="AF38">
        <v>0</v>
      </c>
      <c r="AG38">
        <v>0</v>
      </c>
      <c r="AH38" t="s">
        <v>197</v>
      </c>
      <c r="AI38" s="1">
        <v>44564.553726851853</v>
      </c>
      <c r="AJ38">
        <v>41</v>
      </c>
      <c r="AK38">
        <v>0</v>
      </c>
      <c r="AL38">
        <v>0</v>
      </c>
      <c r="AM38">
        <v>0</v>
      </c>
      <c r="AN38">
        <v>52</v>
      </c>
      <c r="AO38">
        <v>0</v>
      </c>
      <c r="AP38">
        <v>66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45">
      <c r="A39" t="s">
        <v>201</v>
      </c>
      <c r="B39" t="s">
        <v>79</v>
      </c>
      <c r="C39" t="s">
        <v>202</v>
      </c>
      <c r="D39" t="s">
        <v>81</v>
      </c>
      <c r="E39" s="2" t="str">
        <f>HYPERLINK("capsilon://?command=openfolder&amp;siteaddress=FAM.docvelocity-na8.net&amp;folderid=FX0C2A8D78-835A-9A86-65F7-3C2EB56375D4","FX21126754")</f>
        <v>FX21126754</v>
      </c>
      <c r="F39" t="s">
        <v>19</v>
      </c>
      <c r="G39" t="s">
        <v>19</v>
      </c>
      <c r="H39" t="s">
        <v>82</v>
      </c>
      <c r="I39" t="s">
        <v>203</v>
      </c>
      <c r="J39">
        <v>182</v>
      </c>
      <c r="K39" t="s">
        <v>84</v>
      </c>
      <c r="L39" t="s">
        <v>85</v>
      </c>
      <c r="M39" t="s">
        <v>86</v>
      </c>
      <c r="N39">
        <v>2</v>
      </c>
      <c r="O39" s="1">
        <v>44564.543333333335</v>
      </c>
      <c r="P39" s="1">
        <v>44564.559849537036</v>
      </c>
      <c r="Q39">
        <v>461</v>
      </c>
      <c r="R39">
        <v>966</v>
      </c>
      <c r="S39" t="b">
        <v>0</v>
      </c>
      <c r="T39" t="s">
        <v>87</v>
      </c>
      <c r="U39" t="b">
        <v>0</v>
      </c>
      <c r="V39" t="s">
        <v>160</v>
      </c>
      <c r="W39" s="1">
        <v>44564.552789351852</v>
      </c>
      <c r="X39">
        <v>438</v>
      </c>
      <c r="Y39">
        <v>134</v>
      </c>
      <c r="Z39">
        <v>0</v>
      </c>
      <c r="AA39">
        <v>134</v>
      </c>
      <c r="AB39">
        <v>0</v>
      </c>
      <c r="AC39">
        <v>37</v>
      </c>
      <c r="AD39">
        <v>48</v>
      </c>
      <c r="AE39">
        <v>0</v>
      </c>
      <c r="AF39">
        <v>0</v>
      </c>
      <c r="AG39">
        <v>0</v>
      </c>
      <c r="AH39" t="s">
        <v>197</v>
      </c>
      <c r="AI39" s="1">
        <v>44564.559849537036</v>
      </c>
      <c r="AJ39">
        <v>528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48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45">
      <c r="A40" t="s">
        <v>204</v>
      </c>
      <c r="B40" t="s">
        <v>79</v>
      </c>
      <c r="C40" t="s">
        <v>205</v>
      </c>
      <c r="D40" t="s">
        <v>81</v>
      </c>
      <c r="E40" s="2" t="str">
        <f>HYPERLINK("capsilon://?command=openfolder&amp;siteaddress=FAM.docvelocity-na8.net&amp;folderid=FX757FF1EC-8DBC-1D36-62F8-869846DEEB41","FX211212121")</f>
        <v>FX211212121</v>
      </c>
      <c r="F40" t="s">
        <v>19</v>
      </c>
      <c r="G40" t="s">
        <v>19</v>
      </c>
      <c r="H40" t="s">
        <v>82</v>
      </c>
      <c r="I40" t="s">
        <v>206</v>
      </c>
      <c r="J40">
        <v>38</v>
      </c>
      <c r="K40" t="s">
        <v>84</v>
      </c>
      <c r="L40" t="s">
        <v>85</v>
      </c>
      <c r="M40" t="s">
        <v>86</v>
      </c>
      <c r="N40">
        <v>2</v>
      </c>
      <c r="O40" s="1">
        <v>44564.550405092596</v>
      </c>
      <c r="P40" s="1">
        <v>44564.562083333331</v>
      </c>
      <c r="Q40">
        <v>701</v>
      </c>
      <c r="R40">
        <v>308</v>
      </c>
      <c r="S40" t="b">
        <v>0</v>
      </c>
      <c r="T40" t="s">
        <v>87</v>
      </c>
      <c r="U40" t="b">
        <v>0</v>
      </c>
      <c r="V40" t="s">
        <v>160</v>
      </c>
      <c r="W40" s="1">
        <v>44564.554131944446</v>
      </c>
      <c r="X40">
        <v>115</v>
      </c>
      <c r="Y40">
        <v>37</v>
      </c>
      <c r="Z40">
        <v>0</v>
      </c>
      <c r="AA40">
        <v>37</v>
      </c>
      <c r="AB40">
        <v>0</v>
      </c>
      <c r="AC40">
        <v>11</v>
      </c>
      <c r="AD40">
        <v>1</v>
      </c>
      <c r="AE40">
        <v>0</v>
      </c>
      <c r="AF40">
        <v>0</v>
      </c>
      <c r="AG40">
        <v>0</v>
      </c>
      <c r="AH40" t="s">
        <v>197</v>
      </c>
      <c r="AI40" s="1">
        <v>44564.562083333331</v>
      </c>
      <c r="AJ40">
        <v>193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45">
      <c r="A41" t="s">
        <v>207</v>
      </c>
      <c r="B41" t="s">
        <v>79</v>
      </c>
      <c r="C41" t="s">
        <v>208</v>
      </c>
      <c r="D41" t="s">
        <v>81</v>
      </c>
      <c r="E41" s="2" t="str">
        <f>HYPERLINK("capsilon://?command=openfolder&amp;siteaddress=FAM.docvelocity-na8.net&amp;folderid=FX872BBB1D-9885-433C-AF6E-900F3FEA62B5","FX211211865")</f>
        <v>FX211211865</v>
      </c>
      <c r="F41" t="s">
        <v>19</v>
      </c>
      <c r="G41" t="s">
        <v>19</v>
      </c>
      <c r="H41" t="s">
        <v>82</v>
      </c>
      <c r="I41" t="s">
        <v>209</v>
      </c>
      <c r="J41">
        <v>389</v>
      </c>
      <c r="K41" t="s">
        <v>84</v>
      </c>
      <c r="L41" t="s">
        <v>85</v>
      </c>
      <c r="M41" t="s">
        <v>86</v>
      </c>
      <c r="N41">
        <v>2</v>
      </c>
      <c r="O41" s="1">
        <v>44564.56212962963</v>
      </c>
      <c r="P41" s="1">
        <v>44564.70244212963</v>
      </c>
      <c r="Q41">
        <v>8384</v>
      </c>
      <c r="R41">
        <v>3739</v>
      </c>
      <c r="S41" t="b">
        <v>0</v>
      </c>
      <c r="T41" t="s">
        <v>87</v>
      </c>
      <c r="U41" t="b">
        <v>0</v>
      </c>
      <c r="V41" t="s">
        <v>178</v>
      </c>
      <c r="W41" s="1">
        <v>44564.579560185186</v>
      </c>
      <c r="X41">
        <v>1449</v>
      </c>
      <c r="Y41">
        <v>367</v>
      </c>
      <c r="Z41">
        <v>0</v>
      </c>
      <c r="AA41">
        <v>367</v>
      </c>
      <c r="AB41">
        <v>0</v>
      </c>
      <c r="AC41">
        <v>173</v>
      </c>
      <c r="AD41">
        <v>22</v>
      </c>
      <c r="AE41">
        <v>0</v>
      </c>
      <c r="AF41">
        <v>0</v>
      </c>
      <c r="AG41">
        <v>0</v>
      </c>
      <c r="AH41" t="s">
        <v>197</v>
      </c>
      <c r="AI41" s="1">
        <v>44564.70244212963</v>
      </c>
      <c r="AJ41">
        <v>1800</v>
      </c>
      <c r="AK41">
        <v>29</v>
      </c>
      <c r="AL41">
        <v>0</v>
      </c>
      <c r="AM41">
        <v>29</v>
      </c>
      <c r="AN41">
        <v>0</v>
      </c>
      <c r="AO41">
        <v>31</v>
      </c>
      <c r="AP41">
        <v>-7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45">
      <c r="A42" t="s">
        <v>210</v>
      </c>
      <c r="B42" t="s">
        <v>79</v>
      </c>
      <c r="C42" t="s">
        <v>211</v>
      </c>
      <c r="D42" t="s">
        <v>81</v>
      </c>
      <c r="E42" s="2" t="str">
        <f>HYPERLINK("capsilon://?command=openfolder&amp;siteaddress=FAM.docvelocity-na8.net&amp;folderid=FX9DFF0901-FC79-4375-87D4-8BF7A9A4D9D4","FX21126627")</f>
        <v>FX21126627</v>
      </c>
      <c r="F42" t="s">
        <v>19</v>
      </c>
      <c r="G42" t="s">
        <v>19</v>
      </c>
      <c r="H42" t="s">
        <v>82</v>
      </c>
      <c r="I42" t="s">
        <v>212</v>
      </c>
      <c r="J42">
        <v>66</v>
      </c>
      <c r="K42" t="s">
        <v>84</v>
      </c>
      <c r="L42" t="s">
        <v>85</v>
      </c>
      <c r="M42" t="s">
        <v>86</v>
      </c>
      <c r="N42">
        <v>2</v>
      </c>
      <c r="O42" s="1">
        <v>44564.570104166669</v>
      </c>
      <c r="P42" s="1">
        <v>44564.695833333331</v>
      </c>
      <c r="Q42">
        <v>9221</v>
      </c>
      <c r="R42">
        <v>1642</v>
      </c>
      <c r="S42" t="b">
        <v>0</v>
      </c>
      <c r="T42" t="s">
        <v>87</v>
      </c>
      <c r="U42" t="b">
        <v>0</v>
      </c>
      <c r="V42" t="s">
        <v>178</v>
      </c>
      <c r="W42" s="1">
        <v>44564.585902777777</v>
      </c>
      <c r="X42">
        <v>547</v>
      </c>
      <c r="Y42">
        <v>52</v>
      </c>
      <c r="Z42">
        <v>0</v>
      </c>
      <c r="AA42">
        <v>52</v>
      </c>
      <c r="AB42">
        <v>0</v>
      </c>
      <c r="AC42">
        <v>35</v>
      </c>
      <c r="AD42">
        <v>14</v>
      </c>
      <c r="AE42">
        <v>0</v>
      </c>
      <c r="AF42">
        <v>0</v>
      </c>
      <c r="AG42">
        <v>0</v>
      </c>
      <c r="AH42" t="s">
        <v>170</v>
      </c>
      <c r="AI42" s="1">
        <v>44564.695833333331</v>
      </c>
      <c r="AJ42">
        <v>1077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14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45">
      <c r="A43" t="s">
        <v>213</v>
      </c>
      <c r="B43" t="s">
        <v>79</v>
      </c>
      <c r="C43" t="s">
        <v>214</v>
      </c>
      <c r="D43" t="s">
        <v>81</v>
      </c>
      <c r="E43" s="2" t="str">
        <f>HYPERLINK("capsilon://?command=openfolder&amp;siteaddress=FAM.docvelocity-na8.net&amp;folderid=FX4D36E61D-21DE-DCE4-A3EF-7F1F387C790D","FX21119073")</f>
        <v>FX21119073</v>
      </c>
      <c r="F43" t="s">
        <v>19</v>
      </c>
      <c r="G43" t="s">
        <v>19</v>
      </c>
      <c r="H43" t="s">
        <v>82</v>
      </c>
      <c r="I43" t="s">
        <v>215</v>
      </c>
      <c r="J43">
        <v>66</v>
      </c>
      <c r="K43" t="s">
        <v>84</v>
      </c>
      <c r="L43" t="s">
        <v>85</v>
      </c>
      <c r="M43" t="s">
        <v>86</v>
      </c>
      <c r="N43">
        <v>2</v>
      </c>
      <c r="O43" s="1">
        <v>44564.571134259262</v>
      </c>
      <c r="P43" s="1">
        <v>44564.69604166667</v>
      </c>
      <c r="Q43">
        <v>10745</v>
      </c>
      <c r="R43">
        <v>47</v>
      </c>
      <c r="S43" t="b">
        <v>0</v>
      </c>
      <c r="T43" t="s">
        <v>87</v>
      </c>
      <c r="U43" t="b">
        <v>0</v>
      </c>
      <c r="V43" t="s">
        <v>160</v>
      </c>
      <c r="W43" s="1">
        <v>44564.579421296294</v>
      </c>
      <c r="X43">
        <v>30</v>
      </c>
      <c r="Y43">
        <v>0</v>
      </c>
      <c r="Z43">
        <v>0</v>
      </c>
      <c r="AA43">
        <v>0</v>
      </c>
      <c r="AB43">
        <v>52</v>
      </c>
      <c r="AC43">
        <v>0</v>
      </c>
      <c r="AD43">
        <v>66</v>
      </c>
      <c r="AE43">
        <v>0</v>
      </c>
      <c r="AF43">
        <v>0</v>
      </c>
      <c r="AG43">
        <v>0</v>
      </c>
      <c r="AH43" t="s">
        <v>170</v>
      </c>
      <c r="AI43" s="1">
        <v>44564.69604166667</v>
      </c>
      <c r="AJ43">
        <v>17</v>
      </c>
      <c r="AK43">
        <v>0</v>
      </c>
      <c r="AL43">
        <v>0</v>
      </c>
      <c r="AM43">
        <v>0</v>
      </c>
      <c r="AN43">
        <v>52</v>
      </c>
      <c r="AO43">
        <v>0</v>
      </c>
      <c r="AP43">
        <v>66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45">
      <c r="A44" t="s">
        <v>216</v>
      </c>
      <c r="B44" t="s">
        <v>79</v>
      </c>
      <c r="C44" t="s">
        <v>217</v>
      </c>
      <c r="D44" t="s">
        <v>81</v>
      </c>
      <c r="E44" s="2" t="str">
        <f>HYPERLINK("capsilon://?command=openfolder&amp;siteaddress=FAM.docvelocity-na8.net&amp;folderid=FXB905BE70-02DC-758D-095A-9DF2A30F10F5","FX21129255")</f>
        <v>FX21129255</v>
      </c>
      <c r="F44" t="s">
        <v>19</v>
      </c>
      <c r="G44" t="s">
        <v>19</v>
      </c>
      <c r="H44" t="s">
        <v>82</v>
      </c>
      <c r="I44" t="s">
        <v>218</v>
      </c>
      <c r="J44">
        <v>28</v>
      </c>
      <c r="K44" t="s">
        <v>84</v>
      </c>
      <c r="L44" t="s">
        <v>85</v>
      </c>
      <c r="M44" t="s">
        <v>86</v>
      </c>
      <c r="N44">
        <v>2</v>
      </c>
      <c r="O44" s="1">
        <v>44564.591597222221</v>
      </c>
      <c r="P44" s="1">
        <v>44564.69635416667</v>
      </c>
      <c r="Q44">
        <v>8931</v>
      </c>
      <c r="R44">
        <v>120</v>
      </c>
      <c r="S44" t="b">
        <v>0</v>
      </c>
      <c r="T44" t="s">
        <v>87</v>
      </c>
      <c r="U44" t="b">
        <v>0</v>
      </c>
      <c r="V44" t="s">
        <v>219</v>
      </c>
      <c r="W44" s="1">
        <v>44564.609861111108</v>
      </c>
      <c r="X44">
        <v>36</v>
      </c>
      <c r="Y44">
        <v>0</v>
      </c>
      <c r="Z44">
        <v>0</v>
      </c>
      <c r="AA44">
        <v>0</v>
      </c>
      <c r="AB44">
        <v>21</v>
      </c>
      <c r="AC44">
        <v>0</v>
      </c>
      <c r="AD44">
        <v>28</v>
      </c>
      <c r="AE44">
        <v>0</v>
      </c>
      <c r="AF44">
        <v>0</v>
      </c>
      <c r="AG44">
        <v>0</v>
      </c>
      <c r="AH44" t="s">
        <v>170</v>
      </c>
      <c r="AI44" s="1">
        <v>44564.69635416667</v>
      </c>
      <c r="AJ44">
        <v>26</v>
      </c>
      <c r="AK44">
        <v>0</v>
      </c>
      <c r="AL44">
        <v>0</v>
      </c>
      <c r="AM44">
        <v>0</v>
      </c>
      <c r="AN44">
        <v>21</v>
      </c>
      <c r="AO44">
        <v>0</v>
      </c>
      <c r="AP44">
        <v>28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45">
      <c r="A45" t="s">
        <v>220</v>
      </c>
      <c r="B45" t="s">
        <v>79</v>
      </c>
      <c r="C45" t="s">
        <v>217</v>
      </c>
      <c r="D45" t="s">
        <v>81</v>
      </c>
      <c r="E45" s="2" t="str">
        <f>HYPERLINK("capsilon://?command=openfolder&amp;siteaddress=FAM.docvelocity-na8.net&amp;folderid=FXB905BE70-02DC-758D-095A-9DF2A30F10F5","FX21129255")</f>
        <v>FX21129255</v>
      </c>
      <c r="F45" t="s">
        <v>19</v>
      </c>
      <c r="G45" t="s">
        <v>19</v>
      </c>
      <c r="H45" t="s">
        <v>82</v>
      </c>
      <c r="I45" t="s">
        <v>221</v>
      </c>
      <c r="J45">
        <v>32</v>
      </c>
      <c r="K45" t="s">
        <v>84</v>
      </c>
      <c r="L45" t="s">
        <v>85</v>
      </c>
      <c r="M45" t="s">
        <v>86</v>
      </c>
      <c r="N45">
        <v>1</v>
      </c>
      <c r="O45" s="1">
        <v>44564.592326388891</v>
      </c>
      <c r="P45" s="1">
        <v>44564.620219907411</v>
      </c>
      <c r="Q45">
        <v>2299</v>
      </c>
      <c r="R45">
        <v>111</v>
      </c>
      <c r="S45" t="b">
        <v>0</v>
      </c>
      <c r="T45" t="s">
        <v>87</v>
      </c>
      <c r="U45" t="b">
        <v>0</v>
      </c>
      <c r="V45" t="s">
        <v>160</v>
      </c>
      <c r="W45" s="1">
        <v>44564.620219907411</v>
      </c>
      <c r="X45">
        <v>63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32</v>
      </c>
      <c r="AE45">
        <v>27</v>
      </c>
      <c r="AF45">
        <v>0</v>
      </c>
      <c r="AG45">
        <v>1</v>
      </c>
      <c r="AH45" t="s">
        <v>87</v>
      </c>
      <c r="AI45" t="s">
        <v>87</v>
      </c>
      <c r="AJ45" t="s">
        <v>87</v>
      </c>
      <c r="AK45" t="s">
        <v>87</v>
      </c>
      <c r="AL45" t="s">
        <v>87</v>
      </c>
      <c r="AM45" t="s">
        <v>87</v>
      </c>
      <c r="AN45" t="s">
        <v>87</v>
      </c>
      <c r="AO45" t="s">
        <v>87</v>
      </c>
      <c r="AP45" t="s">
        <v>87</v>
      </c>
      <c r="AQ45" t="s">
        <v>87</v>
      </c>
      <c r="AR45" t="s">
        <v>87</v>
      </c>
      <c r="AS45" t="s">
        <v>87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45">
      <c r="A46" t="s">
        <v>222</v>
      </c>
      <c r="B46" t="s">
        <v>79</v>
      </c>
      <c r="C46" t="s">
        <v>223</v>
      </c>
      <c r="D46" t="s">
        <v>81</v>
      </c>
      <c r="E46" s="2" t="str">
        <f>HYPERLINK("capsilon://?command=openfolder&amp;siteaddress=FAM.docvelocity-na8.net&amp;folderid=FXD9519A0F-9A40-8D0C-75DF-318A5E8DDB6C","FX211213680")</f>
        <v>FX211213680</v>
      </c>
      <c r="F46" t="s">
        <v>19</v>
      </c>
      <c r="G46" t="s">
        <v>19</v>
      </c>
      <c r="H46" t="s">
        <v>82</v>
      </c>
      <c r="I46" t="s">
        <v>224</v>
      </c>
      <c r="J46">
        <v>401</v>
      </c>
      <c r="K46" t="s">
        <v>84</v>
      </c>
      <c r="L46" t="s">
        <v>85</v>
      </c>
      <c r="M46" t="s">
        <v>86</v>
      </c>
      <c r="N46">
        <v>2</v>
      </c>
      <c r="O46" s="1">
        <v>44564.606747685182</v>
      </c>
      <c r="P46" s="1">
        <v>44564.831967592596</v>
      </c>
      <c r="Q46">
        <v>16513</v>
      </c>
      <c r="R46">
        <v>2946</v>
      </c>
      <c r="S46" t="b">
        <v>0</v>
      </c>
      <c r="T46" t="s">
        <v>87</v>
      </c>
      <c r="U46" t="b">
        <v>0</v>
      </c>
      <c r="V46" t="s">
        <v>219</v>
      </c>
      <c r="W46" s="1">
        <v>44564.626319444447</v>
      </c>
      <c r="X46">
        <v>1378</v>
      </c>
      <c r="Y46">
        <v>283</v>
      </c>
      <c r="Z46">
        <v>0</v>
      </c>
      <c r="AA46">
        <v>283</v>
      </c>
      <c r="AB46">
        <v>21</v>
      </c>
      <c r="AC46">
        <v>155</v>
      </c>
      <c r="AD46">
        <v>118</v>
      </c>
      <c r="AE46">
        <v>0</v>
      </c>
      <c r="AF46">
        <v>0</v>
      </c>
      <c r="AG46">
        <v>0</v>
      </c>
      <c r="AH46" t="s">
        <v>197</v>
      </c>
      <c r="AI46" s="1">
        <v>44564.831967592596</v>
      </c>
      <c r="AJ46">
        <v>1470</v>
      </c>
      <c r="AK46">
        <v>9</v>
      </c>
      <c r="AL46">
        <v>0</v>
      </c>
      <c r="AM46">
        <v>9</v>
      </c>
      <c r="AN46">
        <v>21</v>
      </c>
      <c r="AO46">
        <v>7</v>
      </c>
      <c r="AP46">
        <v>109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45">
      <c r="A47" t="s">
        <v>225</v>
      </c>
      <c r="B47" t="s">
        <v>79</v>
      </c>
      <c r="C47" t="s">
        <v>226</v>
      </c>
      <c r="D47" t="s">
        <v>81</v>
      </c>
      <c r="E47" s="2" t="str">
        <f>HYPERLINK("capsilon://?command=openfolder&amp;siteaddress=FAM.docvelocity-na8.net&amp;folderid=FXBCD87FE6-50D1-9E89-D306-E13758D9F4AF","FX211212808")</f>
        <v>FX211212808</v>
      </c>
      <c r="F47" t="s">
        <v>19</v>
      </c>
      <c r="G47" t="s">
        <v>19</v>
      </c>
      <c r="H47" t="s">
        <v>82</v>
      </c>
      <c r="I47" t="s">
        <v>227</v>
      </c>
      <c r="J47">
        <v>90</v>
      </c>
      <c r="K47" t="s">
        <v>84</v>
      </c>
      <c r="L47" t="s">
        <v>85</v>
      </c>
      <c r="M47" t="s">
        <v>86</v>
      </c>
      <c r="N47">
        <v>2</v>
      </c>
      <c r="O47" s="1">
        <v>44564.620636574073</v>
      </c>
      <c r="P47" s="1">
        <v>44564.834780092591</v>
      </c>
      <c r="Q47">
        <v>17480</v>
      </c>
      <c r="R47">
        <v>1022</v>
      </c>
      <c r="S47" t="b">
        <v>0</v>
      </c>
      <c r="T47" t="s">
        <v>87</v>
      </c>
      <c r="U47" t="b">
        <v>0</v>
      </c>
      <c r="V47" t="s">
        <v>163</v>
      </c>
      <c r="W47" s="1">
        <v>44564.631527777776</v>
      </c>
      <c r="X47">
        <v>433</v>
      </c>
      <c r="Y47">
        <v>77</v>
      </c>
      <c r="Z47">
        <v>0</v>
      </c>
      <c r="AA47">
        <v>77</v>
      </c>
      <c r="AB47">
        <v>0</v>
      </c>
      <c r="AC47">
        <v>39</v>
      </c>
      <c r="AD47">
        <v>13</v>
      </c>
      <c r="AE47">
        <v>0</v>
      </c>
      <c r="AF47">
        <v>0</v>
      </c>
      <c r="AG47">
        <v>0</v>
      </c>
      <c r="AH47" t="s">
        <v>170</v>
      </c>
      <c r="AI47" s="1">
        <v>44564.834780092591</v>
      </c>
      <c r="AJ47">
        <v>589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13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45">
      <c r="A48" t="s">
        <v>228</v>
      </c>
      <c r="B48" t="s">
        <v>79</v>
      </c>
      <c r="C48" t="s">
        <v>217</v>
      </c>
      <c r="D48" t="s">
        <v>81</v>
      </c>
      <c r="E48" s="2" t="str">
        <f>HYPERLINK("capsilon://?command=openfolder&amp;siteaddress=FAM.docvelocity-na8.net&amp;folderid=FXB905BE70-02DC-758D-095A-9DF2A30F10F5","FX21129255")</f>
        <v>FX21129255</v>
      </c>
      <c r="F48" t="s">
        <v>19</v>
      </c>
      <c r="G48" t="s">
        <v>19</v>
      </c>
      <c r="H48" t="s">
        <v>82</v>
      </c>
      <c r="I48" t="s">
        <v>221</v>
      </c>
      <c r="J48">
        <v>32</v>
      </c>
      <c r="K48" t="s">
        <v>84</v>
      </c>
      <c r="L48" t="s">
        <v>85</v>
      </c>
      <c r="M48" t="s">
        <v>86</v>
      </c>
      <c r="N48">
        <v>2</v>
      </c>
      <c r="O48" s="1">
        <v>44564.621365740742</v>
      </c>
      <c r="P48" s="1">
        <v>44564.66002314815</v>
      </c>
      <c r="Q48">
        <v>3050</v>
      </c>
      <c r="R48">
        <v>290</v>
      </c>
      <c r="S48" t="b">
        <v>0</v>
      </c>
      <c r="T48" t="s">
        <v>87</v>
      </c>
      <c r="U48" t="b">
        <v>1</v>
      </c>
      <c r="V48" t="s">
        <v>219</v>
      </c>
      <c r="W48" s="1">
        <v>44564.626782407409</v>
      </c>
      <c r="X48">
        <v>39</v>
      </c>
      <c r="Y48">
        <v>0</v>
      </c>
      <c r="Z48">
        <v>0</v>
      </c>
      <c r="AA48">
        <v>0</v>
      </c>
      <c r="AB48">
        <v>27</v>
      </c>
      <c r="AC48">
        <v>0</v>
      </c>
      <c r="AD48">
        <v>32</v>
      </c>
      <c r="AE48">
        <v>0</v>
      </c>
      <c r="AF48">
        <v>0</v>
      </c>
      <c r="AG48">
        <v>0</v>
      </c>
      <c r="AH48" t="s">
        <v>197</v>
      </c>
      <c r="AI48" s="1">
        <v>44564.66002314815</v>
      </c>
      <c r="AJ48">
        <v>236</v>
      </c>
      <c r="AK48">
        <v>0</v>
      </c>
      <c r="AL48">
        <v>0</v>
      </c>
      <c r="AM48">
        <v>0</v>
      </c>
      <c r="AN48">
        <v>27</v>
      </c>
      <c r="AO48">
        <v>0</v>
      </c>
      <c r="AP48">
        <v>32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45">
      <c r="A49" t="s">
        <v>229</v>
      </c>
      <c r="B49" t="s">
        <v>79</v>
      </c>
      <c r="C49" t="s">
        <v>230</v>
      </c>
      <c r="D49" t="s">
        <v>81</v>
      </c>
      <c r="E49" s="2" t="str">
        <f>HYPERLINK("capsilon://?command=openfolder&amp;siteaddress=FAM.docvelocity-na8.net&amp;folderid=FXB72EF64E-2DBF-1819-AE53-13A518DE26EE","FX211213432")</f>
        <v>FX211213432</v>
      </c>
      <c r="F49" t="s">
        <v>19</v>
      </c>
      <c r="G49" t="s">
        <v>19</v>
      </c>
      <c r="H49" t="s">
        <v>82</v>
      </c>
      <c r="I49" t="s">
        <v>231</v>
      </c>
      <c r="J49">
        <v>128</v>
      </c>
      <c r="K49" t="s">
        <v>84</v>
      </c>
      <c r="L49" t="s">
        <v>85</v>
      </c>
      <c r="M49" t="s">
        <v>86</v>
      </c>
      <c r="N49">
        <v>2</v>
      </c>
      <c r="O49" s="1">
        <v>44564.63925925926</v>
      </c>
      <c r="P49" s="1">
        <v>44565.169016203705</v>
      </c>
      <c r="Q49">
        <v>43282</v>
      </c>
      <c r="R49">
        <v>2489</v>
      </c>
      <c r="S49" t="b">
        <v>0</v>
      </c>
      <c r="T49" t="s">
        <v>87</v>
      </c>
      <c r="U49" t="b">
        <v>0</v>
      </c>
      <c r="V49" t="s">
        <v>219</v>
      </c>
      <c r="W49" s="1">
        <v>44564.645219907405</v>
      </c>
      <c r="X49">
        <v>382</v>
      </c>
      <c r="Y49">
        <v>164</v>
      </c>
      <c r="Z49">
        <v>0</v>
      </c>
      <c r="AA49">
        <v>164</v>
      </c>
      <c r="AB49">
        <v>0</v>
      </c>
      <c r="AC49">
        <v>81</v>
      </c>
      <c r="AD49">
        <v>-36</v>
      </c>
      <c r="AE49">
        <v>0</v>
      </c>
      <c r="AF49">
        <v>0</v>
      </c>
      <c r="AG49">
        <v>0</v>
      </c>
      <c r="AH49" t="s">
        <v>97</v>
      </c>
      <c r="AI49" s="1">
        <v>44565.169016203705</v>
      </c>
      <c r="AJ49">
        <v>2043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-36</v>
      </c>
      <c r="AQ49">
        <v>0</v>
      </c>
      <c r="AR49">
        <v>0</v>
      </c>
      <c r="AS49">
        <v>0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45">
      <c r="A50" t="s">
        <v>232</v>
      </c>
      <c r="B50" t="s">
        <v>79</v>
      </c>
      <c r="C50" t="s">
        <v>233</v>
      </c>
      <c r="D50" t="s">
        <v>81</v>
      </c>
      <c r="E50" s="2" t="str">
        <f>HYPERLINK("capsilon://?command=openfolder&amp;siteaddress=FAM.docvelocity-na8.net&amp;folderid=FXC14D9929-F992-A2B2-FA71-4A19CD335B4A","FX211213020")</f>
        <v>FX211213020</v>
      </c>
      <c r="F50" t="s">
        <v>19</v>
      </c>
      <c r="G50" t="s">
        <v>19</v>
      </c>
      <c r="H50" t="s">
        <v>82</v>
      </c>
      <c r="I50" t="s">
        <v>234</v>
      </c>
      <c r="J50">
        <v>38</v>
      </c>
      <c r="K50" t="s">
        <v>84</v>
      </c>
      <c r="L50" t="s">
        <v>85</v>
      </c>
      <c r="M50" t="s">
        <v>86</v>
      </c>
      <c r="N50">
        <v>2</v>
      </c>
      <c r="O50" s="1">
        <v>44564.641180555554</v>
      </c>
      <c r="P50" s="1">
        <v>44564.839513888888</v>
      </c>
      <c r="Q50">
        <v>16612</v>
      </c>
      <c r="R50">
        <v>524</v>
      </c>
      <c r="S50" t="b">
        <v>0</v>
      </c>
      <c r="T50" t="s">
        <v>87</v>
      </c>
      <c r="U50" t="b">
        <v>0</v>
      </c>
      <c r="V50" t="s">
        <v>219</v>
      </c>
      <c r="W50" s="1">
        <v>44564.646643518521</v>
      </c>
      <c r="X50">
        <v>122</v>
      </c>
      <c r="Y50">
        <v>37</v>
      </c>
      <c r="Z50">
        <v>0</v>
      </c>
      <c r="AA50">
        <v>37</v>
      </c>
      <c r="AB50">
        <v>0</v>
      </c>
      <c r="AC50">
        <v>12</v>
      </c>
      <c r="AD50">
        <v>1</v>
      </c>
      <c r="AE50">
        <v>0</v>
      </c>
      <c r="AF50">
        <v>0</v>
      </c>
      <c r="AG50">
        <v>0</v>
      </c>
      <c r="AH50" t="s">
        <v>170</v>
      </c>
      <c r="AI50" s="1">
        <v>44564.839513888888</v>
      </c>
      <c r="AJ50">
        <v>402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45">
      <c r="A51" t="s">
        <v>235</v>
      </c>
      <c r="B51" t="s">
        <v>79</v>
      </c>
      <c r="C51" t="s">
        <v>236</v>
      </c>
      <c r="D51" t="s">
        <v>81</v>
      </c>
      <c r="E51" s="2" t="str">
        <f>HYPERLINK("capsilon://?command=openfolder&amp;siteaddress=FAM.docvelocity-na8.net&amp;folderid=FX16AAA44C-B207-BC13-8894-D9F07367E875","FX21129236")</f>
        <v>FX21129236</v>
      </c>
      <c r="F51" t="s">
        <v>19</v>
      </c>
      <c r="G51" t="s">
        <v>19</v>
      </c>
      <c r="H51" t="s">
        <v>82</v>
      </c>
      <c r="I51" t="s">
        <v>237</v>
      </c>
      <c r="J51">
        <v>320</v>
      </c>
      <c r="K51" t="s">
        <v>84</v>
      </c>
      <c r="L51" t="s">
        <v>85</v>
      </c>
      <c r="M51" t="s">
        <v>86</v>
      </c>
      <c r="N51">
        <v>1</v>
      </c>
      <c r="O51" s="1">
        <v>44564.646898148145</v>
      </c>
      <c r="P51" s="1">
        <v>44564.701493055552</v>
      </c>
      <c r="Q51">
        <v>4109</v>
      </c>
      <c r="R51">
        <v>608</v>
      </c>
      <c r="S51" t="b">
        <v>0</v>
      </c>
      <c r="T51" t="s">
        <v>87</v>
      </c>
      <c r="U51" t="b">
        <v>0</v>
      </c>
      <c r="V51" t="s">
        <v>160</v>
      </c>
      <c r="W51" s="1">
        <v>44564.701493055552</v>
      </c>
      <c r="X51">
        <v>515</v>
      </c>
      <c r="Y51">
        <v>0</v>
      </c>
      <c r="Z51">
        <v>0</v>
      </c>
      <c r="AA51">
        <v>0</v>
      </c>
      <c r="AB51">
        <v>0</v>
      </c>
      <c r="AC51">
        <v>0</v>
      </c>
      <c r="AD51">
        <v>320</v>
      </c>
      <c r="AE51">
        <v>272</v>
      </c>
      <c r="AF51">
        <v>0</v>
      </c>
      <c r="AG51">
        <v>9</v>
      </c>
      <c r="AH51" t="s">
        <v>87</v>
      </c>
      <c r="AI51" t="s">
        <v>87</v>
      </c>
      <c r="AJ51" t="s">
        <v>87</v>
      </c>
      <c r="AK51" t="s">
        <v>87</v>
      </c>
      <c r="AL51" t="s">
        <v>87</v>
      </c>
      <c r="AM51" t="s">
        <v>87</v>
      </c>
      <c r="AN51" t="s">
        <v>87</v>
      </c>
      <c r="AO51" t="s">
        <v>87</v>
      </c>
      <c r="AP51" t="s">
        <v>87</v>
      </c>
      <c r="AQ51" t="s">
        <v>87</v>
      </c>
      <c r="AR51" t="s">
        <v>87</v>
      </c>
      <c r="AS51" t="s">
        <v>87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45">
      <c r="A52" t="s">
        <v>238</v>
      </c>
      <c r="B52" t="s">
        <v>79</v>
      </c>
      <c r="C52" t="s">
        <v>239</v>
      </c>
      <c r="D52" t="s">
        <v>81</v>
      </c>
      <c r="E52" s="2" t="str">
        <f>HYPERLINK("capsilon://?command=openfolder&amp;siteaddress=FAM.docvelocity-na8.net&amp;folderid=FXDC63A08E-162B-AADB-6E88-0CD6FADA29C4","FX21129426")</f>
        <v>FX21129426</v>
      </c>
      <c r="F52" t="s">
        <v>19</v>
      </c>
      <c r="G52" t="s">
        <v>19</v>
      </c>
      <c r="H52" t="s">
        <v>82</v>
      </c>
      <c r="I52" t="s">
        <v>240</v>
      </c>
      <c r="J52">
        <v>66</v>
      </c>
      <c r="K52" t="s">
        <v>84</v>
      </c>
      <c r="L52" t="s">
        <v>85</v>
      </c>
      <c r="M52" t="s">
        <v>86</v>
      </c>
      <c r="N52">
        <v>2</v>
      </c>
      <c r="O52" s="1">
        <v>44564.664930555555</v>
      </c>
      <c r="P52" s="1">
        <v>44564.847442129627</v>
      </c>
      <c r="Q52">
        <v>14462</v>
      </c>
      <c r="R52">
        <v>1307</v>
      </c>
      <c r="S52" t="b">
        <v>0</v>
      </c>
      <c r="T52" t="s">
        <v>87</v>
      </c>
      <c r="U52" t="b">
        <v>0</v>
      </c>
      <c r="V52" t="s">
        <v>163</v>
      </c>
      <c r="W52" s="1">
        <v>44564.676157407404</v>
      </c>
      <c r="X52">
        <v>623</v>
      </c>
      <c r="Y52">
        <v>52</v>
      </c>
      <c r="Z52">
        <v>0</v>
      </c>
      <c r="AA52">
        <v>52</v>
      </c>
      <c r="AB52">
        <v>0</v>
      </c>
      <c r="AC52">
        <v>31</v>
      </c>
      <c r="AD52">
        <v>14</v>
      </c>
      <c r="AE52">
        <v>0</v>
      </c>
      <c r="AF52">
        <v>0</v>
      </c>
      <c r="AG52">
        <v>0</v>
      </c>
      <c r="AH52" t="s">
        <v>170</v>
      </c>
      <c r="AI52" s="1">
        <v>44564.847442129627</v>
      </c>
      <c r="AJ52">
        <v>684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14</v>
      </c>
      <c r="AQ52">
        <v>0</v>
      </c>
      <c r="AR52">
        <v>0</v>
      </c>
      <c r="AS52">
        <v>0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45">
      <c r="A53" t="s">
        <v>241</v>
      </c>
      <c r="B53" t="s">
        <v>79</v>
      </c>
      <c r="C53" t="s">
        <v>242</v>
      </c>
      <c r="D53" t="s">
        <v>81</v>
      </c>
      <c r="E53" s="2" t="str">
        <f>HYPERLINK("capsilon://?command=openfolder&amp;siteaddress=FAM.docvelocity-na8.net&amp;folderid=FX1A75C01B-DA72-DF66-5756-83E1501D3E87","FX211213426")</f>
        <v>FX211213426</v>
      </c>
      <c r="F53" t="s">
        <v>19</v>
      </c>
      <c r="G53" t="s">
        <v>19</v>
      </c>
      <c r="H53" t="s">
        <v>82</v>
      </c>
      <c r="I53" t="s">
        <v>243</v>
      </c>
      <c r="J53">
        <v>38</v>
      </c>
      <c r="K53" t="s">
        <v>84</v>
      </c>
      <c r="L53" t="s">
        <v>85</v>
      </c>
      <c r="M53" t="s">
        <v>86</v>
      </c>
      <c r="N53">
        <v>2</v>
      </c>
      <c r="O53" s="1">
        <v>44564.664965277778</v>
      </c>
      <c r="P53" s="1">
        <v>44565.168935185182</v>
      </c>
      <c r="Q53">
        <v>42562</v>
      </c>
      <c r="R53">
        <v>981</v>
      </c>
      <c r="S53" t="b">
        <v>0</v>
      </c>
      <c r="T53" t="s">
        <v>87</v>
      </c>
      <c r="U53" t="b">
        <v>0</v>
      </c>
      <c r="V53" t="s">
        <v>163</v>
      </c>
      <c r="W53" s="1">
        <v>44564.763784722221</v>
      </c>
      <c r="X53">
        <v>311</v>
      </c>
      <c r="Y53">
        <v>37</v>
      </c>
      <c r="Z53">
        <v>0</v>
      </c>
      <c r="AA53">
        <v>37</v>
      </c>
      <c r="AB53">
        <v>0</v>
      </c>
      <c r="AC53">
        <v>33</v>
      </c>
      <c r="AD53">
        <v>1</v>
      </c>
      <c r="AE53">
        <v>0</v>
      </c>
      <c r="AF53">
        <v>0</v>
      </c>
      <c r="AG53">
        <v>0</v>
      </c>
      <c r="AH53" t="s">
        <v>113</v>
      </c>
      <c r="AI53" s="1">
        <v>44565.168935185182</v>
      </c>
      <c r="AJ53">
        <v>500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45">
      <c r="A54" t="s">
        <v>244</v>
      </c>
      <c r="B54" t="s">
        <v>79</v>
      </c>
      <c r="C54" t="s">
        <v>239</v>
      </c>
      <c r="D54" t="s">
        <v>81</v>
      </c>
      <c r="E54" s="2" t="str">
        <f>HYPERLINK("capsilon://?command=openfolder&amp;siteaddress=FAM.docvelocity-na8.net&amp;folderid=FXDC63A08E-162B-AADB-6E88-0CD6FADA29C4","FX21129426")</f>
        <v>FX21129426</v>
      </c>
      <c r="F54" t="s">
        <v>19</v>
      </c>
      <c r="G54" t="s">
        <v>19</v>
      </c>
      <c r="H54" t="s">
        <v>82</v>
      </c>
      <c r="I54" t="s">
        <v>245</v>
      </c>
      <c r="J54">
        <v>66</v>
      </c>
      <c r="K54" t="s">
        <v>84</v>
      </c>
      <c r="L54" t="s">
        <v>85</v>
      </c>
      <c r="M54" t="s">
        <v>86</v>
      </c>
      <c r="N54">
        <v>2</v>
      </c>
      <c r="O54" s="1">
        <v>44564.666319444441</v>
      </c>
      <c r="P54" s="1">
        <v>44565.176481481481</v>
      </c>
      <c r="Q54">
        <v>43187</v>
      </c>
      <c r="R54">
        <v>891</v>
      </c>
      <c r="S54" t="b">
        <v>0</v>
      </c>
      <c r="T54" t="s">
        <v>87</v>
      </c>
      <c r="U54" t="b">
        <v>0</v>
      </c>
      <c r="V54" t="s">
        <v>219</v>
      </c>
      <c r="W54" s="1">
        <v>44564.705243055556</v>
      </c>
      <c r="X54">
        <v>239</v>
      </c>
      <c r="Y54">
        <v>52</v>
      </c>
      <c r="Z54">
        <v>0</v>
      </c>
      <c r="AA54">
        <v>52</v>
      </c>
      <c r="AB54">
        <v>0</v>
      </c>
      <c r="AC54">
        <v>31</v>
      </c>
      <c r="AD54">
        <v>14</v>
      </c>
      <c r="AE54">
        <v>0</v>
      </c>
      <c r="AF54">
        <v>0</v>
      </c>
      <c r="AG54">
        <v>0</v>
      </c>
      <c r="AH54" t="s">
        <v>113</v>
      </c>
      <c r="AI54" s="1">
        <v>44565.176481481481</v>
      </c>
      <c r="AJ54">
        <v>652</v>
      </c>
      <c r="AK54">
        <v>2</v>
      </c>
      <c r="AL54">
        <v>0</v>
      </c>
      <c r="AM54">
        <v>2</v>
      </c>
      <c r="AN54">
        <v>0</v>
      </c>
      <c r="AO54">
        <v>2</v>
      </c>
      <c r="AP54">
        <v>12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45">
      <c r="A55" t="s">
        <v>246</v>
      </c>
      <c r="B55" t="s">
        <v>79</v>
      </c>
      <c r="C55" t="s">
        <v>247</v>
      </c>
      <c r="D55" t="s">
        <v>81</v>
      </c>
      <c r="E55" s="2" t="str">
        <f>HYPERLINK("capsilon://?command=openfolder&amp;siteaddress=FAM.docvelocity-na8.net&amp;folderid=FX83827DA2-E9A2-9C78-DD6B-4BC1CE5DE7DD","FX211212647")</f>
        <v>FX211212647</v>
      </c>
      <c r="F55" t="s">
        <v>19</v>
      </c>
      <c r="G55" t="s">
        <v>19</v>
      </c>
      <c r="H55" t="s">
        <v>82</v>
      </c>
      <c r="I55" t="s">
        <v>248</v>
      </c>
      <c r="J55">
        <v>28</v>
      </c>
      <c r="K55" t="s">
        <v>249</v>
      </c>
      <c r="L55" t="s">
        <v>19</v>
      </c>
      <c r="M55" t="s">
        <v>81</v>
      </c>
      <c r="N55">
        <v>0</v>
      </c>
      <c r="O55" s="1">
        <v>44564.667615740742</v>
      </c>
      <c r="P55" s="1">
        <v>44564.668935185182</v>
      </c>
      <c r="Q55">
        <v>114</v>
      </c>
      <c r="R55">
        <v>0</v>
      </c>
      <c r="S55" t="b">
        <v>0</v>
      </c>
      <c r="T55" t="s">
        <v>87</v>
      </c>
      <c r="U55" t="b">
        <v>0</v>
      </c>
      <c r="V55" t="s">
        <v>87</v>
      </c>
      <c r="W55" t="s">
        <v>87</v>
      </c>
      <c r="X55" t="s">
        <v>87</v>
      </c>
      <c r="Y55" t="s">
        <v>87</v>
      </c>
      <c r="Z55" t="s">
        <v>87</v>
      </c>
      <c r="AA55" t="s">
        <v>87</v>
      </c>
      <c r="AB55" t="s">
        <v>87</v>
      </c>
      <c r="AC55" t="s">
        <v>87</v>
      </c>
      <c r="AD55" t="s">
        <v>87</v>
      </c>
      <c r="AE55" t="s">
        <v>87</v>
      </c>
      <c r="AF55" t="s">
        <v>87</v>
      </c>
      <c r="AG55" t="s">
        <v>87</v>
      </c>
      <c r="AH55" t="s">
        <v>87</v>
      </c>
      <c r="AI55" t="s">
        <v>87</v>
      </c>
      <c r="AJ55" t="s">
        <v>87</v>
      </c>
      <c r="AK55" t="s">
        <v>87</v>
      </c>
      <c r="AL55" t="s">
        <v>87</v>
      </c>
      <c r="AM55" t="s">
        <v>87</v>
      </c>
      <c r="AN55" t="s">
        <v>87</v>
      </c>
      <c r="AO55" t="s">
        <v>87</v>
      </c>
      <c r="AP55" t="s">
        <v>87</v>
      </c>
      <c r="AQ55" t="s">
        <v>87</v>
      </c>
      <c r="AR55" t="s">
        <v>87</v>
      </c>
      <c r="AS55" t="s">
        <v>87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45">
      <c r="A56" t="s">
        <v>250</v>
      </c>
      <c r="B56" t="s">
        <v>79</v>
      </c>
      <c r="C56" t="s">
        <v>247</v>
      </c>
      <c r="D56" t="s">
        <v>81</v>
      </c>
      <c r="E56" s="2" t="str">
        <f>HYPERLINK("capsilon://?command=openfolder&amp;siteaddress=FAM.docvelocity-na8.net&amp;folderid=FX83827DA2-E9A2-9C78-DD6B-4BC1CE5DE7DD","FX211212647")</f>
        <v>FX211212647</v>
      </c>
      <c r="F56" t="s">
        <v>19</v>
      </c>
      <c r="G56" t="s">
        <v>19</v>
      </c>
      <c r="H56" t="s">
        <v>82</v>
      </c>
      <c r="I56" t="s">
        <v>251</v>
      </c>
      <c r="J56">
        <v>28</v>
      </c>
      <c r="K56" t="s">
        <v>84</v>
      </c>
      <c r="L56" t="s">
        <v>85</v>
      </c>
      <c r="M56" t="s">
        <v>86</v>
      </c>
      <c r="N56">
        <v>2</v>
      </c>
      <c r="O56" s="1">
        <v>44564.668854166666</v>
      </c>
      <c r="P56" s="1">
        <v>44565.1874537037</v>
      </c>
      <c r="Q56">
        <v>42729</v>
      </c>
      <c r="R56">
        <v>2078</v>
      </c>
      <c r="S56" t="b">
        <v>0</v>
      </c>
      <c r="T56" t="s">
        <v>87</v>
      </c>
      <c r="U56" t="b">
        <v>0</v>
      </c>
      <c r="V56" t="s">
        <v>163</v>
      </c>
      <c r="W56" s="1">
        <v>44564.777719907404</v>
      </c>
      <c r="X56">
        <v>1203</v>
      </c>
      <c r="Y56">
        <v>21</v>
      </c>
      <c r="Z56">
        <v>0</v>
      </c>
      <c r="AA56">
        <v>21</v>
      </c>
      <c r="AB56">
        <v>0</v>
      </c>
      <c r="AC56">
        <v>17</v>
      </c>
      <c r="AD56">
        <v>7</v>
      </c>
      <c r="AE56">
        <v>0</v>
      </c>
      <c r="AF56">
        <v>0</v>
      </c>
      <c r="AG56">
        <v>0</v>
      </c>
      <c r="AH56" t="s">
        <v>113</v>
      </c>
      <c r="AI56" s="1">
        <v>44565.1874537037</v>
      </c>
      <c r="AJ56">
        <v>706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45">
      <c r="A57" t="s">
        <v>252</v>
      </c>
      <c r="B57" t="s">
        <v>79</v>
      </c>
      <c r="C57" t="s">
        <v>253</v>
      </c>
      <c r="D57" t="s">
        <v>81</v>
      </c>
      <c r="E57" s="2" t="str">
        <f>HYPERLINK("capsilon://?command=openfolder&amp;siteaddress=FAM.docvelocity-na8.net&amp;folderid=FXE1BBA395-D34B-7DB2-8B23-1C409AFA44D0","FX211212868")</f>
        <v>FX211212868</v>
      </c>
      <c r="F57" t="s">
        <v>19</v>
      </c>
      <c r="G57" t="s">
        <v>19</v>
      </c>
      <c r="H57" t="s">
        <v>82</v>
      </c>
      <c r="I57" t="s">
        <v>254</v>
      </c>
      <c r="J57">
        <v>38</v>
      </c>
      <c r="K57" t="s">
        <v>84</v>
      </c>
      <c r="L57" t="s">
        <v>85</v>
      </c>
      <c r="M57" t="s">
        <v>86</v>
      </c>
      <c r="N57">
        <v>2</v>
      </c>
      <c r="O57" s="1">
        <v>44564.674062500002</v>
      </c>
      <c r="P57" s="1">
        <v>44565.195335648146</v>
      </c>
      <c r="Q57">
        <v>44237</v>
      </c>
      <c r="R57">
        <v>801</v>
      </c>
      <c r="S57" t="b">
        <v>0</v>
      </c>
      <c r="T57" t="s">
        <v>87</v>
      </c>
      <c r="U57" t="b">
        <v>0</v>
      </c>
      <c r="V57" t="s">
        <v>160</v>
      </c>
      <c r="W57" s="1">
        <v>44564.704861111109</v>
      </c>
      <c r="X57">
        <v>121</v>
      </c>
      <c r="Y57">
        <v>37</v>
      </c>
      <c r="Z57">
        <v>0</v>
      </c>
      <c r="AA57">
        <v>37</v>
      </c>
      <c r="AB57">
        <v>0</v>
      </c>
      <c r="AC57">
        <v>9</v>
      </c>
      <c r="AD57">
        <v>1</v>
      </c>
      <c r="AE57">
        <v>0</v>
      </c>
      <c r="AF57">
        <v>0</v>
      </c>
      <c r="AG57">
        <v>0</v>
      </c>
      <c r="AH57" t="s">
        <v>113</v>
      </c>
      <c r="AI57" s="1">
        <v>44565.195335648146</v>
      </c>
      <c r="AJ57">
        <v>680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45">
      <c r="A58" t="s">
        <v>255</v>
      </c>
      <c r="B58" t="s">
        <v>79</v>
      </c>
      <c r="C58" t="s">
        <v>256</v>
      </c>
      <c r="D58" t="s">
        <v>81</v>
      </c>
      <c r="E58" s="2" t="str">
        <f>HYPERLINK("capsilon://?command=openfolder&amp;siteaddress=FAM.docvelocity-na8.net&amp;folderid=FX51CA0C42-AD77-FF0A-40AB-EF7704CD3F1E","FX21128718")</f>
        <v>FX21128718</v>
      </c>
      <c r="F58" t="s">
        <v>19</v>
      </c>
      <c r="G58" t="s">
        <v>19</v>
      </c>
      <c r="H58" t="s">
        <v>82</v>
      </c>
      <c r="I58" t="s">
        <v>257</v>
      </c>
      <c r="J58">
        <v>66</v>
      </c>
      <c r="K58" t="s">
        <v>84</v>
      </c>
      <c r="L58" t="s">
        <v>85</v>
      </c>
      <c r="M58" t="s">
        <v>86</v>
      </c>
      <c r="N58">
        <v>2</v>
      </c>
      <c r="O58" s="1">
        <v>44564.683877314812</v>
      </c>
      <c r="P58" s="1">
        <v>44565.196087962962</v>
      </c>
      <c r="Q58">
        <v>44121</v>
      </c>
      <c r="R58">
        <v>134</v>
      </c>
      <c r="S58" t="b">
        <v>0</v>
      </c>
      <c r="T58" t="s">
        <v>87</v>
      </c>
      <c r="U58" t="b">
        <v>0</v>
      </c>
      <c r="V58" t="s">
        <v>160</v>
      </c>
      <c r="W58" s="1">
        <v>44564.705659722225</v>
      </c>
      <c r="X58">
        <v>69</v>
      </c>
      <c r="Y58">
        <v>0</v>
      </c>
      <c r="Z58">
        <v>0</v>
      </c>
      <c r="AA58">
        <v>0</v>
      </c>
      <c r="AB58">
        <v>52</v>
      </c>
      <c r="AC58">
        <v>0</v>
      </c>
      <c r="AD58">
        <v>66</v>
      </c>
      <c r="AE58">
        <v>0</v>
      </c>
      <c r="AF58">
        <v>0</v>
      </c>
      <c r="AG58">
        <v>0</v>
      </c>
      <c r="AH58" t="s">
        <v>113</v>
      </c>
      <c r="AI58" s="1">
        <v>44565.196087962962</v>
      </c>
      <c r="AJ58">
        <v>65</v>
      </c>
      <c r="AK58">
        <v>0</v>
      </c>
      <c r="AL58">
        <v>0</v>
      </c>
      <c r="AM58">
        <v>0</v>
      </c>
      <c r="AN58">
        <v>52</v>
      </c>
      <c r="AO58">
        <v>0</v>
      </c>
      <c r="AP58">
        <v>66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45">
      <c r="A59" t="s">
        <v>258</v>
      </c>
      <c r="B59" t="s">
        <v>79</v>
      </c>
      <c r="C59" t="s">
        <v>259</v>
      </c>
      <c r="D59" t="s">
        <v>81</v>
      </c>
      <c r="E59" s="2" t="str">
        <f>HYPERLINK("capsilon://?command=openfolder&amp;siteaddress=FAM.docvelocity-na8.net&amp;folderid=FXB0836240-7318-2DCD-5B7C-CC14917286AE","FX211213342")</f>
        <v>FX211213342</v>
      </c>
      <c r="F59" t="s">
        <v>19</v>
      </c>
      <c r="G59" t="s">
        <v>19</v>
      </c>
      <c r="H59" t="s">
        <v>82</v>
      </c>
      <c r="I59" t="s">
        <v>260</v>
      </c>
      <c r="J59">
        <v>319</v>
      </c>
      <c r="K59" t="s">
        <v>84</v>
      </c>
      <c r="L59" t="s">
        <v>85</v>
      </c>
      <c r="M59" t="s">
        <v>86</v>
      </c>
      <c r="N59">
        <v>2</v>
      </c>
      <c r="O59" s="1">
        <v>44564.686377314814</v>
      </c>
      <c r="P59" s="1">
        <v>44565.233865740738</v>
      </c>
      <c r="Q59">
        <v>44436</v>
      </c>
      <c r="R59">
        <v>2867</v>
      </c>
      <c r="S59" t="b">
        <v>0</v>
      </c>
      <c r="T59" t="s">
        <v>87</v>
      </c>
      <c r="U59" t="b">
        <v>0</v>
      </c>
      <c r="V59" t="s">
        <v>174</v>
      </c>
      <c r="W59" s="1">
        <v>44564.789652777778</v>
      </c>
      <c r="X59">
        <v>1376</v>
      </c>
      <c r="Y59">
        <v>267</v>
      </c>
      <c r="Z59">
        <v>0</v>
      </c>
      <c r="AA59">
        <v>267</v>
      </c>
      <c r="AB59">
        <v>0</v>
      </c>
      <c r="AC59">
        <v>81</v>
      </c>
      <c r="AD59">
        <v>52</v>
      </c>
      <c r="AE59">
        <v>0</v>
      </c>
      <c r="AF59">
        <v>0</v>
      </c>
      <c r="AG59">
        <v>0</v>
      </c>
      <c r="AH59" t="s">
        <v>97</v>
      </c>
      <c r="AI59" s="1">
        <v>44565.233865740738</v>
      </c>
      <c r="AJ59">
        <v>1377</v>
      </c>
      <c r="AK59">
        <v>3</v>
      </c>
      <c r="AL59">
        <v>0</v>
      </c>
      <c r="AM59">
        <v>3</v>
      </c>
      <c r="AN59">
        <v>0</v>
      </c>
      <c r="AO59">
        <v>4</v>
      </c>
      <c r="AP59">
        <v>49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45">
      <c r="A60" t="s">
        <v>261</v>
      </c>
      <c r="B60" t="s">
        <v>79</v>
      </c>
      <c r="C60" t="s">
        <v>262</v>
      </c>
      <c r="D60" t="s">
        <v>81</v>
      </c>
      <c r="E60" s="2" t="str">
        <f>HYPERLINK("capsilon://?command=openfolder&amp;siteaddress=FAM.docvelocity-na8.net&amp;folderid=FX47774CE0-B888-765C-1DC8-1957C0FA7085","FX211212889")</f>
        <v>FX211212889</v>
      </c>
      <c r="F60" t="s">
        <v>19</v>
      </c>
      <c r="G60" t="s">
        <v>19</v>
      </c>
      <c r="H60" t="s">
        <v>82</v>
      </c>
      <c r="I60" t="s">
        <v>263</v>
      </c>
      <c r="J60">
        <v>38</v>
      </c>
      <c r="K60" t="s">
        <v>84</v>
      </c>
      <c r="L60" t="s">
        <v>85</v>
      </c>
      <c r="M60" t="s">
        <v>86</v>
      </c>
      <c r="N60">
        <v>2</v>
      </c>
      <c r="O60" s="1">
        <v>44564.688252314816</v>
      </c>
      <c r="P60" s="1">
        <v>44565.231400462966</v>
      </c>
      <c r="Q60">
        <v>46245</v>
      </c>
      <c r="R60">
        <v>683</v>
      </c>
      <c r="S60" t="b">
        <v>0</v>
      </c>
      <c r="T60" t="s">
        <v>87</v>
      </c>
      <c r="U60" t="b">
        <v>0</v>
      </c>
      <c r="V60" t="s">
        <v>160</v>
      </c>
      <c r="W60" s="1">
        <v>44564.707916666666</v>
      </c>
      <c r="X60">
        <v>99</v>
      </c>
      <c r="Y60">
        <v>37</v>
      </c>
      <c r="Z60">
        <v>0</v>
      </c>
      <c r="AA60">
        <v>37</v>
      </c>
      <c r="AB60">
        <v>0</v>
      </c>
      <c r="AC60">
        <v>9</v>
      </c>
      <c r="AD60">
        <v>1</v>
      </c>
      <c r="AE60">
        <v>0</v>
      </c>
      <c r="AF60">
        <v>0</v>
      </c>
      <c r="AG60">
        <v>0</v>
      </c>
      <c r="AH60" t="s">
        <v>113</v>
      </c>
      <c r="AI60" s="1">
        <v>44565.231400462966</v>
      </c>
      <c r="AJ60">
        <v>584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45">
      <c r="A61" t="s">
        <v>264</v>
      </c>
      <c r="B61" t="s">
        <v>79</v>
      </c>
      <c r="C61" t="s">
        <v>265</v>
      </c>
      <c r="D61" t="s">
        <v>81</v>
      </c>
      <c r="E61" s="2" t="str">
        <f>HYPERLINK("capsilon://?command=openfolder&amp;siteaddress=FAM.docvelocity-na8.net&amp;folderid=FXB4885F69-5B64-35D8-3480-5A708D8A2FC9","FX211013312")</f>
        <v>FX211013312</v>
      </c>
      <c r="F61" t="s">
        <v>19</v>
      </c>
      <c r="G61" t="s">
        <v>19</v>
      </c>
      <c r="H61" t="s">
        <v>82</v>
      </c>
      <c r="I61" t="s">
        <v>266</v>
      </c>
      <c r="J61">
        <v>306</v>
      </c>
      <c r="K61" t="s">
        <v>84</v>
      </c>
      <c r="L61" t="s">
        <v>85</v>
      </c>
      <c r="M61" t="s">
        <v>86</v>
      </c>
      <c r="N61">
        <v>2</v>
      </c>
      <c r="O61" s="1">
        <v>44564.698009259257</v>
      </c>
      <c r="P61" s="1">
        <v>44565.245671296296</v>
      </c>
      <c r="Q61">
        <v>45437</v>
      </c>
      <c r="R61">
        <v>1881</v>
      </c>
      <c r="S61" t="b">
        <v>0</v>
      </c>
      <c r="T61" t="s">
        <v>87</v>
      </c>
      <c r="U61" t="b">
        <v>0</v>
      </c>
      <c r="V61" t="s">
        <v>160</v>
      </c>
      <c r="W61" s="1">
        <v>44564.715439814812</v>
      </c>
      <c r="X61">
        <v>649</v>
      </c>
      <c r="Y61">
        <v>211</v>
      </c>
      <c r="Z61">
        <v>0</v>
      </c>
      <c r="AA61">
        <v>211</v>
      </c>
      <c r="AB61">
        <v>0</v>
      </c>
      <c r="AC61">
        <v>93</v>
      </c>
      <c r="AD61">
        <v>95</v>
      </c>
      <c r="AE61">
        <v>0</v>
      </c>
      <c r="AF61">
        <v>0</v>
      </c>
      <c r="AG61">
        <v>0</v>
      </c>
      <c r="AH61" t="s">
        <v>113</v>
      </c>
      <c r="AI61" s="1">
        <v>44565.245671296296</v>
      </c>
      <c r="AJ61">
        <v>1232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95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45">
      <c r="A62" t="s">
        <v>267</v>
      </c>
      <c r="B62" t="s">
        <v>79</v>
      </c>
      <c r="C62" t="s">
        <v>236</v>
      </c>
      <c r="D62" t="s">
        <v>81</v>
      </c>
      <c r="E62" s="2" t="str">
        <f>HYPERLINK("capsilon://?command=openfolder&amp;siteaddress=FAM.docvelocity-na8.net&amp;folderid=FX16AAA44C-B207-BC13-8894-D9F07367E875","FX21129236")</f>
        <v>FX21129236</v>
      </c>
      <c r="F62" t="s">
        <v>19</v>
      </c>
      <c r="G62" t="s">
        <v>19</v>
      </c>
      <c r="H62" t="s">
        <v>82</v>
      </c>
      <c r="I62" t="s">
        <v>237</v>
      </c>
      <c r="J62">
        <v>348</v>
      </c>
      <c r="K62" t="s">
        <v>84</v>
      </c>
      <c r="L62" t="s">
        <v>85</v>
      </c>
      <c r="M62" t="s">
        <v>86</v>
      </c>
      <c r="N62">
        <v>2</v>
      </c>
      <c r="O62" s="1">
        <v>44564.703125</v>
      </c>
      <c r="P62" s="1">
        <v>44564.814942129633</v>
      </c>
      <c r="Q62">
        <v>4726</v>
      </c>
      <c r="R62">
        <v>4935</v>
      </c>
      <c r="S62" t="b">
        <v>0</v>
      </c>
      <c r="T62" t="s">
        <v>87</v>
      </c>
      <c r="U62" t="b">
        <v>1</v>
      </c>
      <c r="V62" t="s">
        <v>174</v>
      </c>
      <c r="W62" s="1">
        <v>44564.773715277777</v>
      </c>
      <c r="X62">
        <v>2943</v>
      </c>
      <c r="Y62">
        <v>330</v>
      </c>
      <c r="Z62">
        <v>0</v>
      </c>
      <c r="AA62">
        <v>330</v>
      </c>
      <c r="AB62">
        <v>0</v>
      </c>
      <c r="AC62">
        <v>138</v>
      </c>
      <c r="AD62">
        <v>18</v>
      </c>
      <c r="AE62">
        <v>0</v>
      </c>
      <c r="AF62">
        <v>0</v>
      </c>
      <c r="AG62">
        <v>0</v>
      </c>
      <c r="AH62" t="s">
        <v>197</v>
      </c>
      <c r="AI62" s="1">
        <v>44564.814942129633</v>
      </c>
      <c r="AJ62">
        <v>1493</v>
      </c>
      <c r="AK62">
        <v>0</v>
      </c>
      <c r="AL62">
        <v>0</v>
      </c>
      <c r="AM62">
        <v>0</v>
      </c>
      <c r="AN62">
        <v>21</v>
      </c>
      <c r="AO62">
        <v>0</v>
      </c>
      <c r="AP62">
        <v>18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45">
      <c r="A63" t="s">
        <v>268</v>
      </c>
      <c r="B63" t="s">
        <v>79</v>
      </c>
      <c r="C63" t="s">
        <v>269</v>
      </c>
      <c r="D63" t="s">
        <v>81</v>
      </c>
      <c r="E63" s="2" t="str">
        <f>HYPERLINK("capsilon://?command=openfolder&amp;siteaddress=FAM.docvelocity-na8.net&amp;folderid=FX6F47642D-7E41-8EB3-C6F8-985E384C6701","FX211213731")</f>
        <v>FX211213731</v>
      </c>
      <c r="F63" t="s">
        <v>19</v>
      </c>
      <c r="G63" t="s">
        <v>19</v>
      </c>
      <c r="H63" t="s">
        <v>82</v>
      </c>
      <c r="I63" t="s">
        <v>270</v>
      </c>
      <c r="J63">
        <v>498</v>
      </c>
      <c r="K63" t="s">
        <v>84</v>
      </c>
      <c r="L63" t="s">
        <v>85</v>
      </c>
      <c r="M63" t="s">
        <v>86</v>
      </c>
      <c r="N63">
        <v>2</v>
      </c>
      <c r="O63" s="1">
        <v>44564.708819444444</v>
      </c>
      <c r="P63" s="1">
        <v>44565.279166666667</v>
      </c>
      <c r="Q63">
        <v>44171</v>
      </c>
      <c r="R63">
        <v>5107</v>
      </c>
      <c r="S63" t="b">
        <v>0</v>
      </c>
      <c r="T63" t="s">
        <v>87</v>
      </c>
      <c r="U63" t="b">
        <v>0</v>
      </c>
      <c r="V63" t="s">
        <v>178</v>
      </c>
      <c r="W63" s="1">
        <v>44564.801666666666</v>
      </c>
      <c r="X63">
        <v>2165</v>
      </c>
      <c r="Y63">
        <v>437</v>
      </c>
      <c r="Z63">
        <v>0</v>
      </c>
      <c r="AA63">
        <v>437</v>
      </c>
      <c r="AB63">
        <v>42</v>
      </c>
      <c r="AC63">
        <v>246</v>
      </c>
      <c r="AD63">
        <v>61</v>
      </c>
      <c r="AE63">
        <v>0</v>
      </c>
      <c r="AF63">
        <v>0</v>
      </c>
      <c r="AG63">
        <v>0</v>
      </c>
      <c r="AH63" t="s">
        <v>113</v>
      </c>
      <c r="AI63" s="1">
        <v>44565.279166666667</v>
      </c>
      <c r="AJ63">
        <v>2893</v>
      </c>
      <c r="AK63">
        <v>4</v>
      </c>
      <c r="AL63">
        <v>0</v>
      </c>
      <c r="AM63">
        <v>4</v>
      </c>
      <c r="AN63">
        <v>42</v>
      </c>
      <c r="AO63">
        <v>4</v>
      </c>
      <c r="AP63">
        <v>57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45">
      <c r="A64" t="s">
        <v>271</v>
      </c>
      <c r="B64" t="s">
        <v>79</v>
      </c>
      <c r="C64" t="s">
        <v>272</v>
      </c>
      <c r="D64" t="s">
        <v>81</v>
      </c>
      <c r="E64" s="2" t="str">
        <f>HYPERLINK("capsilon://?command=openfolder&amp;siteaddress=FAM.docvelocity-na8.net&amp;folderid=FX425831DE-A761-135B-0297-6C8DBF6DB447","FX21125200")</f>
        <v>FX21125200</v>
      </c>
      <c r="F64" t="s">
        <v>19</v>
      </c>
      <c r="G64" t="s">
        <v>19</v>
      </c>
      <c r="H64" t="s">
        <v>82</v>
      </c>
      <c r="I64" t="s">
        <v>273</v>
      </c>
      <c r="J64">
        <v>66</v>
      </c>
      <c r="K64" t="s">
        <v>84</v>
      </c>
      <c r="L64" t="s">
        <v>85</v>
      </c>
      <c r="M64" t="s">
        <v>86</v>
      </c>
      <c r="N64">
        <v>1</v>
      </c>
      <c r="O64" s="1">
        <v>44564.711365740739</v>
      </c>
      <c r="P64" s="1">
        <v>44564.7340625</v>
      </c>
      <c r="Q64">
        <v>1913</v>
      </c>
      <c r="R64">
        <v>48</v>
      </c>
      <c r="S64" t="b">
        <v>0</v>
      </c>
      <c r="T64" t="s">
        <v>87</v>
      </c>
      <c r="U64" t="b">
        <v>0</v>
      </c>
      <c r="V64" t="s">
        <v>160</v>
      </c>
      <c r="W64" s="1">
        <v>44564.7340625</v>
      </c>
      <c r="X64">
        <v>48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66</v>
      </c>
      <c r="AE64">
        <v>52</v>
      </c>
      <c r="AF64">
        <v>0</v>
      </c>
      <c r="AG64">
        <v>1</v>
      </c>
      <c r="AH64" t="s">
        <v>87</v>
      </c>
      <c r="AI64" t="s">
        <v>87</v>
      </c>
      <c r="AJ64" t="s">
        <v>87</v>
      </c>
      <c r="AK64" t="s">
        <v>87</v>
      </c>
      <c r="AL64" t="s">
        <v>87</v>
      </c>
      <c r="AM64" t="s">
        <v>87</v>
      </c>
      <c r="AN64" t="s">
        <v>87</v>
      </c>
      <c r="AO64" t="s">
        <v>87</v>
      </c>
      <c r="AP64" t="s">
        <v>87</v>
      </c>
      <c r="AQ64" t="s">
        <v>87</v>
      </c>
      <c r="AR64" t="s">
        <v>87</v>
      </c>
      <c r="AS64" t="s">
        <v>87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45">
      <c r="A65" t="s">
        <v>274</v>
      </c>
      <c r="B65" t="s">
        <v>79</v>
      </c>
      <c r="C65" t="s">
        <v>275</v>
      </c>
      <c r="D65" t="s">
        <v>81</v>
      </c>
      <c r="E65" s="2" t="str">
        <f>HYPERLINK("capsilon://?command=openfolder&amp;siteaddress=FAM.docvelocity-na8.net&amp;folderid=FXB231E064-8A48-9676-88F2-BACA26BD239B","FX211213802")</f>
        <v>FX211213802</v>
      </c>
      <c r="F65" t="s">
        <v>19</v>
      </c>
      <c r="G65" t="s">
        <v>19</v>
      </c>
      <c r="H65" t="s">
        <v>82</v>
      </c>
      <c r="I65" t="s">
        <v>276</v>
      </c>
      <c r="J65">
        <v>284</v>
      </c>
      <c r="K65" t="s">
        <v>84</v>
      </c>
      <c r="L65" t="s">
        <v>85</v>
      </c>
      <c r="M65" t="s">
        <v>86</v>
      </c>
      <c r="N65">
        <v>2</v>
      </c>
      <c r="O65" s="1">
        <v>44564.714699074073</v>
      </c>
      <c r="P65" s="1">
        <v>44565.278090277781</v>
      </c>
      <c r="Q65">
        <v>44857</v>
      </c>
      <c r="R65">
        <v>3820</v>
      </c>
      <c r="S65" t="b">
        <v>0</v>
      </c>
      <c r="T65" t="s">
        <v>87</v>
      </c>
      <c r="U65" t="b">
        <v>0</v>
      </c>
      <c r="V65" t="s">
        <v>163</v>
      </c>
      <c r="W65" s="1">
        <v>44564.807997685188</v>
      </c>
      <c r="X65">
        <v>2615</v>
      </c>
      <c r="Y65">
        <v>236</v>
      </c>
      <c r="Z65">
        <v>0</v>
      </c>
      <c r="AA65">
        <v>236</v>
      </c>
      <c r="AB65">
        <v>0</v>
      </c>
      <c r="AC65">
        <v>79</v>
      </c>
      <c r="AD65">
        <v>48</v>
      </c>
      <c r="AE65">
        <v>0</v>
      </c>
      <c r="AF65">
        <v>0</v>
      </c>
      <c r="AG65">
        <v>0</v>
      </c>
      <c r="AH65" t="s">
        <v>89</v>
      </c>
      <c r="AI65" s="1">
        <v>44565.278090277781</v>
      </c>
      <c r="AJ65">
        <v>1184</v>
      </c>
      <c r="AK65">
        <v>4</v>
      </c>
      <c r="AL65">
        <v>0</v>
      </c>
      <c r="AM65">
        <v>4</v>
      </c>
      <c r="AN65">
        <v>0</v>
      </c>
      <c r="AO65">
        <v>4</v>
      </c>
      <c r="AP65">
        <v>44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45">
      <c r="A66" t="s">
        <v>277</v>
      </c>
      <c r="B66" t="s">
        <v>79</v>
      </c>
      <c r="C66" t="s">
        <v>278</v>
      </c>
      <c r="D66" t="s">
        <v>81</v>
      </c>
      <c r="E66" s="2" t="str">
        <f>HYPERLINK("capsilon://?command=openfolder&amp;siteaddress=FAM.docvelocity-na8.net&amp;folderid=FX19B7D90A-77C3-FC44-99BF-DA0C700A7123","FX211298")</f>
        <v>FX211298</v>
      </c>
      <c r="F66" t="s">
        <v>19</v>
      </c>
      <c r="G66" t="s">
        <v>19</v>
      </c>
      <c r="H66" t="s">
        <v>82</v>
      </c>
      <c r="I66" t="s">
        <v>279</v>
      </c>
      <c r="J66">
        <v>66</v>
      </c>
      <c r="K66" t="s">
        <v>84</v>
      </c>
      <c r="L66" t="s">
        <v>85</v>
      </c>
      <c r="M66" t="s">
        <v>86</v>
      </c>
      <c r="N66">
        <v>2</v>
      </c>
      <c r="O66" s="1">
        <v>44564.716898148145</v>
      </c>
      <c r="P66" s="1">
        <v>44565.269363425927</v>
      </c>
      <c r="Q66">
        <v>47636</v>
      </c>
      <c r="R66">
        <v>97</v>
      </c>
      <c r="S66" t="b">
        <v>0</v>
      </c>
      <c r="T66" t="s">
        <v>87</v>
      </c>
      <c r="U66" t="b">
        <v>0</v>
      </c>
      <c r="V66" t="s">
        <v>160</v>
      </c>
      <c r="W66" s="1">
        <v>44564.734513888892</v>
      </c>
      <c r="X66">
        <v>16</v>
      </c>
      <c r="Y66">
        <v>0</v>
      </c>
      <c r="Z66">
        <v>0</v>
      </c>
      <c r="AA66">
        <v>0</v>
      </c>
      <c r="AB66">
        <v>52</v>
      </c>
      <c r="AC66">
        <v>0</v>
      </c>
      <c r="AD66">
        <v>66</v>
      </c>
      <c r="AE66">
        <v>0</v>
      </c>
      <c r="AF66">
        <v>0</v>
      </c>
      <c r="AG66">
        <v>0</v>
      </c>
      <c r="AH66" t="s">
        <v>97</v>
      </c>
      <c r="AI66" s="1">
        <v>44565.269363425927</v>
      </c>
      <c r="AJ66">
        <v>81</v>
      </c>
      <c r="AK66">
        <v>0</v>
      </c>
      <c r="AL66">
        <v>0</v>
      </c>
      <c r="AM66">
        <v>0</v>
      </c>
      <c r="AN66">
        <v>52</v>
      </c>
      <c r="AO66">
        <v>0</v>
      </c>
      <c r="AP66">
        <v>66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45">
      <c r="A67" t="s">
        <v>280</v>
      </c>
      <c r="B67" t="s">
        <v>79</v>
      </c>
      <c r="C67" t="s">
        <v>281</v>
      </c>
      <c r="D67" t="s">
        <v>81</v>
      </c>
      <c r="E67" s="2" t="str">
        <f>HYPERLINK("capsilon://?command=openfolder&amp;siteaddress=FAM.docvelocity-na8.net&amp;folderid=FX616F23D7-F682-1303-F859-88DF22CB27BF","FX211213464")</f>
        <v>FX211213464</v>
      </c>
      <c r="F67" t="s">
        <v>19</v>
      </c>
      <c r="G67" t="s">
        <v>19</v>
      </c>
      <c r="H67" t="s">
        <v>82</v>
      </c>
      <c r="I67" t="s">
        <v>282</v>
      </c>
      <c r="J67">
        <v>111</v>
      </c>
      <c r="K67" t="s">
        <v>84</v>
      </c>
      <c r="L67" t="s">
        <v>85</v>
      </c>
      <c r="M67" t="s">
        <v>86</v>
      </c>
      <c r="N67">
        <v>2</v>
      </c>
      <c r="O67" s="1">
        <v>44564.733171296299</v>
      </c>
      <c r="P67" s="1">
        <v>44565.280810185184</v>
      </c>
      <c r="Q67">
        <v>45762</v>
      </c>
      <c r="R67">
        <v>1554</v>
      </c>
      <c r="S67" t="b">
        <v>0</v>
      </c>
      <c r="T67" t="s">
        <v>87</v>
      </c>
      <c r="U67" t="b">
        <v>0</v>
      </c>
      <c r="V67" t="s">
        <v>219</v>
      </c>
      <c r="W67" s="1">
        <v>44564.817685185182</v>
      </c>
      <c r="X67">
        <v>387</v>
      </c>
      <c r="Y67">
        <v>132</v>
      </c>
      <c r="Z67">
        <v>0</v>
      </c>
      <c r="AA67">
        <v>132</v>
      </c>
      <c r="AB67">
        <v>0</v>
      </c>
      <c r="AC67">
        <v>71</v>
      </c>
      <c r="AD67">
        <v>-21</v>
      </c>
      <c r="AE67">
        <v>0</v>
      </c>
      <c r="AF67">
        <v>0</v>
      </c>
      <c r="AG67">
        <v>0</v>
      </c>
      <c r="AH67" t="s">
        <v>97</v>
      </c>
      <c r="AI67" s="1">
        <v>44565.280810185184</v>
      </c>
      <c r="AJ67">
        <v>988</v>
      </c>
      <c r="AK67">
        <v>2</v>
      </c>
      <c r="AL67">
        <v>0</v>
      </c>
      <c r="AM67">
        <v>2</v>
      </c>
      <c r="AN67">
        <v>0</v>
      </c>
      <c r="AO67">
        <v>3</v>
      </c>
      <c r="AP67">
        <v>-23</v>
      </c>
      <c r="AQ67">
        <v>0</v>
      </c>
      <c r="AR67">
        <v>0</v>
      </c>
      <c r="AS67">
        <v>0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45">
      <c r="A68" t="s">
        <v>283</v>
      </c>
      <c r="B68" t="s">
        <v>79</v>
      </c>
      <c r="C68" t="s">
        <v>281</v>
      </c>
      <c r="D68" t="s">
        <v>81</v>
      </c>
      <c r="E68" s="2" t="str">
        <f>HYPERLINK("capsilon://?command=openfolder&amp;siteaddress=FAM.docvelocity-na8.net&amp;folderid=FX616F23D7-F682-1303-F859-88DF22CB27BF","FX211213464")</f>
        <v>FX211213464</v>
      </c>
      <c r="F68" t="s">
        <v>19</v>
      </c>
      <c r="G68" t="s">
        <v>19</v>
      </c>
      <c r="H68" t="s">
        <v>82</v>
      </c>
      <c r="I68" t="s">
        <v>284</v>
      </c>
      <c r="J68">
        <v>56</v>
      </c>
      <c r="K68" t="s">
        <v>84</v>
      </c>
      <c r="L68" t="s">
        <v>85</v>
      </c>
      <c r="M68" t="s">
        <v>86</v>
      </c>
      <c r="N68">
        <v>2</v>
      </c>
      <c r="O68" s="1">
        <v>44564.733900462961</v>
      </c>
      <c r="P68" s="1">
        <v>44565.285462962966</v>
      </c>
      <c r="Q68">
        <v>46476</v>
      </c>
      <c r="R68">
        <v>1179</v>
      </c>
      <c r="S68" t="b">
        <v>0</v>
      </c>
      <c r="T68" t="s">
        <v>87</v>
      </c>
      <c r="U68" t="b">
        <v>0</v>
      </c>
      <c r="V68" t="s">
        <v>178</v>
      </c>
      <c r="W68" s="1">
        <v>44564.810844907406</v>
      </c>
      <c r="X68">
        <v>370</v>
      </c>
      <c r="Y68">
        <v>62</v>
      </c>
      <c r="Z68">
        <v>0</v>
      </c>
      <c r="AA68">
        <v>62</v>
      </c>
      <c r="AB68">
        <v>0</v>
      </c>
      <c r="AC68">
        <v>19</v>
      </c>
      <c r="AD68">
        <v>-6</v>
      </c>
      <c r="AE68">
        <v>0</v>
      </c>
      <c r="AF68">
        <v>0</v>
      </c>
      <c r="AG68">
        <v>0</v>
      </c>
      <c r="AH68" t="s">
        <v>89</v>
      </c>
      <c r="AI68" s="1">
        <v>44565.285462962966</v>
      </c>
      <c r="AJ68">
        <v>636</v>
      </c>
      <c r="AK68">
        <v>4</v>
      </c>
      <c r="AL68">
        <v>0</v>
      </c>
      <c r="AM68">
        <v>4</v>
      </c>
      <c r="AN68">
        <v>0</v>
      </c>
      <c r="AO68">
        <v>4</v>
      </c>
      <c r="AP68">
        <v>-10</v>
      </c>
      <c r="AQ68">
        <v>0</v>
      </c>
      <c r="AR68">
        <v>0</v>
      </c>
      <c r="AS68">
        <v>0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45">
      <c r="A69" t="s">
        <v>285</v>
      </c>
      <c r="B69" t="s">
        <v>79</v>
      </c>
      <c r="C69" t="s">
        <v>272</v>
      </c>
      <c r="D69" t="s">
        <v>81</v>
      </c>
      <c r="E69" s="2" t="str">
        <f>HYPERLINK("capsilon://?command=openfolder&amp;siteaddress=FAM.docvelocity-na8.net&amp;folderid=FX425831DE-A761-135B-0297-6C8DBF6DB447","FX21125200")</f>
        <v>FX21125200</v>
      </c>
      <c r="F69" t="s">
        <v>19</v>
      </c>
      <c r="G69" t="s">
        <v>19</v>
      </c>
      <c r="H69" t="s">
        <v>82</v>
      </c>
      <c r="I69" t="s">
        <v>273</v>
      </c>
      <c r="J69">
        <v>38</v>
      </c>
      <c r="K69" t="s">
        <v>84</v>
      </c>
      <c r="L69" t="s">
        <v>85</v>
      </c>
      <c r="M69" t="s">
        <v>86</v>
      </c>
      <c r="N69">
        <v>2</v>
      </c>
      <c r="O69" s="1">
        <v>44564.734432870369</v>
      </c>
      <c r="P69" s="1">
        <v>44564.797650462962</v>
      </c>
      <c r="Q69">
        <v>5129</v>
      </c>
      <c r="R69">
        <v>333</v>
      </c>
      <c r="S69" t="b">
        <v>0</v>
      </c>
      <c r="T69" t="s">
        <v>87</v>
      </c>
      <c r="U69" t="b">
        <v>1</v>
      </c>
      <c r="V69" t="s">
        <v>163</v>
      </c>
      <c r="W69" s="1">
        <v>44564.76017361111</v>
      </c>
      <c r="X69">
        <v>118</v>
      </c>
      <c r="Y69">
        <v>37</v>
      </c>
      <c r="Z69">
        <v>0</v>
      </c>
      <c r="AA69">
        <v>37</v>
      </c>
      <c r="AB69">
        <v>0</v>
      </c>
      <c r="AC69">
        <v>16</v>
      </c>
      <c r="AD69">
        <v>1</v>
      </c>
      <c r="AE69">
        <v>0</v>
      </c>
      <c r="AF69">
        <v>0</v>
      </c>
      <c r="AG69">
        <v>0</v>
      </c>
      <c r="AH69" t="s">
        <v>197</v>
      </c>
      <c r="AI69" s="1">
        <v>44564.797650462962</v>
      </c>
      <c r="AJ69">
        <v>211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45">
      <c r="A70" t="s">
        <v>286</v>
      </c>
      <c r="B70" t="s">
        <v>79</v>
      </c>
      <c r="C70" t="s">
        <v>287</v>
      </c>
      <c r="D70" t="s">
        <v>81</v>
      </c>
      <c r="E70" s="2" t="str">
        <f>HYPERLINK("capsilon://?command=openfolder&amp;siteaddress=FAM.docvelocity-na8.net&amp;folderid=FX37AD5EDD-E9ED-3DF6-4C8F-FFD766748DA3","FX211213117")</f>
        <v>FX211213117</v>
      </c>
      <c r="F70" t="s">
        <v>19</v>
      </c>
      <c r="G70" t="s">
        <v>19</v>
      </c>
      <c r="H70" t="s">
        <v>82</v>
      </c>
      <c r="I70" t="s">
        <v>288</v>
      </c>
      <c r="J70">
        <v>84</v>
      </c>
      <c r="K70" t="s">
        <v>84</v>
      </c>
      <c r="L70" t="s">
        <v>85</v>
      </c>
      <c r="M70" t="s">
        <v>86</v>
      </c>
      <c r="N70">
        <v>1</v>
      </c>
      <c r="O70" s="1">
        <v>44564.752372685187</v>
      </c>
      <c r="P70" s="1">
        <v>44564.783819444441</v>
      </c>
      <c r="Q70">
        <v>2616</v>
      </c>
      <c r="R70">
        <v>101</v>
      </c>
      <c r="S70" t="b">
        <v>0</v>
      </c>
      <c r="T70" t="s">
        <v>87</v>
      </c>
      <c r="U70" t="b">
        <v>0</v>
      </c>
      <c r="V70" t="s">
        <v>160</v>
      </c>
      <c r="W70" s="1">
        <v>44564.783819444441</v>
      </c>
      <c r="X70">
        <v>101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84</v>
      </c>
      <c r="AE70">
        <v>63</v>
      </c>
      <c r="AF70">
        <v>0</v>
      </c>
      <c r="AG70">
        <v>4</v>
      </c>
      <c r="AH70" t="s">
        <v>87</v>
      </c>
      <c r="AI70" t="s">
        <v>87</v>
      </c>
      <c r="AJ70" t="s">
        <v>87</v>
      </c>
      <c r="AK70" t="s">
        <v>87</v>
      </c>
      <c r="AL70" t="s">
        <v>87</v>
      </c>
      <c r="AM70" t="s">
        <v>87</v>
      </c>
      <c r="AN70" t="s">
        <v>87</v>
      </c>
      <c r="AO70" t="s">
        <v>87</v>
      </c>
      <c r="AP70" t="s">
        <v>87</v>
      </c>
      <c r="AQ70" t="s">
        <v>87</v>
      </c>
      <c r="AR70" t="s">
        <v>87</v>
      </c>
      <c r="AS70" t="s">
        <v>87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x14ac:dyDescent="0.45">
      <c r="A71" t="s">
        <v>289</v>
      </c>
      <c r="B71" t="s">
        <v>79</v>
      </c>
      <c r="C71" t="s">
        <v>287</v>
      </c>
      <c r="D71" t="s">
        <v>81</v>
      </c>
      <c r="E71" s="2" t="str">
        <f>HYPERLINK("capsilon://?command=openfolder&amp;siteaddress=FAM.docvelocity-na8.net&amp;folderid=FX37AD5EDD-E9ED-3DF6-4C8F-FFD766748DA3","FX211213117")</f>
        <v>FX211213117</v>
      </c>
      <c r="F71" t="s">
        <v>19</v>
      </c>
      <c r="G71" t="s">
        <v>19</v>
      </c>
      <c r="H71" t="s">
        <v>82</v>
      </c>
      <c r="I71" t="s">
        <v>288</v>
      </c>
      <c r="J71">
        <v>112</v>
      </c>
      <c r="K71" t="s">
        <v>84</v>
      </c>
      <c r="L71" t="s">
        <v>85</v>
      </c>
      <c r="M71" t="s">
        <v>86</v>
      </c>
      <c r="N71">
        <v>2</v>
      </c>
      <c r="O71" s="1">
        <v>44564.784513888888</v>
      </c>
      <c r="P71" s="1">
        <v>44564.827951388892</v>
      </c>
      <c r="Q71">
        <v>2289</v>
      </c>
      <c r="R71">
        <v>1464</v>
      </c>
      <c r="S71" t="b">
        <v>0</v>
      </c>
      <c r="T71" t="s">
        <v>87</v>
      </c>
      <c r="U71" t="b">
        <v>1</v>
      </c>
      <c r="V71" t="s">
        <v>174</v>
      </c>
      <c r="W71" s="1">
        <v>44564.803622685184</v>
      </c>
      <c r="X71">
        <v>664</v>
      </c>
      <c r="Y71">
        <v>65</v>
      </c>
      <c r="Z71">
        <v>0</v>
      </c>
      <c r="AA71">
        <v>65</v>
      </c>
      <c r="AB71">
        <v>21</v>
      </c>
      <c r="AC71">
        <v>16</v>
      </c>
      <c r="AD71">
        <v>47</v>
      </c>
      <c r="AE71">
        <v>0</v>
      </c>
      <c r="AF71">
        <v>0</v>
      </c>
      <c r="AG71">
        <v>0</v>
      </c>
      <c r="AH71" t="s">
        <v>170</v>
      </c>
      <c r="AI71" s="1">
        <v>44564.827951388892</v>
      </c>
      <c r="AJ71">
        <v>728</v>
      </c>
      <c r="AK71">
        <v>0</v>
      </c>
      <c r="AL71">
        <v>0</v>
      </c>
      <c r="AM71">
        <v>0</v>
      </c>
      <c r="AN71">
        <v>21</v>
      </c>
      <c r="AO71">
        <v>0</v>
      </c>
      <c r="AP71">
        <v>47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x14ac:dyDescent="0.45">
      <c r="A72" t="s">
        <v>290</v>
      </c>
      <c r="B72" t="s">
        <v>79</v>
      </c>
      <c r="C72" t="s">
        <v>291</v>
      </c>
      <c r="D72" t="s">
        <v>81</v>
      </c>
      <c r="E72" s="2" t="str">
        <f>HYPERLINK("capsilon://?command=openfolder&amp;siteaddress=FAM.docvelocity-na8.net&amp;folderid=FX55BB841F-83C0-88B3-1F03-A59FBC92EB32","FX21128686")</f>
        <v>FX21128686</v>
      </c>
      <c r="F72" t="s">
        <v>19</v>
      </c>
      <c r="G72" t="s">
        <v>19</v>
      </c>
      <c r="H72" t="s">
        <v>82</v>
      </c>
      <c r="I72" t="s">
        <v>292</v>
      </c>
      <c r="J72">
        <v>66</v>
      </c>
      <c r="K72" t="s">
        <v>84</v>
      </c>
      <c r="L72" t="s">
        <v>85</v>
      </c>
      <c r="M72" t="s">
        <v>86</v>
      </c>
      <c r="N72">
        <v>2</v>
      </c>
      <c r="O72" s="1">
        <v>44564.809756944444</v>
      </c>
      <c r="P72" s="1">
        <v>44565.280335648145</v>
      </c>
      <c r="Q72">
        <v>40419</v>
      </c>
      <c r="R72">
        <v>239</v>
      </c>
      <c r="S72" t="b">
        <v>0</v>
      </c>
      <c r="T72" t="s">
        <v>87</v>
      </c>
      <c r="U72" t="b">
        <v>0</v>
      </c>
      <c r="V72" t="s">
        <v>219</v>
      </c>
      <c r="W72" s="1">
        <v>44564.818414351852</v>
      </c>
      <c r="X72">
        <v>62</v>
      </c>
      <c r="Y72">
        <v>0</v>
      </c>
      <c r="Z72">
        <v>0</v>
      </c>
      <c r="AA72">
        <v>0</v>
      </c>
      <c r="AB72">
        <v>52</v>
      </c>
      <c r="AC72">
        <v>0</v>
      </c>
      <c r="AD72">
        <v>66</v>
      </c>
      <c r="AE72">
        <v>0</v>
      </c>
      <c r="AF72">
        <v>0</v>
      </c>
      <c r="AG72">
        <v>0</v>
      </c>
      <c r="AH72" t="s">
        <v>113</v>
      </c>
      <c r="AI72" s="1">
        <v>44565.280335648145</v>
      </c>
      <c r="AJ72">
        <v>100</v>
      </c>
      <c r="AK72">
        <v>0</v>
      </c>
      <c r="AL72">
        <v>0</v>
      </c>
      <c r="AM72">
        <v>0</v>
      </c>
      <c r="AN72">
        <v>52</v>
      </c>
      <c r="AO72">
        <v>0</v>
      </c>
      <c r="AP72">
        <v>66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x14ac:dyDescent="0.45">
      <c r="A73" t="s">
        <v>293</v>
      </c>
      <c r="B73" t="s">
        <v>79</v>
      </c>
      <c r="C73" t="s">
        <v>199</v>
      </c>
      <c r="D73" t="s">
        <v>81</v>
      </c>
      <c r="E73" s="2" t="str">
        <f>HYPERLINK("capsilon://?command=openfolder&amp;siteaddress=FAM.docvelocity-na8.net&amp;folderid=FX74C0308E-4546-F492-DDE0-1F94DF7C31B7","FX21125743")</f>
        <v>FX21125743</v>
      </c>
      <c r="F73" t="s">
        <v>19</v>
      </c>
      <c r="G73" t="s">
        <v>19</v>
      </c>
      <c r="H73" t="s">
        <v>82</v>
      </c>
      <c r="I73" t="s">
        <v>294</v>
      </c>
      <c r="J73">
        <v>66</v>
      </c>
      <c r="K73" t="s">
        <v>84</v>
      </c>
      <c r="L73" t="s">
        <v>85</v>
      </c>
      <c r="M73" t="s">
        <v>86</v>
      </c>
      <c r="N73">
        <v>2</v>
      </c>
      <c r="O73" s="1">
        <v>44564.829398148147</v>
      </c>
      <c r="P73" s="1">
        <v>44565.284074074072</v>
      </c>
      <c r="Q73">
        <v>38479</v>
      </c>
      <c r="R73">
        <v>805</v>
      </c>
      <c r="S73" t="b">
        <v>0</v>
      </c>
      <c r="T73" t="s">
        <v>87</v>
      </c>
      <c r="U73" t="b">
        <v>0</v>
      </c>
      <c r="V73" t="s">
        <v>88</v>
      </c>
      <c r="W73" s="1">
        <v>44565.128599537034</v>
      </c>
      <c r="X73">
        <v>441</v>
      </c>
      <c r="Y73">
        <v>52</v>
      </c>
      <c r="Z73">
        <v>0</v>
      </c>
      <c r="AA73">
        <v>52</v>
      </c>
      <c r="AB73">
        <v>0</v>
      </c>
      <c r="AC73">
        <v>37</v>
      </c>
      <c r="AD73">
        <v>14</v>
      </c>
      <c r="AE73">
        <v>0</v>
      </c>
      <c r="AF73">
        <v>0</v>
      </c>
      <c r="AG73">
        <v>0</v>
      </c>
      <c r="AH73" t="s">
        <v>97</v>
      </c>
      <c r="AI73" s="1">
        <v>44565.284074074072</v>
      </c>
      <c r="AJ73">
        <v>281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14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x14ac:dyDescent="0.45">
      <c r="A74" t="s">
        <v>295</v>
      </c>
      <c r="B74" t="s">
        <v>79</v>
      </c>
      <c r="C74" t="s">
        <v>296</v>
      </c>
      <c r="D74" t="s">
        <v>81</v>
      </c>
      <c r="E74" s="2" t="str">
        <f>HYPERLINK("capsilon://?command=openfolder&amp;siteaddress=FAM.docvelocity-na8.net&amp;folderid=FXC0E13D08-BB80-E86E-54B7-08436E31E0E3","FX211210334")</f>
        <v>FX211210334</v>
      </c>
      <c r="F74" t="s">
        <v>19</v>
      </c>
      <c r="G74" t="s">
        <v>19</v>
      </c>
      <c r="H74" t="s">
        <v>82</v>
      </c>
      <c r="I74" t="s">
        <v>297</v>
      </c>
      <c r="J74">
        <v>66</v>
      </c>
      <c r="K74" t="s">
        <v>84</v>
      </c>
      <c r="L74" t="s">
        <v>85</v>
      </c>
      <c r="M74" t="s">
        <v>86</v>
      </c>
      <c r="N74">
        <v>2</v>
      </c>
      <c r="O74" s="1">
        <v>44565.28875</v>
      </c>
      <c r="P74" s="1">
        <v>44565.307280092595</v>
      </c>
      <c r="Q74">
        <v>144</v>
      </c>
      <c r="R74">
        <v>1457</v>
      </c>
      <c r="S74" t="b">
        <v>0</v>
      </c>
      <c r="T74" t="s">
        <v>87</v>
      </c>
      <c r="U74" t="b">
        <v>0</v>
      </c>
      <c r="V74" t="s">
        <v>129</v>
      </c>
      <c r="W74" s="1">
        <v>44565.302175925928</v>
      </c>
      <c r="X74">
        <v>1107</v>
      </c>
      <c r="Y74">
        <v>52</v>
      </c>
      <c r="Z74">
        <v>0</v>
      </c>
      <c r="AA74">
        <v>52</v>
      </c>
      <c r="AB74">
        <v>0</v>
      </c>
      <c r="AC74">
        <v>21</v>
      </c>
      <c r="AD74">
        <v>14</v>
      </c>
      <c r="AE74">
        <v>0</v>
      </c>
      <c r="AF74">
        <v>0</v>
      </c>
      <c r="AG74">
        <v>0</v>
      </c>
      <c r="AH74" t="s">
        <v>89</v>
      </c>
      <c r="AI74" s="1">
        <v>44565.307280092595</v>
      </c>
      <c r="AJ74">
        <v>350</v>
      </c>
      <c r="AK74">
        <v>1</v>
      </c>
      <c r="AL74">
        <v>0</v>
      </c>
      <c r="AM74">
        <v>1</v>
      </c>
      <c r="AN74">
        <v>0</v>
      </c>
      <c r="AO74">
        <v>1</v>
      </c>
      <c r="AP74">
        <v>13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x14ac:dyDescent="0.45">
      <c r="A75" t="s">
        <v>298</v>
      </c>
      <c r="B75" t="s">
        <v>79</v>
      </c>
      <c r="C75" t="s">
        <v>299</v>
      </c>
      <c r="D75" t="s">
        <v>81</v>
      </c>
      <c r="E75" s="2" t="str">
        <f>HYPERLINK("capsilon://?command=openfolder&amp;siteaddress=FAM.docvelocity-na8.net&amp;folderid=FX28F54747-C707-3AAF-6439-475390EDEB05","FX21125209")</f>
        <v>FX21125209</v>
      </c>
      <c r="F75" t="s">
        <v>19</v>
      </c>
      <c r="G75" t="s">
        <v>19</v>
      </c>
      <c r="H75" t="s">
        <v>82</v>
      </c>
      <c r="I75" t="s">
        <v>300</v>
      </c>
      <c r="J75">
        <v>66</v>
      </c>
      <c r="K75" t="s">
        <v>84</v>
      </c>
      <c r="L75" t="s">
        <v>85</v>
      </c>
      <c r="M75" t="s">
        <v>86</v>
      </c>
      <c r="N75">
        <v>2</v>
      </c>
      <c r="O75" s="1">
        <v>44565.356539351851</v>
      </c>
      <c r="P75" s="1">
        <v>44565.367164351854</v>
      </c>
      <c r="Q75">
        <v>227</v>
      </c>
      <c r="R75">
        <v>691</v>
      </c>
      <c r="S75" t="b">
        <v>0</v>
      </c>
      <c r="T75" t="s">
        <v>87</v>
      </c>
      <c r="U75" t="b">
        <v>0</v>
      </c>
      <c r="V75" t="s">
        <v>219</v>
      </c>
      <c r="W75" s="1">
        <v>44565.361863425926</v>
      </c>
      <c r="X75">
        <v>323</v>
      </c>
      <c r="Y75">
        <v>53</v>
      </c>
      <c r="Z75">
        <v>0</v>
      </c>
      <c r="AA75">
        <v>53</v>
      </c>
      <c r="AB75">
        <v>0</v>
      </c>
      <c r="AC75">
        <v>20</v>
      </c>
      <c r="AD75">
        <v>13</v>
      </c>
      <c r="AE75">
        <v>0</v>
      </c>
      <c r="AF75">
        <v>0</v>
      </c>
      <c r="AG75">
        <v>0</v>
      </c>
      <c r="AH75" t="s">
        <v>97</v>
      </c>
      <c r="AI75" s="1">
        <v>44565.367164351854</v>
      </c>
      <c r="AJ75">
        <v>368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13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x14ac:dyDescent="0.45">
      <c r="A76" t="s">
        <v>301</v>
      </c>
      <c r="B76" t="s">
        <v>79</v>
      </c>
      <c r="C76" t="s">
        <v>302</v>
      </c>
      <c r="D76" t="s">
        <v>81</v>
      </c>
      <c r="E76" s="2" t="str">
        <f>HYPERLINK("capsilon://?command=openfolder&amp;siteaddress=FAM.docvelocity-na8.net&amp;folderid=FXE5D0AFBB-9F23-4B62-438C-D461A7874D63","FX211112762")</f>
        <v>FX211112762</v>
      </c>
      <c r="F76" t="s">
        <v>19</v>
      </c>
      <c r="G76" t="s">
        <v>19</v>
      </c>
      <c r="H76" t="s">
        <v>82</v>
      </c>
      <c r="I76" t="s">
        <v>303</v>
      </c>
      <c r="J76">
        <v>129</v>
      </c>
      <c r="K76" t="s">
        <v>84</v>
      </c>
      <c r="L76" t="s">
        <v>85</v>
      </c>
      <c r="M76" t="s">
        <v>86</v>
      </c>
      <c r="N76">
        <v>2</v>
      </c>
      <c r="O76" s="1">
        <v>44565.376493055555</v>
      </c>
      <c r="P76" s="1">
        <v>44565.395104166666</v>
      </c>
      <c r="Q76">
        <v>301</v>
      </c>
      <c r="R76">
        <v>1307</v>
      </c>
      <c r="S76" t="b">
        <v>0</v>
      </c>
      <c r="T76" t="s">
        <v>87</v>
      </c>
      <c r="U76" t="b">
        <v>0</v>
      </c>
      <c r="V76" t="s">
        <v>304</v>
      </c>
      <c r="W76" s="1">
        <v>44565.385034722225</v>
      </c>
      <c r="X76">
        <v>516</v>
      </c>
      <c r="Y76">
        <v>141</v>
      </c>
      <c r="Z76">
        <v>0</v>
      </c>
      <c r="AA76">
        <v>141</v>
      </c>
      <c r="AB76">
        <v>0</v>
      </c>
      <c r="AC76">
        <v>56</v>
      </c>
      <c r="AD76">
        <v>-12</v>
      </c>
      <c r="AE76">
        <v>0</v>
      </c>
      <c r="AF76">
        <v>0</v>
      </c>
      <c r="AG76">
        <v>0</v>
      </c>
      <c r="AH76" t="s">
        <v>97</v>
      </c>
      <c r="AI76" s="1">
        <v>44565.395104166666</v>
      </c>
      <c r="AJ76">
        <v>791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-12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45">
      <c r="A77" t="s">
        <v>305</v>
      </c>
      <c r="B77" t="s">
        <v>79</v>
      </c>
      <c r="C77" t="s">
        <v>306</v>
      </c>
      <c r="D77" t="s">
        <v>81</v>
      </c>
      <c r="E77" s="2" t="str">
        <f>HYPERLINK("capsilon://?command=openfolder&amp;siteaddress=FAM.docvelocity-na8.net&amp;folderid=FXCA237150-4B6F-4687-EFEA-061648232893","FX211213661")</f>
        <v>FX211213661</v>
      </c>
      <c r="F77" t="s">
        <v>19</v>
      </c>
      <c r="G77" t="s">
        <v>19</v>
      </c>
      <c r="H77" t="s">
        <v>82</v>
      </c>
      <c r="I77" t="s">
        <v>307</v>
      </c>
      <c r="J77">
        <v>38</v>
      </c>
      <c r="K77" t="s">
        <v>84</v>
      </c>
      <c r="L77" t="s">
        <v>85</v>
      </c>
      <c r="M77" t="s">
        <v>86</v>
      </c>
      <c r="N77">
        <v>2</v>
      </c>
      <c r="O77" s="1">
        <v>44565.383113425924</v>
      </c>
      <c r="P77" s="1">
        <v>44565.393217592595</v>
      </c>
      <c r="Q77">
        <v>385</v>
      </c>
      <c r="R77">
        <v>488</v>
      </c>
      <c r="S77" t="b">
        <v>0</v>
      </c>
      <c r="T77" t="s">
        <v>87</v>
      </c>
      <c r="U77" t="b">
        <v>0</v>
      </c>
      <c r="V77" t="s">
        <v>96</v>
      </c>
      <c r="W77" s="1">
        <v>44565.38517361111</v>
      </c>
      <c r="X77">
        <v>177</v>
      </c>
      <c r="Y77">
        <v>37</v>
      </c>
      <c r="Z77">
        <v>0</v>
      </c>
      <c r="AA77">
        <v>37</v>
      </c>
      <c r="AB77">
        <v>0</v>
      </c>
      <c r="AC77">
        <v>23</v>
      </c>
      <c r="AD77">
        <v>1</v>
      </c>
      <c r="AE77">
        <v>0</v>
      </c>
      <c r="AF77">
        <v>0</v>
      </c>
      <c r="AG77">
        <v>0</v>
      </c>
      <c r="AH77" t="s">
        <v>89</v>
      </c>
      <c r="AI77" s="1">
        <v>44565.393217592595</v>
      </c>
      <c r="AJ77">
        <v>311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x14ac:dyDescent="0.45">
      <c r="A78" t="s">
        <v>308</v>
      </c>
      <c r="B78" t="s">
        <v>79</v>
      </c>
      <c r="C78" t="s">
        <v>309</v>
      </c>
      <c r="D78" t="s">
        <v>81</v>
      </c>
      <c r="E78" s="2" t="str">
        <f>HYPERLINK("capsilon://?command=openfolder&amp;siteaddress=FAM.docvelocity-na8.net&amp;folderid=FX72D18C4A-2817-1180-6C82-0348751E20D8","FX211213146")</f>
        <v>FX211213146</v>
      </c>
      <c r="F78" t="s">
        <v>19</v>
      </c>
      <c r="G78" t="s">
        <v>19</v>
      </c>
      <c r="H78" t="s">
        <v>82</v>
      </c>
      <c r="I78" t="s">
        <v>310</v>
      </c>
      <c r="J78">
        <v>38</v>
      </c>
      <c r="K78" t="s">
        <v>84</v>
      </c>
      <c r="L78" t="s">
        <v>85</v>
      </c>
      <c r="M78" t="s">
        <v>86</v>
      </c>
      <c r="N78">
        <v>2</v>
      </c>
      <c r="O78" s="1">
        <v>44565.395312499997</v>
      </c>
      <c r="P78" s="1">
        <v>44565.402430555558</v>
      </c>
      <c r="Q78">
        <v>138</v>
      </c>
      <c r="R78">
        <v>477</v>
      </c>
      <c r="S78" t="b">
        <v>0</v>
      </c>
      <c r="T78" t="s">
        <v>87</v>
      </c>
      <c r="U78" t="b">
        <v>0</v>
      </c>
      <c r="V78" t="s">
        <v>106</v>
      </c>
      <c r="W78" s="1">
        <v>44565.397986111115</v>
      </c>
      <c r="X78">
        <v>227</v>
      </c>
      <c r="Y78">
        <v>37</v>
      </c>
      <c r="Z78">
        <v>0</v>
      </c>
      <c r="AA78">
        <v>37</v>
      </c>
      <c r="AB78">
        <v>0</v>
      </c>
      <c r="AC78">
        <v>21</v>
      </c>
      <c r="AD78">
        <v>1</v>
      </c>
      <c r="AE78">
        <v>0</v>
      </c>
      <c r="AF78">
        <v>0</v>
      </c>
      <c r="AG78">
        <v>0</v>
      </c>
      <c r="AH78" t="s">
        <v>89</v>
      </c>
      <c r="AI78" s="1">
        <v>44565.402430555558</v>
      </c>
      <c r="AJ78">
        <v>250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1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x14ac:dyDescent="0.45">
      <c r="A79" t="s">
        <v>311</v>
      </c>
      <c r="B79" t="s">
        <v>79</v>
      </c>
      <c r="C79" t="s">
        <v>312</v>
      </c>
      <c r="D79" t="s">
        <v>81</v>
      </c>
      <c r="E79" s="2" t="str">
        <f>HYPERLINK("capsilon://?command=openfolder&amp;siteaddress=FAM.docvelocity-na8.net&amp;folderid=FX1AE8B12C-4C5D-8F32-482F-E77C36AFBA48","FX21125473")</f>
        <v>FX21125473</v>
      </c>
      <c r="F79" t="s">
        <v>19</v>
      </c>
      <c r="G79" t="s">
        <v>19</v>
      </c>
      <c r="H79" t="s">
        <v>82</v>
      </c>
      <c r="I79" t="s">
        <v>313</v>
      </c>
      <c r="J79">
        <v>38</v>
      </c>
      <c r="K79" t="s">
        <v>84</v>
      </c>
      <c r="L79" t="s">
        <v>85</v>
      </c>
      <c r="M79" t="s">
        <v>86</v>
      </c>
      <c r="N79">
        <v>2</v>
      </c>
      <c r="O79" s="1">
        <v>44565.395381944443</v>
      </c>
      <c r="P79" s="1">
        <v>44565.405787037038</v>
      </c>
      <c r="Q79">
        <v>251</v>
      </c>
      <c r="R79">
        <v>648</v>
      </c>
      <c r="S79" t="b">
        <v>0</v>
      </c>
      <c r="T79" t="s">
        <v>87</v>
      </c>
      <c r="U79" t="b">
        <v>0</v>
      </c>
      <c r="V79" t="s">
        <v>106</v>
      </c>
      <c r="W79" s="1">
        <v>44565.40215277778</v>
      </c>
      <c r="X79">
        <v>359</v>
      </c>
      <c r="Y79">
        <v>37</v>
      </c>
      <c r="Z79">
        <v>0</v>
      </c>
      <c r="AA79">
        <v>37</v>
      </c>
      <c r="AB79">
        <v>0</v>
      </c>
      <c r="AC79">
        <v>11</v>
      </c>
      <c r="AD79">
        <v>1</v>
      </c>
      <c r="AE79">
        <v>0</v>
      </c>
      <c r="AF79">
        <v>0</v>
      </c>
      <c r="AG79">
        <v>0</v>
      </c>
      <c r="AH79" t="s">
        <v>89</v>
      </c>
      <c r="AI79" s="1">
        <v>44565.405787037038</v>
      </c>
      <c r="AJ79">
        <v>289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x14ac:dyDescent="0.45">
      <c r="A80" t="s">
        <v>314</v>
      </c>
      <c r="B80" t="s">
        <v>79</v>
      </c>
      <c r="C80" t="s">
        <v>315</v>
      </c>
      <c r="D80" t="s">
        <v>81</v>
      </c>
      <c r="E80" s="2" t="str">
        <f>HYPERLINK("capsilon://?command=openfolder&amp;siteaddress=FAM.docvelocity-na8.net&amp;folderid=FX0270AC0C-7238-8883-FE1D-EB01DE5B5E40","FX211212906")</f>
        <v>FX211212906</v>
      </c>
      <c r="F80" t="s">
        <v>19</v>
      </c>
      <c r="G80" t="s">
        <v>19</v>
      </c>
      <c r="H80" t="s">
        <v>82</v>
      </c>
      <c r="I80" t="s">
        <v>316</v>
      </c>
      <c r="J80">
        <v>296</v>
      </c>
      <c r="K80" t="s">
        <v>84</v>
      </c>
      <c r="L80" t="s">
        <v>85</v>
      </c>
      <c r="M80" t="s">
        <v>86</v>
      </c>
      <c r="N80">
        <v>2</v>
      </c>
      <c r="O80" s="1">
        <v>44565.410231481481</v>
      </c>
      <c r="P80" s="1">
        <v>44565.46601851852</v>
      </c>
      <c r="Q80">
        <v>1023</v>
      </c>
      <c r="R80">
        <v>3797</v>
      </c>
      <c r="S80" t="b">
        <v>0</v>
      </c>
      <c r="T80" t="s">
        <v>87</v>
      </c>
      <c r="U80" t="b">
        <v>0</v>
      </c>
      <c r="V80" t="s">
        <v>88</v>
      </c>
      <c r="W80" s="1">
        <v>44565.441736111112</v>
      </c>
      <c r="X80">
        <v>2692</v>
      </c>
      <c r="Y80">
        <v>204</v>
      </c>
      <c r="Z80">
        <v>0</v>
      </c>
      <c r="AA80">
        <v>204</v>
      </c>
      <c r="AB80">
        <v>0</v>
      </c>
      <c r="AC80">
        <v>27</v>
      </c>
      <c r="AD80">
        <v>92</v>
      </c>
      <c r="AE80">
        <v>0</v>
      </c>
      <c r="AF80">
        <v>0</v>
      </c>
      <c r="AG80">
        <v>0</v>
      </c>
      <c r="AH80" t="s">
        <v>97</v>
      </c>
      <c r="AI80" s="1">
        <v>44565.46601851852</v>
      </c>
      <c r="AJ80">
        <v>1101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92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x14ac:dyDescent="0.45">
      <c r="A81" t="s">
        <v>317</v>
      </c>
      <c r="B81" t="s">
        <v>79</v>
      </c>
      <c r="C81" t="s">
        <v>318</v>
      </c>
      <c r="D81" t="s">
        <v>81</v>
      </c>
      <c r="E81" s="2" t="str">
        <f>HYPERLINK("capsilon://?command=openfolder&amp;siteaddress=FAM.docvelocity-na8.net&amp;folderid=FX24F54EA4-6D81-6645-38FB-19C7E51ADBC9","FX211211309")</f>
        <v>FX211211309</v>
      </c>
      <c r="F81" t="s">
        <v>19</v>
      </c>
      <c r="G81" t="s">
        <v>19</v>
      </c>
      <c r="H81" t="s">
        <v>82</v>
      </c>
      <c r="I81" t="s">
        <v>319</v>
      </c>
      <c r="J81">
        <v>64</v>
      </c>
      <c r="K81" t="s">
        <v>84</v>
      </c>
      <c r="L81" t="s">
        <v>85</v>
      </c>
      <c r="M81" t="s">
        <v>86</v>
      </c>
      <c r="N81">
        <v>2</v>
      </c>
      <c r="O81" s="1">
        <v>44565.411678240744</v>
      </c>
      <c r="P81" s="1">
        <v>44565.435590277775</v>
      </c>
      <c r="Q81">
        <v>163</v>
      </c>
      <c r="R81">
        <v>1903</v>
      </c>
      <c r="S81" t="b">
        <v>0</v>
      </c>
      <c r="T81" t="s">
        <v>87</v>
      </c>
      <c r="U81" t="b">
        <v>0</v>
      </c>
      <c r="V81" t="s">
        <v>96</v>
      </c>
      <c r="W81" s="1">
        <v>44565.420486111114</v>
      </c>
      <c r="X81">
        <v>622</v>
      </c>
      <c r="Y81">
        <v>115</v>
      </c>
      <c r="Z81">
        <v>0</v>
      </c>
      <c r="AA81">
        <v>115</v>
      </c>
      <c r="AB81">
        <v>0</v>
      </c>
      <c r="AC81">
        <v>88</v>
      </c>
      <c r="AD81">
        <v>-51</v>
      </c>
      <c r="AE81">
        <v>0</v>
      </c>
      <c r="AF81">
        <v>0</v>
      </c>
      <c r="AG81">
        <v>0</v>
      </c>
      <c r="AH81" t="s">
        <v>97</v>
      </c>
      <c r="AI81" s="1">
        <v>44565.435590277775</v>
      </c>
      <c r="AJ81">
        <v>1281</v>
      </c>
      <c r="AK81">
        <v>14</v>
      </c>
      <c r="AL81">
        <v>0</v>
      </c>
      <c r="AM81">
        <v>14</v>
      </c>
      <c r="AN81">
        <v>0</v>
      </c>
      <c r="AO81">
        <v>14</v>
      </c>
      <c r="AP81">
        <v>-65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x14ac:dyDescent="0.45">
      <c r="A82" t="s">
        <v>320</v>
      </c>
      <c r="B82" t="s">
        <v>79</v>
      </c>
      <c r="C82" t="s">
        <v>141</v>
      </c>
      <c r="D82" t="s">
        <v>81</v>
      </c>
      <c r="E82" s="2" t="str">
        <f>HYPERLINK("capsilon://?command=openfolder&amp;siteaddress=FAM.docvelocity-na8.net&amp;folderid=FXD752CC24-266B-1FA2-9F82-A6393D2CFA27","FX21129697")</f>
        <v>FX21129697</v>
      </c>
      <c r="F82" t="s">
        <v>19</v>
      </c>
      <c r="G82" t="s">
        <v>19</v>
      </c>
      <c r="H82" t="s">
        <v>82</v>
      </c>
      <c r="I82" t="s">
        <v>321</v>
      </c>
      <c r="J82">
        <v>66</v>
      </c>
      <c r="K82" t="s">
        <v>84</v>
      </c>
      <c r="L82" t="s">
        <v>85</v>
      </c>
      <c r="M82" t="s">
        <v>86</v>
      </c>
      <c r="N82">
        <v>1</v>
      </c>
      <c r="O82" s="1">
        <v>44565.413472222222</v>
      </c>
      <c r="P82" s="1">
        <v>44565.419085648151</v>
      </c>
      <c r="Q82">
        <v>18</v>
      </c>
      <c r="R82">
        <v>467</v>
      </c>
      <c r="S82" t="b">
        <v>0</v>
      </c>
      <c r="T82" t="s">
        <v>87</v>
      </c>
      <c r="U82" t="b">
        <v>0</v>
      </c>
      <c r="V82" t="s">
        <v>129</v>
      </c>
      <c r="W82" s="1">
        <v>44565.419085648151</v>
      </c>
      <c r="X82">
        <v>467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66</v>
      </c>
      <c r="AE82">
        <v>52</v>
      </c>
      <c r="AF82">
        <v>0</v>
      </c>
      <c r="AG82">
        <v>1</v>
      </c>
      <c r="AH82" t="s">
        <v>87</v>
      </c>
      <c r="AI82" t="s">
        <v>87</v>
      </c>
      <c r="AJ82" t="s">
        <v>87</v>
      </c>
      <c r="AK82" t="s">
        <v>87</v>
      </c>
      <c r="AL82" t="s">
        <v>87</v>
      </c>
      <c r="AM82" t="s">
        <v>87</v>
      </c>
      <c r="AN82" t="s">
        <v>87</v>
      </c>
      <c r="AO82" t="s">
        <v>87</v>
      </c>
      <c r="AP82" t="s">
        <v>87</v>
      </c>
      <c r="AQ82" t="s">
        <v>87</v>
      </c>
      <c r="AR82" t="s">
        <v>87</v>
      </c>
      <c r="AS82" t="s">
        <v>87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x14ac:dyDescent="0.45">
      <c r="A83" t="s">
        <v>322</v>
      </c>
      <c r="B83" t="s">
        <v>79</v>
      </c>
      <c r="C83" t="s">
        <v>323</v>
      </c>
      <c r="D83" t="s">
        <v>81</v>
      </c>
      <c r="E83" s="2" t="str">
        <f>HYPERLINK("capsilon://?command=openfolder&amp;siteaddress=FAM.docvelocity-na8.net&amp;folderid=FX5A6AD94F-D4DB-E25F-7315-55157DEA8D5F","FX211213696")</f>
        <v>FX211213696</v>
      </c>
      <c r="F83" t="s">
        <v>19</v>
      </c>
      <c r="G83" t="s">
        <v>19</v>
      </c>
      <c r="H83" t="s">
        <v>82</v>
      </c>
      <c r="I83" t="s">
        <v>324</v>
      </c>
      <c r="J83">
        <v>44</v>
      </c>
      <c r="K83" t="s">
        <v>84</v>
      </c>
      <c r="L83" t="s">
        <v>85</v>
      </c>
      <c r="M83" t="s">
        <v>86</v>
      </c>
      <c r="N83">
        <v>2</v>
      </c>
      <c r="O83" s="1">
        <v>44565.417754629627</v>
      </c>
      <c r="P83" s="1">
        <v>44565.427118055559</v>
      </c>
      <c r="Q83">
        <v>14</v>
      </c>
      <c r="R83">
        <v>795</v>
      </c>
      <c r="S83" t="b">
        <v>0</v>
      </c>
      <c r="T83" t="s">
        <v>87</v>
      </c>
      <c r="U83" t="b">
        <v>0</v>
      </c>
      <c r="V83" t="s">
        <v>304</v>
      </c>
      <c r="W83" s="1">
        <v>44565.421597222223</v>
      </c>
      <c r="X83">
        <v>324</v>
      </c>
      <c r="Y83">
        <v>58</v>
      </c>
      <c r="Z83">
        <v>0</v>
      </c>
      <c r="AA83">
        <v>58</v>
      </c>
      <c r="AB83">
        <v>0</v>
      </c>
      <c r="AC83">
        <v>37</v>
      </c>
      <c r="AD83">
        <v>-14</v>
      </c>
      <c r="AE83">
        <v>0</v>
      </c>
      <c r="AF83">
        <v>0</v>
      </c>
      <c r="AG83">
        <v>0</v>
      </c>
      <c r="AH83" t="s">
        <v>89</v>
      </c>
      <c r="AI83" s="1">
        <v>44565.427118055559</v>
      </c>
      <c r="AJ83">
        <v>471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-14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x14ac:dyDescent="0.45">
      <c r="A84" t="s">
        <v>325</v>
      </c>
      <c r="B84" t="s">
        <v>79</v>
      </c>
      <c r="C84" t="s">
        <v>141</v>
      </c>
      <c r="D84" t="s">
        <v>81</v>
      </c>
      <c r="E84" s="2" t="str">
        <f>HYPERLINK("capsilon://?command=openfolder&amp;siteaddress=FAM.docvelocity-na8.net&amp;folderid=FXD752CC24-266B-1FA2-9F82-A6393D2CFA27","FX21129697")</f>
        <v>FX21129697</v>
      </c>
      <c r="F84" t="s">
        <v>19</v>
      </c>
      <c r="G84" t="s">
        <v>19</v>
      </c>
      <c r="H84" t="s">
        <v>82</v>
      </c>
      <c r="I84" t="s">
        <v>321</v>
      </c>
      <c r="J84">
        <v>38</v>
      </c>
      <c r="K84" t="s">
        <v>84</v>
      </c>
      <c r="L84" t="s">
        <v>85</v>
      </c>
      <c r="M84" t="s">
        <v>86</v>
      </c>
      <c r="N84">
        <v>2</v>
      </c>
      <c r="O84" s="1">
        <v>44565.419606481482</v>
      </c>
      <c r="P84" s="1">
        <v>44565.44327546296</v>
      </c>
      <c r="Q84">
        <v>850</v>
      </c>
      <c r="R84">
        <v>1195</v>
      </c>
      <c r="S84" t="b">
        <v>0</v>
      </c>
      <c r="T84" t="s">
        <v>87</v>
      </c>
      <c r="U84" t="b">
        <v>1</v>
      </c>
      <c r="V84" t="s">
        <v>304</v>
      </c>
      <c r="W84" s="1">
        <v>44565.427430555559</v>
      </c>
      <c r="X84">
        <v>503</v>
      </c>
      <c r="Y84">
        <v>37</v>
      </c>
      <c r="Z84">
        <v>0</v>
      </c>
      <c r="AA84">
        <v>37</v>
      </c>
      <c r="AB84">
        <v>0</v>
      </c>
      <c r="AC84">
        <v>16</v>
      </c>
      <c r="AD84">
        <v>1</v>
      </c>
      <c r="AE84">
        <v>0</v>
      </c>
      <c r="AF84">
        <v>0</v>
      </c>
      <c r="AG84">
        <v>0</v>
      </c>
      <c r="AH84" t="s">
        <v>97</v>
      </c>
      <c r="AI84" s="1">
        <v>44565.44327546296</v>
      </c>
      <c r="AJ84">
        <v>664</v>
      </c>
      <c r="AK84">
        <v>1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x14ac:dyDescent="0.45">
      <c r="A85" t="s">
        <v>326</v>
      </c>
      <c r="B85" t="s">
        <v>79</v>
      </c>
      <c r="C85" t="s">
        <v>327</v>
      </c>
      <c r="D85" t="s">
        <v>81</v>
      </c>
      <c r="E85" s="2" t="str">
        <f>HYPERLINK("capsilon://?command=openfolder&amp;siteaddress=FAM.docvelocity-na8.net&amp;folderid=FXCC677F34-AC46-930F-F807-72EF8580E6CB","FX211114527")</f>
        <v>FX211114527</v>
      </c>
      <c r="F85" t="s">
        <v>19</v>
      </c>
      <c r="G85" t="s">
        <v>19</v>
      </c>
      <c r="H85" t="s">
        <v>82</v>
      </c>
      <c r="I85" t="s">
        <v>328</v>
      </c>
      <c r="J85">
        <v>156</v>
      </c>
      <c r="K85" t="s">
        <v>84</v>
      </c>
      <c r="L85" t="s">
        <v>85</v>
      </c>
      <c r="M85" t="s">
        <v>86</v>
      </c>
      <c r="N85">
        <v>2</v>
      </c>
      <c r="O85" s="1">
        <v>44565.430150462962</v>
      </c>
      <c r="P85" s="1">
        <v>44565.493391203701</v>
      </c>
      <c r="Q85">
        <v>494</v>
      </c>
      <c r="R85">
        <v>4970</v>
      </c>
      <c r="S85" t="b">
        <v>0</v>
      </c>
      <c r="T85" t="s">
        <v>87</v>
      </c>
      <c r="U85" t="b">
        <v>0</v>
      </c>
      <c r="V85" t="s">
        <v>96</v>
      </c>
      <c r="W85" s="1">
        <v>44565.451516203706</v>
      </c>
      <c r="X85">
        <v>1845</v>
      </c>
      <c r="Y85">
        <v>277</v>
      </c>
      <c r="Z85">
        <v>0</v>
      </c>
      <c r="AA85">
        <v>277</v>
      </c>
      <c r="AB85">
        <v>0</v>
      </c>
      <c r="AC85">
        <v>209</v>
      </c>
      <c r="AD85">
        <v>-121</v>
      </c>
      <c r="AE85">
        <v>0</v>
      </c>
      <c r="AF85">
        <v>0</v>
      </c>
      <c r="AG85">
        <v>0</v>
      </c>
      <c r="AH85" t="s">
        <v>113</v>
      </c>
      <c r="AI85" s="1">
        <v>44565.493391203701</v>
      </c>
      <c r="AJ85">
        <v>2017</v>
      </c>
      <c r="AK85">
        <v>18</v>
      </c>
      <c r="AL85">
        <v>0</v>
      </c>
      <c r="AM85">
        <v>18</v>
      </c>
      <c r="AN85">
        <v>0</v>
      </c>
      <c r="AO85">
        <v>18</v>
      </c>
      <c r="AP85">
        <v>-139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x14ac:dyDescent="0.45">
      <c r="A86" t="s">
        <v>329</v>
      </c>
      <c r="B86" t="s">
        <v>79</v>
      </c>
      <c r="C86" t="s">
        <v>330</v>
      </c>
      <c r="D86" t="s">
        <v>81</v>
      </c>
      <c r="E86" s="2" t="str">
        <f>HYPERLINK("capsilon://?command=openfolder&amp;siteaddress=FAM.docvelocity-na8.net&amp;folderid=FX0992D846-C852-8583-D40E-A1E77C88B21B","FX211213883")</f>
        <v>FX211213883</v>
      </c>
      <c r="F86" t="s">
        <v>19</v>
      </c>
      <c r="G86" t="s">
        <v>19</v>
      </c>
      <c r="H86" t="s">
        <v>82</v>
      </c>
      <c r="I86" t="s">
        <v>331</v>
      </c>
      <c r="J86">
        <v>571</v>
      </c>
      <c r="K86" t="s">
        <v>84</v>
      </c>
      <c r="L86" t="s">
        <v>85</v>
      </c>
      <c r="M86" t="s">
        <v>86</v>
      </c>
      <c r="N86">
        <v>2</v>
      </c>
      <c r="O86" s="1">
        <v>44565.435115740744</v>
      </c>
      <c r="P86" s="1">
        <v>44565.518287037034</v>
      </c>
      <c r="Q86">
        <v>3943</v>
      </c>
      <c r="R86">
        <v>3243</v>
      </c>
      <c r="S86" t="b">
        <v>0</v>
      </c>
      <c r="T86" t="s">
        <v>87</v>
      </c>
      <c r="U86" t="b">
        <v>0</v>
      </c>
      <c r="V86" t="s">
        <v>304</v>
      </c>
      <c r="W86" s="1">
        <v>44565.444490740738</v>
      </c>
      <c r="X86">
        <v>809</v>
      </c>
      <c r="Y86">
        <v>374</v>
      </c>
      <c r="Z86">
        <v>0</v>
      </c>
      <c r="AA86">
        <v>374</v>
      </c>
      <c r="AB86">
        <v>0</v>
      </c>
      <c r="AC86">
        <v>99</v>
      </c>
      <c r="AD86">
        <v>197</v>
      </c>
      <c r="AE86">
        <v>0</v>
      </c>
      <c r="AF86">
        <v>0</v>
      </c>
      <c r="AG86">
        <v>0</v>
      </c>
      <c r="AH86" t="s">
        <v>113</v>
      </c>
      <c r="AI86" s="1">
        <v>44565.518287037034</v>
      </c>
      <c r="AJ86">
        <v>2151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197</v>
      </c>
      <c r="AQ86">
        <v>0</v>
      </c>
      <c r="AR86">
        <v>0</v>
      </c>
      <c r="AS86">
        <v>0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x14ac:dyDescent="0.45">
      <c r="A87" t="s">
        <v>332</v>
      </c>
      <c r="B87" t="s">
        <v>79</v>
      </c>
      <c r="C87" t="s">
        <v>315</v>
      </c>
      <c r="D87" t="s">
        <v>81</v>
      </c>
      <c r="E87" s="2" t="str">
        <f>HYPERLINK("capsilon://?command=openfolder&amp;siteaddress=FAM.docvelocity-na8.net&amp;folderid=FX0270AC0C-7238-8883-FE1D-EB01DE5B5E40","FX211212906")</f>
        <v>FX211212906</v>
      </c>
      <c r="F87" t="s">
        <v>19</v>
      </c>
      <c r="G87" t="s">
        <v>19</v>
      </c>
      <c r="H87" t="s">
        <v>82</v>
      </c>
      <c r="I87" t="s">
        <v>333</v>
      </c>
      <c r="J87">
        <v>38</v>
      </c>
      <c r="K87" t="s">
        <v>84</v>
      </c>
      <c r="L87" t="s">
        <v>85</v>
      </c>
      <c r="M87" t="s">
        <v>86</v>
      </c>
      <c r="N87">
        <v>2</v>
      </c>
      <c r="O87" s="1">
        <v>44565.435810185183</v>
      </c>
      <c r="P87" s="1">
        <v>44565.500324074077</v>
      </c>
      <c r="Q87">
        <v>4778</v>
      </c>
      <c r="R87">
        <v>796</v>
      </c>
      <c r="S87" t="b">
        <v>0</v>
      </c>
      <c r="T87" t="s">
        <v>87</v>
      </c>
      <c r="U87" t="b">
        <v>0</v>
      </c>
      <c r="V87" t="s">
        <v>219</v>
      </c>
      <c r="W87" s="1">
        <v>44565.440428240741</v>
      </c>
      <c r="X87">
        <v>207</v>
      </c>
      <c r="Y87">
        <v>37</v>
      </c>
      <c r="Z87">
        <v>0</v>
      </c>
      <c r="AA87">
        <v>37</v>
      </c>
      <c r="AB87">
        <v>0</v>
      </c>
      <c r="AC87">
        <v>15</v>
      </c>
      <c r="AD87">
        <v>1</v>
      </c>
      <c r="AE87">
        <v>0</v>
      </c>
      <c r="AF87">
        <v>0</v>
      </c>
      <c r="AG87">
        <v>0</v>
      </c>
      <c r="AH87" t="s">
        <v>170</v>
      </c>
      <c r="AI87" s="1">
        <v>44565.500324074077</v>
      </c>
      <c r="AJ87">
        <v>582</v>
      </c>
      <c r="AK87">
        <v>2</v>
      </c>
      <c r="AL87">
        <v>0</v>
      </c>
      <c r="AM87">
        <v>2</v>
      </c>
      <c r="AN87">
        <v>0</v>
      </c>
      <c r="AO87">
        <v>2</v>
      </c>
      <c r="AP87">
        <v>-1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x14ac:dyDescent="0.45">
      <c r="A88" t="s">
        <v>334</v>
      </c>
      <c r="B88" t="s">
        <v>79</v>
      </c>
      <c r="C88" t="s">
        <v>230</v>
      </c>
      <c r="D88" t="s">
        <v>81</v>
      </c>
      <c r="E88" s="2" t="str">
        <f>HYPERLINK("capsilon://?command=openfolder&amp;siteaddress=FAM.docvelocity-na8.net&amp;folderid=FXB72EF64E-2DBF-1819-AE53-13A518DE26EE","FX211213432")</f>
        <v>FX211213432</v>
      </c>
      <c r="F88" t="s">
        <v>19</v>
      </c>
      <c r="G88" t="s">
        <v>19</v>
      </c>
      <c r="H88" t="s">
        <v>82</v>
      </c>
      <c r="I88" t="s">
        <v>335</v>
      </c>
      <c r="J88">
        <v>66</v>
      </c>
      <c r="K88" t="s">
        <v>84</v>
      </c>
      <c r="L88" t="s">
        <v>85</v>
      </c>
      <c r="M88" t="s">
        <v>86</v>
      </c>
      <c r="N88">
        <v>2</v>
      </c>
      <c r="O88" s="1">
        <v>44565.441099537034</v>
      </c>
      <c r="P88" s="1">
        <v>44565.500520833331</v>
      </c>
      <c r="Q88">
        <v>4487</v>
      </c>
      <c r="R88">
        <v>647</v>
      </c>
      <c r="S88" t="b">
        <v>0</v>
      </c>
      <c r="T88" t="s">
        <v>87</v>
      </c>
      <c r="U88" t="b">
        <v>0</v>
      </c>
      <c r="V88" t="s">
        <v>219</v>
      </c>
      <c r="W88" s="1">
        <v>44565.445011574076</v>
      </c>
      <c r="X88">
        <v>311</v>
      </c>
      <c r="Y88">
        <v>52</v>
      </c>
      <c r="Z88">
        <v>0</v>
      </c>
      <c r="AA88">
        <v>52</v>
      </c>
      <c r="AB88">
        <v>0</v>
      </c>
      <c r="AC88">
        <v>28</v>
      </c>
      <c r="AD88">
        <v>14</v>
      </c>
      <c r="AE88">
        <v>0</v>
      </c>
      <c r="AF88">
        <v>0</v>
      </c>
      <c r="AG88">
        <v>0</v>
      </c>
      <c r="AH88" t="s">
        <v>97</v>
      </c>
      <c r="AI88" s="1">
        <v>44565.500520833331</v>
      </c>
      <c r="AJ88">
        <v>336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14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x14ac:dyDescent="0.45">
      <c r="A89" t="s">
        <v>336</v>
      </c>
      <c r="B89" t="s">
        <v>79</v>
      </c>
      <c r="C89" t="s">
        <v>214</v>
      </c>
      <c r="D89" t="s">
        <v>81</v>
      </c>
      <c r="E89" s="2" t="str">
        <f>HYPERLINK("capsilon://?command=openfolder&amp;siteaddress=FAM.docvelocity-na8.net&amp;folderid=FX4D36E61D-21DE-DCE4-A3EF-7F1F387C790D","FX21119073")</f>
        <v>FX21119073</v>
      </c>
      <c r="F89" t="s">
        <v>19</v>
      </c>
      <c r="G89" t="s">
        <v>19</v>
      </c>
      <c r="H89" t="s">
        <v>82</v>
      </c>
      <c r="I89" t="s">
        <v>337</v>
      </c>
      <c r="J89">
        <v>21</v>
      </c>
      <c r="K89" t="s">
        <v>84</v>
      </c>
      <c r="L89" t="s">
        <v>85</v>
      </c>
      <c r="M89" t="s">
        <v>86</v>
      </c>
      <c r="N89">
        <v>2</v>
      </c>
      <c r="O89" s="1">
        <v>44565.444756944446</v>
      </c>
      <c r="P89" s="1">
        <v>44565.499398148146</v>
      </c>
      <c r="Q89">
        <v>4553</v>
      </c>
      <c r="R89">
        <v>168</v>
      </c>
      <c r="S89" t="b">
        <v>0</v>
      </c>
      <c r="T89" t="s">
        <v>87</v>
      </c>
      <c r="U89" t="b">
        <v>0</v>
      </c>
      <c r="V89" t="s">
        <v>88</v>
      </c>
      <c r="W89" s="1">
        <v>44565.449965277781</v>
      </c>
      <c r="X89">
        <v>60</v>
      </c>
      <c r="Y89">
        <v>0</v>
      </c>
      <c r="Z89">
        <v>0</v>
      </c>
      <c r="AA89">
        <v>0</v>
      </c>
      <c r="AB89">
        <v>9</v>
      </c>
      <c r="AC89">
        <v>0</v>
      </c>
      <c r="AD89">
        <v>21</v>
      </c>
      <c r="AE89">
        <v>0</v>
      </c>
      <c r="AF89">
        <v>0</v>
      </c>
      <c r="AG89">
        <v>0</v>
      </c>
      <c r="AH89" t="s">
        <v>89</v>
      </c>
      <c r="AI89" s="1">
        <v>44565.499398148146</v>
      </c>
      <c r="AJ89">
        <v>67</v>
      </c>
      <c r="AK89">
        <v>0</v>
      </c>
      <c r="AL89">
        <v>0</v>
      </c>
      <c r="AM89">
        <v>0</v>
      </c>
      <c r="AN89">
        <v>9</v>
      </c>
      <c r="AO89">
        <v>0</v>
      </c>
      <c r="AP89">
        <v>21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x14ac:dyDescent="0.45">
      <c r="A90" t="s">
        <v>338</v>
      </c>
      <c r="B90" t="s">
        <v>79</v>
      </c>
      <c r="C90" t="s">
        <v>309</v>
      </c>
      <c r="D90" t="s">
        <v>81</v>
      </c>
      <c r="E90" s="2" t="str">
        <f>HYPERLINK("capsilon://?command=openfolder&amp;siteaddress=FAM.docvelocity-na8.net&amp;folderid=FX72D18C4A-2817-1180-6C82-0348751E20D8","FX211213146")</f>
        <v>FX211213146</v>
      </c>
      <c r="F90" t="s">
        <v>19</v>
      </c>
      <c r="G90" t="s">
        <v>19</v>
      </c>
      <c r="H90" t="s">
        <v>82</v>
      </c>
      <c r="I90" t="s">
        <v>339</v>
      </c>
      <c r="J90">
        <v>28</v>
      </c>
      <c r="K90" t="s">
        <v>84</v>
      </c>
      <c r="L90" t="s">
        <v>85</v>
      </c>
      <c r="M90" t="s">
        <v>86</v>
      </c>
      <c r="N90">
        <v>2</v>
      </c>
      <c r="O90" s="1">
        <v>44565.466550925928</v>
      </c>
      <c r="P90" s="1">
        <v>44565.502800925926</v>
      </c>
      <c r="Q90">
        <v>2723</v>
      </c>
      <c r="R90">
        <v>409</v>
      </c>
      <c r="S90" t="b">
        <v>0</v>
      </c>
      <c r="T90" t="s">
        <v>87</v>
      </c>
      <c r="U90" t="b">
        <v>0</v>
      </c>
      <c r="V90" t="s">
        <v>304</v>
      </c>
      <c r="W90" s="1">
        <v>44565.467928240738</v>
      </c>
      <c r="X90">
        <v>116</v>
      </c>
      <c r="Y90">
        <v>21</v>
      </c>
      <c r="Z90">
        <v>0</v>
      </c>
      <c r="AA90">
        <v>21</v>
      </c>
      <c r="AB90">
        <v>0</v>
      </c>
      <c r="AC90">
        <v>2</v>
      </c>
      <c r="AD90">
        <v>7</v>
      </c>
      <c r="AE90">
        <v>0</v>
      </c>
      <c r="AF90">
        <v>0</v>
      </c>
      <c r="AG90">
        <v>0</v>
      </c>
      <c r="AH90" t="s">
        <v>89</v>
      </c>
      <c r="AI90" s="1">
        <v>44565.502800925926</v>
      </c>
      <c r="AJ90">
        <v>293</v>
      </c>
      <c r="AK90">
        <v>1</v>
      </c>
      <c r="AL90">
        <v>0</v>
      </c>
      <c r="AM90">
        <v>1</v>
      </c>
      <c r="AN90">
        <v>0</v>
      </c>
      <c r="AO90">
        <v>1</v>
      </c>
      <c r="AP90">
        <v>6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x14ac:dyDescent="0.45">
      <c r="A91" t="s">
        <v>340</v>
      </c>
      <c r="B91" t="s">
        <v>79</v>
      </c>
      <c r="C91" t="s">
        <v>341</v>
      </c>
      <c r="D91" t="s">
        <v>81</v>
      </c>
      <c r="E91" s="2" t="str">
        <f>HYPERLINK("capsilon://?command=openfolder&amp;siteaddress=FAM.docvelocity-na8.net&amp;folderid=FX00A4CAEC-5BC3-D345-CF11-9AECD854004B","FX211210854")</f>
        <v>FX211210854</v>
      </c>
      <c r="F91" t="s">
        <v>19</v>
      </c>
      <c r="G91" t="s">
        <v>19</v>
      </c>
      <c r="H91" t="s">
        <v>82</v>
      </c>
      <c r="I91" t="s">
        <v>342</v>
      </c>
      <c r="J91">
        <v>38</v>
      </c>
      <c r="K91" t="s">
        <v>84</v>
      </c>
      <c r="L91" t="s">
        <v>85</v>
      </c>
      <c r="M91" t="s">
        <v>86</v>
      </c>
      <c r="N91">
        <v>2</v>
      </c>
      <c r="O91" s="1">
        <v>44565.491828703707</v>
      </c>
      <c r="P91" s="1">
        <v>44565.506354166668</v>
      </c>
      <c r="Q91">
        <v>38</v>
      </c>
      <c r="R91">
        <v>1217</v>
      </c>
      <c r="S91" t="b">
        <v>0</v>
      </c>
      <c r="T91" t="s">
        <v>87</v>
      </c>
      <c r="U91" t="b">
        <v>0</v>
      </c>
      <c r="V91" t="s">
        <v>106</v>
      </c>
      <c r="W91" s="1">
        <v>44565.500567129631</v>
      </c>
      <c r="X91">
        <v>748</v>
      </c>
      <c r="Y91">
        <v>68</v>
      </c>
      <c r="Z91">
        <v>0</v>
      </c>
      <c r="AA91">
        <v>68</v>
      </c>
      <c r="AB91">
        <v>0</v>
      </c>
      <c r="AC91">
        <v>53</v>
      </c>
      <c r="AD91">
        <v>-30</v>
      </c>
      <c r="AE91">
        <v>0</v>
      </c>
      <c r="AF91">
        <v>0</v>
      </c>
      <c r="AG91">
        <v>0</v>
      </c>
      <c r="AH91" t="s">
        <v>97</v>
      </c>
      <c r="AI91" s="1">
        <v>44565.506354166668</v>
      </c>
      <c r="AJ91">
        <v>469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-30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x14ac:dyDescent="0.45">
      <c r="A92" t="s">
        <v>343</v>
      </c>
      <c r="B92" t="s">
        <v>79</v>
      </c>
      <c r="C92" t="s">
        <v>344</v>
      </c>
      <c r="D92" t="s">
        <v>81</v>
      </c>
      <c r="E92" s="2" t="str">
        <f>HYPERLINK("capsilon://?command=openfolder&amp;siteaddress=FAM.docvelocity-na8.net&amp;folderid=FX904C5585-61DC-8DFA-C0B8-2216D6F9AE4A","FX21093225")</f>
        <v>FX21093225</v>
      </c>
      <c r="F92" t="s">
        <v>19</v>
      </c>
      <c r="G92" t="s">
        <v>19</v>
      </c>
      <c r="H92" t="s">
        <v>82</v>
      </c>
      <c r="I92" t="s">
        <v>345</v>
      </c>
      <c r="J92">
        <v>543</v>
      </c>
      <c r="K92" t="s">
        <v>84</v>
      </c>
      <c r="L92" t="s">
        <v>85</v>
      </c>
      <c r="M92" t="s">
        <v>86</v>
      </c>
      <c r="N92">
        <v>2</v>
      </c>
      <c r="O92" s="1">
        <v>44565.491967592592</v>
      </c>
      <c r="P92" s="1">
        <v>44565.545706018522</v>
      </c>
      <c r="Q92">
        <v>485</v>
      </c>
      <c r="R92">
        <v>4158</v>
      </c>
      <c r="S92" t="b">
        <v>0</v>
      </c>
      <c r="T92" t="s">
        <v>87</v>
      </c>
      <c r="U92" t="b">
        <v>0</v>
      </c>
      <c r="V92" t="s">
        <v>219</v>
      </c>
      <c r="W92" s="1">
        <v>44565.523495370369</v>
      </c>
      <c r="X92">
        <v>2442</v>
      </c>
      <c r="Y92">
        <v>456</v>
      </c>
      <c r="Z92">
        <v>0</v>
      </c>
      <c r="AA92">
        <v>456</v>
      </c>
      <c r="AB92">
        <v>196</v>
      </c>
      <c r="AC92">
        <v>219</v>
      </c>
      <c r="AD92">
        <v>87</v>
      </c>
      <c r="AE92">
        <v>0</v>
      </c>
      <c r="AF92">
        <v>0</v>
      </c>
      <c r="AG92">
        <v>0</v>
      </c>
      <c r="AH92" t="s">
        <v>197</v>
      </c>
      <c r="AI92" s="1">
        <v>44565.545706018522</v>
      </c>
      <c r="AJ92">
        <v>1619</v>
      </c>
      <c r="AK92">
        <v>8</v>
      </c>
      <c r="AL92">
        <v>0</v>
      </c>
      <c r="AM92">
        <v>8</v>
      </c>
      <c r="AN92">
        <v>98</v>
      </c>
      <c r="AO92">
        <v>10</v>
      </c>
      <c r="AP92">
        <v>79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x14ac:dyDescent="0.45">
      <c r="A93" t="s">
        <v>346</v>
      </c>
      <c r="B93" t="s">
        <v>79</v>
      </c>
      <c r="C93" t="s">
        <v>309</v>
      </c>
      <c r="D93" t="s">
        <v>81</v>
      </c>
      <c r="E93" s="2" t="str">
        <f>HYPERLINK("capsilon://?command=openfolder&amp;siteaddress=FAM.docvelocity-na8.net&amp;folderid=FX72D18C4A-2817-1180-6C82-0348751E20D8","FX211213146")</f>
        <v>FX211213146</v>
      </c>
      <c r="F93" t="s">
        <v>19</v>
      </c>
      <c r="G93" t="s">
        <v>19</v>
      </c>
      <c r="H93" t="s">
        <v>82</v>
      </c>
      <c r="I93" t="s">
        <v>347</v>
      </c>
      <c r="J93">
        <v>28</v>
      </c>
      <c r="K93" t="s">
        <v>84</v>
      </c>
      <c r="L93" t="s">
        <v>85</v>
      </c>
      <c r="M93" t="s">
        <v>86</v>
      </c>
      <c r="N93">
        <v>2</v>
      </c>
      <c r="O93" s="1">
        <v>44565.492152777777</v>
      </c>
      <c r="P93" s="1">
        <v>44565.507905092592</v>
      </c>
      <c r="Q93">
        <v>491</v>
      </c>
      <c r="R93">
        <v>870</v>
      </c>
      <c r="S93" t="b">
        <v>0</v>
      </c>
      <c r="T93" t="s">
        <v>87</v>
      </c>
      <c r="U93" t="b">
        <v>0</v>
      </c>
      <c r="V93" t="s">
        <v>174</v>
      </c>
      <c r="W93" s="1">
        <v>44565.49622685185</v>
      </c>
      <c r="X93">
        <v>215</v>
      </c>
      <c r="Y93">
        <v>21</v>
      </c>
      <c r="Z93">
        <v>0</v>
      </c>
      <c r="AA93">
        <v>21</v>
      </c>
      <c r="AB93">
        <v>0</v>
      </c>
      <c r="AC93">
        <v>3</v>
      </c>
      <c r="AD93">
        <v>7</v>
      </c>
      <c r="AE93">
        <v>0</v>
      </c>
      <c r="AF93">
        <v>0</v>
      </c>
      <c r="AG93">
        <v>0</v>
      </c>
      <c r="AH93" t="s">
        <v>170</v>
      </c>
      <c r="AI93" s="1">
        <v>44565.507905092592</v>
      </c>
      <c r="AJ93">
        <v>655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7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x14ac:dyDescent="0.45">
      <c r="A94" t="s">
        <v>348</v>
      </c>
      <c r="B94" t="s">
        <v>79</v>
      </c>
      <c r="C94" t="s">
        <v>349</v>
      </c>
      <c r="D94" t="s">
        <v>81</v>
      </c>
      <c r="E94" s="2" t="str">
        <f>HYPERLINK("capsilon://?command=openfolder&amp;siteaddress=FAM.docvelocity-na8.net&amp;folderid=FX66F4A4BB-1653-9D7A-D43F-BD4310C8DC1B","FX21129948")</f>
        <v>FX21129948</v>
      </c>
      <c r="F94" t="s">
        <v>19</v>
      </c>
      <c r="G94" t="s">
        <v>19</v>
      </c>
      <c r="H94" t="s">
        <v>82</v>
      </c>
      <c r="I94" t="s">
        <v>350</v>
      </c>
      <c r="J94">
        <v>66</v>
      </c>
      <c r="K94" t="s">
        <v>84</v>
      </c>
      <c r="L94" t="s">
        <v>85</v>
      </c>
      <c r="M94" t="s">
        <v>86</v>
      </c>
      <c r="N94">
        <v>2</v>
      </c>
      <c r="O94" s="1">
        <v>44565.508692129632</v>
      </c>
      <c r="P94" s="1">
        <v>44565.511967592596</v>
      </c>
      <c r="Q94">
        <v>127</v>
      </c>
      <c r="R94">
        <v>156</v>
      </c>
      <c r="S94" t="b">
        <v>0</v>
      </c>
      <c r="T94" t="s">
        <v>87</v>
      </c>
      <c r="U94" t="b">
        <v>0</v>
      </c>
      <c r="V94" t="s">
        <v>351</v>
      </c>
      <c r="W94" s="1">
        <v>44565.510393518518</v>
      </c>
      <c r="X94">
        <v>102</v>
      </c>
      <c r="Y94">
        <v>0</v>
      </c>
      <c r="Z94">
        <v>0</v>
      </c>
      <c r="AA94">
        <v>0</v>
      </c>
      <c r="AB94">
        <v>52</v>
      </c>
      <c r="AC94">
        <v>0</v>
      </c>
      <c r="AD94">
        <v>66</v>
      </c>
      <c r="AE94">
        <v>0</v>
      </c>
      <c r="AF94">
        <v>0</v>
      </c>
      <c r="AG94">
        <v>0</v>
      </c>
      <c r="AH94" t="s">
        <v>170</v>
      </c>
      <c r="AI94" s="1">
        <v>44565.511967592596</v>
      </c>
      <c r="AJ94">
        <v>34</v>
      </c>
      <c r="AK94">
        <v>0</v>
      </c>
      <c r="AL94">
        <v>0</v>
      </c>
      <c r="AM94">
        <v>0</v>
      </c>
      <c r="AN94">
        <v>52</v>
      </c>
      <c r="AO94">
        <v>0</v>
      </c>
      <c r="AP94">
        <v>66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x14ac:dyDescent="0.45">
      <c r="A95" t="s">
        <v>352</v>
      </c>
      <c r="B95" t="s">
        <v>79</v>
      </c>
      <c r="C95" t="s">
        <v>353</v>
      </c>
      <c r="D95" t="s">
        <v>81</v>
      </c>
      <c r="E95" s="2" t="str">
        <f>HYPERLINK("capsilon://?command=openfolder&amp;siteaddress=FAM.docvelocity-na8.net&amp;folderid=FX8DEBCA2B-8F2C-D945-0457-03C46D4DB296","FX220161")</f>
        <v>FX220161</v>
      </c>
      <c r="F95" t="s">
        <v>19</v>
      </c>
      <c r="G95" t="s">
        <v>19</v>
      </c>
      <c r="H95" t="s">
        <v>82</v>
      </c>
      <c r="I95" t="s">
        <v>354</v>
      </c>
      <c r="J95">
        <v>28</v>
      </c>
      <c r="K95" t="s">
        <v>84</v>
      </c>
      <c r="L95" t="s">
        <v>85</v>
      </c>
      <c r="M95" t="s">
        <v>86</v>
      </c>
      <c r="N95">
        <v>2</v>
      </c>
      <c r="O95" s="1">
        <v>44565.519513888888</v>
      </c>
      <c r="P95" s="1">
        <v>44565.52815972222</v>
      </c>
      <c r="Q95">
        <v>53</v>
      </c>
      <c r="R95">
        <v>694</v>
      </c>
      <c r="S95" t="b">
        <v>0</v>
      </c>
      <c r="T95" t="s">
        <v>87</v>
      </c>
      <c r="U95" t="b">
        <v>0</v>
      </c>
      <c r="V95" t="s">
        <v>178</v>
      </c>
      <c r="W95" s="1">
        <v>44565.520729166667</v>
      </c>
      <c r="X95">
        <v>77</v>
      </c>
      <c r="Y95">
        <v>21</v>
      </c>
      <c r="Z95">
        <v>0</v>
      </c>
      <c r="AA95">
        <v>21</v>
      </c>
      <c r="AB95">
        <v>0</v>
      </c>
      <c r="AC95">
        <v>0</v>
      </c>
      <c r="AD95">
        <v>7</v>
      </c>
      <c r="AE95">
        <v>0</v>
      </c>
      <c r="AF95">
        <v>0</v>
      </c>
      <c r="AG95">
        <v>0</v>
      </c>
      <c r="AH95" t="s">
        <v>170</v>
      </c>
      <c r="AI95" s="1">
        <v>44565.52815972222</v>
      </c>
      <c r="AJ95">
        <v>617</v>
      </c>
      <c r="AK95">
        <v>2</v>
      </c>
      <c r="AL95">
        <v>0</v>
      </c>
      <c r="AM95">
        <v>2</v>
      </c>
      <c r="AN95">
        <v>0</v>
      </c>
      <c r="AO95">
        <v>2</v>
      </c>
      <c r="AP95">
        <v>5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x14ac:dyDescent="0.45">
      <c r="A96" t="s">
        <v>355</v>
      </c>
      <c r="B96" t="s">
        <v>79</v>
      </c>
      <c r="C96" t="s">
        <v>356</v>
      </c>
      <c r="D96" t="s">
        <v>81</v>
      </c>
      <c r="E96" s="2" t="str">
        <f>HYPERLINK("capsilon://?command=openfolder&amp;siteaddress=FAM.docvelocity-na8.net&amp;folderid=FX7168C285-D81D-A19B-F027-D681DD71A954","FX211213846")</f>
        <v>FX211213846</v>
      </c>
      <c r="F96" t="s">
        <v>19</v>
      </c>
      <c r="G96" t="s">
        <v>19</v>
      </c>
      <c r="H96" t="s">
        <v>82</v>
      </c>
      <c r="I96" t="s">
        <v>357</v>
      </c>
      <c r="J96">
        <v>38</v>
      </c>
      <c r="K96" t="s">
        <v>84</v>
      </c>
      <c r="L96" t="s">
        <v>85</v>
      </c>
      <c r="M96" t="s">
        <v>86</v>
      </c>
      <c r="N96">
        <v>2</v>
      </c>
      <c r="O96" s="1">
        <v>44565.525694444441</v>
      </c>
      <c r="P96" s="1">
        <v>44565.542858796296</v>
      </c>
      <c r="Q96">
        <v>49</v>
      </c>
      <c r="R96">
        <v>1434</v>
      </c>
      <c r="S96" t="b">
        <v>0</v>
      </c>
      <c r="T96" t="s">
        <v>87</v>
      </c>
      <c r="U96" t="b">
        <v>0</v>
      </c>
      <c r="V96" t="s">
        <v>163</v>
      </c>
      <c r="W96" s="1">
        <v>44565.529733796298</v>
      </c>
      <c r="X96">
        <v>345</v>
      </c>
      <c r="Y96">
        <v>37</v>
      </c>
      <c r="Z96">
        <v>0</v>
      </c>
      <c r="AA96">
        <v>37</v>
      </c>
      <c r="AB96">
        <v>0</v>
      </c>
      <c r="AC96">
        <v>24</v>
      </c>
      <c r="AD96">
        <v>1</v>
      </c>
      <c r="AE96">
        <v>0</v>
      </c>
      <c r="AF96">
        <v>0</v>
      </c>
      <c r="AG96">
        <v>0</v>
      </c>
      <c r="AH96" t="s">
        <v>170</v>
      </c>
      <c r="AI96" s="1">
        <v>44565.542858796296</v>
      </c>
      <c r="AJ96">
        <v>1089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x14ac:dyDescent="0.45">
      <c r="A97" t="s">
        <v>358</v>
      </c>
      <c r="B97" t="s">
        <v>79</v>
      </c>
      <c r="C97" t="s">
        <v>359</v>
      </c>
      <c r="D97" t="s">
        <v>81</v>
      </c>
      <c r="E97" s="2" t="str">
        <f>HYPERLINK("capsilon://?command=openfolder&amp;siteaddress=FAM.docvelocity-na8.net&amp;folderid=FXA974AD4B-656F-02D2-B703-CDE5D3A28D6F","FX21126921")</f>
        <v>FX21126921</v>
      </c>
      <c r="F97" t="s">
        <v>19</v>
      </c>
      <c r="G97" t="s">
        <v>19</v>
      </c>
      <c r="H97" t="s">
        <v>82</v>
      </c>
      <c r="I97" t="s">
        <v>360</v>
      </c>
      <c r="J97">
        <v>655</v>
      </c>
      <c r="K97" t="s">
        <v>84</v>
      </c>
      <c r="L97" t="s">
        <v>85</v>
      </c>
      <c r="M97" t="s">
        <v>86</v>
      </c>
      <c r="N97">
        <v>1</v>
      </c>
      <c r="O97" s="1">
        <v>44565.526145833333</v>
      </c>
      <c r="P97" s="1">
        <v>44565.587129629632</v>
      </c>
      <c r="Q97">
        <v>1964</v>
      </c>
      <c r="R97">
        <v>3305</v>
      </c>
      <c r="S97" t="b">
        <v>0</v>
      </c>
      <c r="T97" t="s">
        <v>87</v>
      </c>
      <c r="U97" t="b">
        <v>0</v>
      </c>
      <c r="V97" t="s">
        <v>160</v>
      </c>
      <c r="W97" s="1">
        <v>44565.587129629632</v>
      </c>
      <c r="X97">
        <v>508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655</v>
      </c>
      <c r="AE97">
        <v>553</v>
      </c>
      <c r="AF97">
        <v>0</v>
      </c>
      <c r="AG97">
        <v>15</v>
      </c>
      <c r="AH97" t="s">
        <v>87</v>
      </c>
      <c r="AI97" t="s">
        <v>87</v>
      </c>
      <c r="AJ97" t="s">
        <v>87</v>
      </c>
      <c r="AK97" t="s">
        <v>87</v>
      </c>
      <c r="AL97" t="s">
        <v>87</v>
      </c>
      <c r="AM97" t="s">
        <v>87</v>
      </c>
      <c r="AN97" t="s">
        <v>87</v>
      </c>
      <c r="AO97" t="s">
        <v>87</v>
      </c>
      <c r="AP97" t="s">
        <v>87</v>
      </c>
      <c r="AQ97" t="s">
        <v>87</v>
      </c>
      <c r="AR97" t="s">
        <v>87</v>
      </c>
      <c r="AS97" t="s">
        <v>87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x14ac:dyDescent="0.45">
      <c r="A98" t="s">
        <v>361</v>
      </c>
      <c r="B98" t="s">
        <v>79</v>
      </c>
      <c r="C98" t="s">
        <v>362</v>
      </c>
      <c r="D98" t="s">
        <v>81</v>
      </c>
      <c r="E98" s="2" t="str">
        <f>HYPERLINK("capsilon://?command=openfolder&amp;siteaddress=FAM.docvelocity-na8.net&amp;folderid=FXA3D48C9A-A651-739E-DBBA-840478ED50AD","FX21129220")</f>
        <v>FX21129220</v>
      </c>
      <c r="F98" t="s">
        <v>19</v>
      </c>
      <c r="G98" t="s">
        <v>19</v>
      </c>
      <c r="H98" t="s">
        <v>82</v>
      </c>
      <c r="I98" t="s">
        <v>363</v>
      </c>
      <c r="J98">
        <v>66</v>
      </c>
      <c r="K98" t="s">
        <v>84</v>
      </c>
      <c r="L98" t="s">
        <v>85</v>
      </c>
      <c r="M98" t="s">
        <v>86</v>
      </c>
      <c r="N98">
        <v>2</v>
      </c>
      <c r="O98" s="1">
        <v>44565.526585648149</v>
      </c>
      <c r="P98" s="1">
        <v>44565.583368055559</v>
      </c>
      <c r="Q98">
        <v>2176</v>
      </c>
      <c r="R98">
        <v>2730</v>
      </c>
      <c r="S98" t="b">
        <v>0</v>
      </c>
      <c r="T98" t="s">
        <v>87</v>
      </c>
      <c r="U98" t="b">
        <v>0</v>
      </c>
      <c r="V98" t="s">
        <v>364</v>
      </c>
      <c r="W98" s="1">
        <v>44565.553888888891</v>
      </c>
      <c r="X98">
        <v>2354</v>
      </c>
      <c r="Y98">
        <v>52</v>
      </c>
      <c r="Z98">
        <v>0</v>
      </c>
      <c r="AA98">
        <v>52</v>
      </c>
      <c r="AB98">
        <v>0</v>
      </c>
      <c r="AC98">
        <v>42</v>
      </c>
      <c r="AD98">
        <v>14</v>
      </c>
      <c r="AE98">
        <v>0</v>
      </c>
      <c r="AF98">
        <v>0</v>
      </c>
      <c r="AG98">
        <v>0</v>
      </c>
      <c r="AH98" t="s">
        <v>197</v>
      </c>
      <c r="AI98" s="1">
        <v>44565.583368055559</v>
      </c>
      <c r="AJ98">
        <v>254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14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x14ac:dyDescent="0.45">
      <c r="A99" t="s">
        <v>365</v>
      </c>
      <c r="B99" t="s">
        <v>79</v>
      </c>
      <c r="C99" t="s">
        <v>184</v>
      </c>
      <c r="D99" t="s">
        <v>81</v>
      </c>
      <c r="E99" s="2" t="str">
        <f>HYPERLINK("capsilon://?command=openfolder&amp;siteaddress=FAM.docvelocity-na8.net&amp;folderid=FXACE823D3-D1EF-8D03-8357-486E4B4F4682","FX21127633")</f>
        <v>FX21127633</v>
      </c>
      <c r="F99" t="s">
        <v>19</v>
      </c>
      <c r="G99" t="s">
        <v>19</v>
      </c>
      <c r="H99" t="s">
        <v>82</v>
      </c>
      <c r="I99" t="s">
        <v>366</v>
      </c>
      <c r="J99">
        <v>66</v>
      </c>
      <c r="K99" t="s">
        <v>84</v>
      </c>
      <c r="L99" t="s">
        <v>85</v>
      </c>
      <c r="M99" t="s">
        <v>86</v>
      </c>
      <c r="N99">
        <v>1</v>
      </c>
      <c r="O99" s="1">
        <v>44565.529467592591</v>
      </c>
      <c r="P99" s="1">
        <v>44565.53570601852</v>
      </c>
      <c r="Q99">
        <v>87</v>
      </c>
      <c r="R99">
        <v>452</v>
      </c>
      <c r="S99" t="b">
        <v>0</v>
      </c>
      <c r="T99" t="s">
        <v>87</v>
      </c>
      <c r="U99" t="b">
        <v>0</v>
      </c>
      <c r="V99" t="s">
        <v>160</v>
      </c>
      <c r="W99" s="1">
        <v>44565.53570601852</v>
      </c>
      <c r="X99">
        <v>336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66</v>
      </c>
      <c r="AE99">
        <v>52</v>
      </c>
      <c r="AF99">
        <v>0</v>
      </c>
      <c r="AG99">
        <v>2</v>
      </c>
      <c r="AH99" t="s">
        <v>87</v>
      </c>
      <c r="AI99" t="s">
        <v>87</v>
      </c>
      <c r="AJ99" t="s">
        <v>87</v>
      </c>
      <c r="AK99" t="s">
        <v>87</v>
      </c>
      <c r="AL99" t="s">
        <v>87</v>
      </c>
      <c r="AM99" t="s">
        <v>87</v>
      </c>
      <c r="AN99" t="s">
        <v>87</v>
      </c>
      <c r="AO99" t="s">
        <v>87</v>
      </c>
      <c r="AP99" t="s">
        <v>87</v>
      </c>
      <c r="AQ99" t="s">
        <v>87</v>
      </c>
      <c r="AR99" t="s">
        <v>87</v>
      </c>
      <c r="AS99" t="s">
        <v>87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x14ac:dyDescent="0.45">
      <c r="A100" t="s">
        <v>367</v>
      </c>
      <c r="B100" t="s">
        <v>79</v>
      </c>
      <c r="C100" t="s">
        <v>368</v>
      </c>
      <c r="D100" t="s">
        <v>81</v>
      </c>
      <c r="E100" s="2" t="str">
        <f>HYPERLINK("capsilon://?command=openfolder&amp;siteaddress=FAM.docvelocity-na8.net&amp;folderid=FXE01EB8CF-E757-0FFF-4694-46D8D2FFB08D","FX211212810")</f>
        <v>FX211212810</v>
      </c>
      <c r="F100" t="s">
        <v>19</v>
      </c>
      <c r="G100" t="s">
        <v>19</v>
      </c>
      <c r="H100" t="s">
        <v>82</v>
      </c>
      <c r="I100" t="s">
        <v>369</v>
      </c>
      <c r="J100">
        <v>38</v>
      </c>
      <c r="K100" t="s">
        <v>84</v>
      </c>
      <c r="L100" t="s">
        <v>85</v>
      </c>
      <c r="M100" t="s">
        <v>86</v>
      </c>
      <c r="N100">
        <v>2</v>
      </c>
      <c r="O100" s="1">
        <v>44565.531736111108</v>
      </c>
      <c r="P100" s="1">
        <v>44565.550671296296</v>
      </c>
      <c r="Q100">
        <v>210</v>
      </c>
      <c r="R100">
        <v>1426</v>
      </c>
      <c r="S100" t="b">
        <v>0</v>
      </c>
      <c r="T100" t="s">
        <v>87</v>
      </c>
      <c r="U100" t="b">
        <v>0</v>
      </c>
      <c r="V100" t="s">
        <v>370</v>
      </c>
      <c r="W100" s="1">
        <v>44565.545138888891</v>
      </c>
      <c r="X100">
        <v>948</v>
      </c>
      <c r="Y100">
        <v>37</v>
      </c>
      <c r="Z100">
        <v>0</v>
      </c>
      <c r="AA100">
        <v>37</v>
      </c>
      <c r="AB100">
        <v>0</v>
      </c>
      <c r="AC100">
        <v>14</v>
      </c>
      <c r="AD100">
        <v>1</v>
      </c>
      <c r="AE100">
        <v>0</v>
      </c>
      <c r="AF100">
        <v>0</v>
      </c>
      <c r="AG100">
        <v>0</v>
      </c>
      <c r="AH100" t="s">
        <v>170</v>
      </c>
      <c r="AI100" s="1">
        <v>44565.550671296296</v>
      </c>
      <c r="AJ100">
        <v>452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37</v>
      </c>
      <c r="AR100">
        <v>0</v>
      </c>
      <c r="AS100">
        <v>2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x14ac:dyDescent="0.45">
      <c r="A101" t="s">
        <v>371</v>
      </c>
      <c r="B101" t="s">
        <v>79</v>
      </c>
      <c r="C101" t="s">
        <v>184</v>
      </c>
      <c r="D101" t="s">
        <v>81</v>
      </c>
      <c r="E101" s="2" t="str">
        <f>HYPERLINK("capsilon://?command=openfolder&amp;siteaddress=FAM.docvelocity-na8.net&amp;folderid=FXACE823D3-D1EF-8D03-8357-486E4B4F4682","FX21127633")</f>
        <v>FX21127633</v>
      </c>
      <c r="F101" t="s">
        <v>19</v>
      </c>
      <c r="G101" t="s">
        <v>19</v>
      </c>
      <c r="H101" t="s">
        <v>82</v>
      </c>
      <c r="I101" t="s">
        <v>366</v>
      </c>
      <c r="J101">
        <v>76</v>
      </c>
      <c r="K101" t="s">
        <v>84</v>
      </c>
      <c r="L101" t="s">
        <v>85</v>
      </c>
      <c r="M101" t="s">
        <v>86</v>
      </c>
      <c r="N101">
        <v>2</v>
      </c>
      <c r="O101" s="1">
        <v>44565.536134259259</v>
      </c>
      <c r="P101" s="1">
        <v>44565.574293981481</v>
      </c>
      <c r="Q101">
        <v>441</v>
      </c>
      <c r="R101">
        <v>2856</v>
      </c>
      <c r="S101" t="b">
        <v>0</v>
      </c>
      <c r="T101" t="s">
        <v>87</v>
      </c>
      <c r="U101" t="b">
        <v>1</v>
      </c>
      <c r="V101" t="s">
        <v>372</v>
      </c>
      <c r="W101" s="1">
        <v>44565.56145833333</v>
      </c>
      <c r="X101">
        <v>2166</v>
      </c>
      <c r="Y101">
        <v>74</v>
      </c>
      <c r="Z101">
        <v>0</v>
      </c>
      <c r="AA101">
        <v>74</v>
      </c>
      <c r="AB101">
        <v>0</v>
      </c>
      <c r="AC101">
        <v>40</v>
      </c>
      <c r="AD101">
        <v>2</v>
      </c>
      <c r="AE101">
        <v>0</v>
      </c>
      <c r="AF101">
        <v>0</v>
      </c>
      <c r="AG101">
        <v>0</v>
      </c>
      <c r="AH101" t="s">
        <v>197</v>
      </c>
      <c r="AI101" s="1">
        <v>44565.574293981481</v>
      </c>
      <c r="AJ101">
        <v>676</v>
      </c>
      <c r="AK101">
        <v>1</v>
      </c>
      <c r="AL101">
        <v>0</v>
      </c>
      <c r="AM101">
        <v>1</v>
      </c>
      <c r="AN101">
        <v>0</v>
      </c>
      <c r="AO101">
        <v>1</v>
      </c>
      <c r="AP101">
        <v>1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x14ac:dyDescent="0.45">
      <c r="A102" t="s">
        <v>373</v>
      </c>
      <c r="B102" t="s">
        <v>79</v>
      </c>
      <c r="C102" t="s">
        <v>374</v>
      </c>
      <c r="D102" t="s">
        <v>81</v>
      </c>
      <c r="E102" s="2" t="str">
        <f>HYPERLINK("capsilon://?command=openfolder&amp;siteaddress=FAM.docvelocity-na8.net&amp;folderid=FXC25AD70C-96E3-FEBB-670B-C6E9A3EC9FA6","FX211210090")</f>
        <v>FX211210090</v>
      </c>
      <c r="F102" t="s">
        <v>19</v>
      </c>
      <c r="G102" t="s">
        <v>19</v>
      </c>
      <c r="H102" t="s">
        <v>82</v>
      </c>
      <c r="I102" t="s">
        <v>375</v>
      </c>
      <c r="J102">
        <v>66</v>
      </c>
      <c r="K102" t="s">
        <v>84</v>
      </c>
      <c r="L102" t="s">
        <v>85</v>
      </c>
      <c r="M102" t="s">
        <v>86</v>
      </c>
      <c r="N102">
        <v>2</v>
      </c>
      <c r="O102" s="1">
        <v>44565.547025462962</v>
      </c>
      <c r="P102" s="1">
        <v>44565.586400462962</v>
      </c>
      <c r="Q102">
        <v>2956</v>
      </c>
      <c r="R102">
        <v>446</v>
      </c>
      <c r="S102" t="b">
        <v>0</v>
      </c>
      <c r="T102" t="s">
        <v>87</v>
      </c>
      <c r="U102" t="b">
        <v>0</v>
      </c>
      <c r="V102" t="s">
        <v>219</v>
      </c>
      <c r="W102" s="1">
        <v>44565.556215277778</v>
      </c>
      <c r="X102">
        <v>185</v>
      </c>
      <c r="Y102">
        <v>52</v>
      </c>
      <c r="Z102">
        <v>0</v>
      </c>
      <c r="AA102">
        <v>52</v>
      </c>
      <c r="AB102">
        <v>0</v>
      </c>
      <c r="AC102">
        <v>28</v>
      </c>
      <c r="AD102">
        <v>14</v>
      </c>
      <c r="AE102">
        <v>0</v>
      </c>
      <c r="AF102">
        <v>0</v>
      </c>
      <c r="AG102">
        <v>0</v>
      </c>
      <c r="AH102" t="s">
        <v>197</v>
      </c>
      <c r="AI102" s="1">
        <v>44565.586400462962</v>
      </c>
      <c r="AJ102">
        <v>261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14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x14ac:dyDescent="0.45">
      <c r="A103" t="s">
        <v>376</v>
      </c>
      <c r="B103" t="s">
        <v>79</v>
      </c>
      <c r="C103" t="s">
        <v>368</v>
      </c>
      <c r="D103" t="s">
        <v>81</v>
      </c>
      <c r="E103" s="2" t="str">
        <f>HYPERLINK("capsilon://?command=openfolder&amp;siteaddress=FAM.docvelocity-na8.net&amp;folderid=FXE01EB8CF-E757-0FFF-4694-46D8D2FFB08D","FX211212810")</f>
        <v>FX211212810</v>
      </c>
      <c r="F103" t="s">
        <v>19</v>
      </c>
      <c r="G103" t="s">
        <v>19</v>
      </c>
      <c r="H103" t="s">
        <v>82</v>
      </c>
      <c r="I103" t="s">
        <v>369</v>
      </c>
      <c r="J103">
        <v>76</v>
      </c>
      <c r="K103" t="s">
        <v>84</v>
      </c>
      <c r="L103" t="s">
        <v>85</v>
      </c>
      <c r="M103" t="s">
        <v>86</v>
      </c>
      <c r="N103">
        <v>2</v>
      </c>
      <c r="O103" s="1">
        <v>44565.551087962966</v>
      </c>
      <c r="P103" s="1">
        <v>44565.586909722224</v>
      </c>
      <c r="Q103">
        <v>271</v>
      </c>
      <c r="R103">
        <v>2824</v>
      </c>
      <c r="S103" t="b">
        <v>0</v>
      </c>
      <c r="T103" t="s">
        <v>87</v>
      </c>
      <c r="U103" t="b">
        <v>1</v>
      </c>
      <c r="V103" t="s">
        <v>364</v>
      </c>
      <c r="W103" s="1">
        <v>44565.577476851853</v>
      </c>
      <c r="X103">
        <v>2038</v>
      </c>
      <c r="Y103">
        <v>74</v>
      </c>
      <c r="Z103">
        <v>0</v>
      </c>
      <c r="AA103">
        <v>74</v>
      </c>
      <c r="AB103">
        <v>0</v>
      </c>
      <c r="AC103">
        <v>55</v>
      </c>
      <c r="AD103">
        <v>2</v>
      </c>
      <c r="AE103">
        <v>0</v>
      </c>
      <c r="AF103">
        <v>0</v>
      </c>
      <c r="AG103">
        <v>0</v>
      </c>
      <c r="AH103" t="s">
        <v>170</v>
      </c>
      <c r="AI103" s="1">
        <v>44565.586909722224</v>
      </c>
      <c r="AJ103">
        <v>786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2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x14ac:dyDescent="0.45">
      <c r="A104" t="s">
        <v>377</v>
      </c>
      <c r="B104" t="s">
        <v>79</v>
      </c>
      <c r="C104" t="s">
        <v>378</v>
      </c>
      <c r="D104" t="s">
        <v>81</v>
      </c>
      <c r="E104" s="2" t="str">
        <f>HYPERLINK("capsilon://?command=openfolder&amp;siteaddress=FAM.docvelocity-na8.net&amp;folderid=FXB5D6C0A2-7AB5-B7E7-FB9D-4D8A9B124BF0","FX21099131")</f>
        <v>FX21099131</v>
      </c>
      <c r="F104" t="s">
        <v>19</v>
      </c>
      <c r="G104" t="s">
        <v>19</v>
      </c>
      <c r="H104" t="s">
        <v>82</v>
      </c>
      <c r="I104" t="s">
        <v>379</v>
      </c>
      <c r="J104">
        <v>66</v>
      </c>
      <c r="K104" t="s">
        <v>84</v>
      </c>
      <c r="L104" t="s">
        <v>85</v>
      </c>
      <c r="M104" t="s">
        <v>86</v>
      </c>
      <c r="N104">
        <v>1</v>
      </c>
      <c r="O104" s="1">
        <v>44565.551874999997</v>
      </c>
      <c r="P104" s="1">
        <v>44565.566863425927</v>
      </c>
      <c r="Q104">
        <v>347</v>
      </c>
      <c r="R104">
        <v>948</v>
      </c>
      <c r="S104" t="b">
        <v>0</v>
      </c>
      <c r="T104" t="s">
        <v>87</v>
      </c>
      <c r="U104" t="b">
        <v>0</v>
      </c>
      <c r="V104" t="s">
        <v>160</v>
      </c>
      <c r="W104" s="1">
        <v>44565.566863425927</v>
      </c>
      <c r="X104">
        <v>154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66</v>
      </c>
      <c r="AE104">
        <v>52</v>
      </c>
      <c r="AF104">
        <v>0</v>
      </c>
      <c r="AG104">
        <v>1</v>
      </c>
      <c r="AH104" t="s">
        <v>87</v>
      </c>
      <c r="AI104" t="s">
        <v>87</v>
      </c>
      <c r="AJ104" t="s">
        <v>87</v>
      </c>
      <c r="AK104" t="s">
        <v>87</v>
      </c>
      <c r="AL104" t="s">
        <v>87</v>
      </c>
      <c r="AM104" t="s">
        <v>87</v>
      </c>
      <c r="AN104" t="s">
        <v>87</v>
      </c>
      <c r="AO104" t="s">
        <v>87</v>
      </c>
      <c r="AP104" t="s">
        <v>87</v>
      </c>
      <c r="AQ104" t="s">
        <v>87</v>
      </c>
      <c r="AR104" t="s">
        <v>87</v>
      </c>
      <c r="AS104" t="s">
        <v>87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x14ac:dyDescent="0.45">
      <c r="A105" t="s">
        <v>380</v>
      </c>
      <c r="B105" t="s">
        <v>79</v>
      </c>
      <c r="C105" t="s">
        <v>381</v>
      </c>
      <c r="D105" t="s">
        <v>81</v>
      </c>
      <c r="E105" s="2" t="str">
        <f>HYPERLINK("capsilon://?command=openfolder&amp;siteaddress=FAM.docvelocity-na8.net&amp;folderid=FX686648FC-2F11-79C4-4C0B-7B09B9A13785","FX21127252")</f>
        <v>FX21127252</v>
      </c>
      <c r="F105" t="s">
        <v>19</v>
      </c>
      <c r="G105" t="s">
        <v>19</v>
      </c>
      <c r="H105" t="s">
        <v>82</v>
      </c>
      <c r="I105" t="s">
        <v>382</v>
      </c>
      <c r="J105">
        <v>66</v>
      </c>
      <c r="K105" t="s">
        <v>84</v>
      </c>
      <c r="L105" t="s">
        <v>85</v>
      </c>
      <c r="M105" t="s">
        <v>86</v>
      </c>
      <c r="N105">
        <v>2</v>
      </c>
      <c r="O105" s="1">
        <v>44565.561909722222</v>
      </c>
      <c r="P105" s="1">
        <v>44565.602361111109</v>
      </c>
      <c r="Q105">
        <v>246</v>
      </c>
      <c r="R105">
        <v>3249</v>
      </c>
      <c r="S105" t="b">
        <v>0</v>
      </c>
      <c r="T105" t="s">
        <v>87</v>
      </c>
      <c r="U105" t="b">
        <v>0</v>
      </c>
      <c r="V105" t="s">
        <v>372</v>
      </c>
      <c r="W105" s="1">
        <v>44565.589895833335</v>
      </c>
      <c r="X105">
        <v>2404</v>
      </c>
      <c r="Y105">
        <v>52</v>
      </c>
      <c r="Z105">
        <v>0</v>
      </c>
      <c r="AA105">
        <v>52</v>
      </c>
      <c r="AB105">
        <v>0</v>
      </c>
      <c r="AC105">
        <v>34</v>
      </c>
      <c r="AD105">
        <v>14</v>
      </c>
      <c r="AE105">
        <v>0</v>
      </c>
      <c r="AF105">
        <v>0</v>
      </c>
      <c r="AG105">
        <v>0</v>
      </c>
      <c r="AH105" t="s">
        <v>170</v>
      </c>
      <c r="AI105" s="1">
        <v>44565.602361111109</v>
      </c>
      <c r="AJ105">
        <v>845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14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x14ac:dyDescent="0.45">
      <c r="A106" t="s">
        <v>383</v>
      </c>
      <c r="B106" t="s">
        <v>79</v>
      </c>
      <c r="C106" t="s">
        <v>378</v>
      </c>
      <c r="D106" t="s">
        <v>81</v>
      </c>
      <c r="E106" s="2" t="str">
        <f>HYPERLINK("capsilon://?command=openfolder&amp;siteaddress=FAM.docvelocity-na8.net&amp;folderid=FXB5D6C0A2-7AB5-B7E7-FB9D-4D8A9B124BF0","FX21099131")</f>
        <v>FX21099131</v>
      </c>
      <c r="F106" t="s">
        <v>19</v>
      </c>
      <c r="G106" t="s">
        <v>19</v>
      </c>
      <c r="H106" t="s">
        <v>82</v>
      </c>
      <c r="I106" t="s">
        <v>379</v>
      </c>
      <c r="J106">
        <v>38</v>
      </c>
      <c r="K106" t="s">
        <v>84</v>
      </c>
      <c r="L106" t="s">
        <v>85</v>
      </c>
      <c r="M106" t="s">
        <v>86</v>
      </c>
      <c r="N106">
        <v>2</v>
      </c>
      <c r="O106" s="1">
        <v>44565.567303240743</v>
      </c>
      <c r="P106" s="1">
        <v>44565.580416666664</v>
      </c>
      <c r="Q106">
        <v>309</v>
      </c>
      <c r="R106">
        <v>824</v>
      </c>
      <c r="S106" t="b">
        <v>0</v>
      </c>
      <c r="T106" t="s">
        <v>87</v>
      </c>
      <c r="U106" t="b">
        <v>1</v>
      </c>
      <c r="V106" t="s">
        <v>219</v>
      </c>
      <c r="W106" s="1">
        <v>44565.572199074071</v>
      </c>
      <c r="X106">
        <v>295</v>
      </c>
      <c r="Y106">
        <v>37</v>
      </c>
      <c r="Z106">
        <v>0</v>
      </c>
      <c r="AA106">
        <v>37</v>
      </c>
      <c r="AB106">
        <v>0</v>
      </c>
      <c r="AC106">
        <v>32</v>
      </c>
      <c r="AD106">
        <v>1</v>
      </c>
      <c r="AE106">
        <v>0</v>
      </c>
      <c r="AF106">
        <v>0</v>
      </c>
      <c r="AG106">
        <v>0</v>
      </c>
      <c r="AH106" t="s">
        <v>197</v>
      </c>
      <c r="AI106" s="1">
        <v>44565.580416666664</v>
      </c>
      <c r="AJ106">
        <v>529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x14ac:dyDescent="0.45">
      <c r="A107" t="s">
        <v>384</v>
      </c>
      <c r="B107" t="s">
        <v>79</v>
      </c>
      <c r="C107" t="s">
        <v>385</v>
      </c>
      <c r="D107" t="s">
        <v>81</v>
      </c>
      <c r="E107" s="2" t="str">
        <f>HYPERLINK("capsilon://?command=openfolder&amp;siteaddress=FAM.docvelocity-na8.net&amp;folderid=FXF9E3685C-1AD2-8BF9-0A96-B9DE2EA4137B","FX211212416")</f>
        <v>FX211212416</v>
      </c>
      <c r="F107" t="s">
        <v>19</v>
      </c>
      <c r="G107" t="s">
        <v>19</v>
      </c>
      <c r="H107" t="s">
        <v>82</v>
      </c>
      <c r="I107" t="s">
        <v>386</v>
      </c>
      <c r="J107">
        <v>66</v>
      </c>
      <c r="K107" t="s">
        <v>84</v>
      </c>
      <c r="L107" t="s">
        <v>85</v>
      </c>
      <c r="M107" t="s">
        <v>86</v>
      </c>
      <c r="N107">
        <v>2</v>
      </c>
      <c r="O107" s="1">
        <v>44565.567384259259</v>
      </c>
      <c r="P107" s="1">
        <v>44565.611481481479</v>
      </c>
      <c r="Q107">
        <v>1215</v>
      </c>
      <c r="R107">
        <v>2595</v>
      </c>
      <c r="S107" t="b">
        <v>0</v>
      </c>
      <c r="T107" t="s">
        <v>87</v>
      </c>
      <c r="U107" t="b">
        <v>0</v>
      </c>
      <c r="V107" t="s">
        <v>304</v>
      </c>
      <c r="W107" s="1">
        <v>44565.584537037037</v>
      </c>
      <c r="X107">
        <v>1209</v>
      </c>
      <c r="Y107">
        <v>52</v>
      </c>
      <c r="Z107">
        <v>0</v>
      </c>
      <c r="AA107">
        <v>52</v>
      </c>
      <c r="AB107">
        <v>0</v>
      </c>
      <c r="AC107">
        <v>18</v>
      </c>
      <c r="AD107">
        <v>14</v>
      </c>
      <c r="AE107">
        <v>0</v>
      </c>
      <c r="AF107">
        <v>0</v>
      </c>
      <c r="AG107">
        <v>0</v>
      </c>
      <c r="AH107" t="s">
        <v>197</v>
      </c>
      <c r="AI107" s="1">
        <v>44565.611481481479</v>
      </c>
      <c r="AJ107">
        <v>337</v>
      </c>
      <c r="AK107">
        <v>8</v>
      </c>
      <c r="AL107">
        <v>0</v>
      </c>
      <c r="AM107">
        <v>8</v>
      </c>
      <c r="AN107">
        <v>0</v>
      </c>
      <c r="AO107">
        <v>9</v>
      </c>
      <c r="AP107">
        <v>6</v>
      </c>
      <c r="AQ107">
        <v>0</v>
      </c>
      <c r="AR107">
        <v>0</v>
      </c>
      <c r="AS107">
        <v>0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x14ac:dyDescent="0.45">
      <c r="A108" t="s">
        <v>387</v>
      </c>
      <c r="B108" t="s">
        <v>79</v>
      </c>
      <c r="C108" t="s">
        <v>359</v>
      </c>
      <c r="D108" t="s">
        <v>81</v>
      </c>
      <c r="E108" s="2" t="str">
        <f>HYPERLINK("capsilon://?command=openfolder&amp;siteaddress=FAM.docvelocity-na8.net&amp;folderid=FXA974AD4B-656F-02D2-B703-CDE5D3A28D6F","FX21126921")</f>
        <v>FX21126921</v>
      </c>
      <c r="F108" t="s">
        <v>19</v>
      </c>
      <c r="G108" t="s">
        <v>19</v>
      </c>
      <c r="H108" t="s">
        <v>82</v>
      </c>
      <c r="I108" t="s">
        <v>388</v>
      </c>
      <c r="J108">
        <v>38</v>
      </c>
      <c r="K108" t="s">
        <v>84</v>
      </c>
      <c r="L108" t="s">
        <v>85</v>
      </c>
      <c r="M108" t="s">
        <v>86</v>
      </c>
      <c r="N108">
        <v>2</v>
      </c>
      <c r="O108" s="1">
        <v>44565.575752314813</v>
      </c>
      <c r="P108" s="1">
        <v>44565.611493055556</v>
      </c>
      <c r="Q108">
        <v>1338</v>
      </c>
      <c r="R108">
        <v>1750</v>
      </c>
      <c r="S108" t="b">
        <v>0</v>
      </c>
      <c r="T108" t="s">
        <v>87</v>
      </c>
      <c r="U108" t="b">
        <v>0</v>
      </c>
      <c r="V108" t="s">
        <v>351</v>
      </c>
      <c r="W108" s="1">
        <v>44565.590115740742</v>
      </c>
      <c r="X108">
        <v>1232</v>
      </c>
      <c r="Y108">
        <v>37</v>
      </c>
      <c r="Z108">
        <v>0</v>
      </c>
      <c r="AA108">
        <v>37</v>
      </c>
      <c r="AB108">
        <v>0</v>
      </c>
      <c r="AC108">
        <v>25</v>
      </c>
      <c r="AD108">
        <v>1</v>
      </c>
      <c r="AE108">
        <v>0</v>
      </c>
      <c r="AF108">
        <v>0</v>
      </c>
      <c r="AG108">
        <v>0</v>
      </c>
      <c r="AH108" t="s">
        <v>170</v>
      </c>
      <c r="AI108" s="1">
        <v>44565.611493055556</v>
      </c>
      <c r="AJ108">
        <v>518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x14ac:dyDescent="0.45">
      <c r="A109" t="s">
        <v>389</v>
      </c>
      <c r="B109" t="s">
        <v>79</v>
      </c>
      <c r="C109" t="s">
        <v>359</v>
      </c>
      <c r="D109" t="s">
        <v>81</v>
      </c>
      <c r="E109" s="2" t="str">
        <f>HYPERLINK("capsilon://?command=openfolder&amp;siteaddress=FAM.docvelocity-na8.net&amp;folderid=FXA974AD4B-656F-02D2-B703-CDE5D3A28D6F","FX21126921")</f>
        <v>FX21126921</v>
      </c>
      <c r="F109" t="s">
        <v>19</v>
      </c>
      <c r="G109" t="s">
        <v>19</v>
      </c>
      <c r="H109" t="s">
        <v>82</v>
      </c>
      <c r="I109" t="s">
        <v>360</v>
      </c>
      <c r="J109">
        <v>627</v>
      </c>
      <c r="K109" t="s">
        <v>84</v>
      </c>
      <c r="L109" t="s">
        <v>85</v>
      </c>
      <c r="M109" t="s">
        <v>86</v>
      </c>
      <c r="N109">
        <v>2</v>
      </c>
      <c r="O109" s="1">
        <v>44565.589606481481</v>
      </c>
      <c r="P109" s="1">
        <v>44565.73474537037</v>
      </c>
      <c r="Q109">
        <v>5088</v>
      </c>
      <c r="R109">
        <v>7452</v>
      </c>
      <c r="S109" t="b">
        <v>0</v>
      </c>
      <c r="T109" t="s">
        <v>87</v>
      </c>
      <c r="U109" t="b">
        <v>1</v>
      </c>
      <c r="V109" t="s">
        <v>219</v>
      </c>
      <c r="W109" s="1">
        <v>44565.634687500002</v>
      </c>
      <c r="X109">
        <v>3532</v>
      </c>
      <c r="Y109">
        <v>530</v>
      </c>
      <c r="Z109">
        <v>0</v>
      </c>
      <c r="AA109">
        <v>530</v>
      </c>
      <c r="AB109">
        <v>63</v>
      </c>
      <c r="AC109">
        <v>117</v>
      </c>
      <c r="AD109">
        <v>97</v>
      </c>
      <c r="AE109">
        <v>0</v>
      </c>
      <c r="AF109">
        <v>0</v>
      </c>
      <c r="AG109">
        <v>0</v>
      </c>
      <c r="AH109" t="s">
        <v>170</v>
      </c>
      <c r="AI109" s="1">
        <v>44565.73474537037</v>
      </c>
      <c r="AJ109">
        <v>3119</v>
      </c>
      <c r="AK109">
        <v>11</v>
      </c>
      <c r="AL109">
        <v>0</v>
      </c>
      <c r="AM109">
        <v>11</v>
      </c>
      <c r="AN109">
        <v>42</v>
      </c>
      <c r="AO109">
        <v>11</v>
      </c>
      <c r="AP109">
        <v>86</v>
      </c>
      <c r="AQ109">
        <v>0</v>
      </c>
      <c r="AR109">
        <v>0</v>
      </c>
      <c r="AS109">
        <v>0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x14ac:dyDescent="0.45">
      <c r="A110" t="s">
        <v>390</v>
      </c>
      <c r="B110" t="s">
        <v>79</v>
      </c>
      <c r="C110" t="s">
        <v>341</v>
      </c>
      <c r="D110" t="s">
        <v>81</v>
      </c>
      <c r="E110" s="2" t="str">
        <f>HYPERLINK("capsilon://?command=openfolder&amp;siteaddress=FAM.docvelocity-na8.net&amp;folderid=FX00A4CAEC-5BC3-D345-CF11-9AECD854004B","FX211210854")</f>
        <v>FX211210854</v>
      </c>
      <c r="F110" t="s">
        <v>19</v>
      </c>
      <c r="G110" t="s">
        <v>19</v>
      </c>
      <c r="H110" t="s">
        <v>82</v>
      </c>
      <c r="I110" t="s">
        <v>391</v>
      </c>
      <c r="J110">
        <v>56</v>
      </c>
      <c r="K110" t="s">
        <v>84</v>
      </c>
      <c r="L110" t="s">
        <v>85</v>
      </c>
      <c r="M110" t="s">
        <v>86</v>
      </c>
      <c r="N110">
        <v>2</v>
      </c>
      <c r="O110" s="1">
        <v>44565.589988425927</v>
      </c>
      <c r="P110" s="1">
        <v>44565.614861111113</v>
      </c>
      <c r="Q110">
        <v>1008</v>
      </c>
      <c r="R110">
        <v>1141</v>
      </c>
      <c r="S110" t="b">
        <v>0</v>
      </c>
      <c r="T110" t="s">
        <v>87</v>
      </c>
      <c r="U110" t="b">
        <v>0</v>
      </c>
      <c r="V110" t="s">
        <v>351</v>
      </c>
      <c r="W110" s="1">
        <v>44565.599965277775</v>
      </c>
      <c r="X110">
        <v>850</v>
      </c>
      <c r="Y110">
        <v>42</v>
      </c>
      <c r="Z110">
        <v>0</v>
      </c>
      <c r="AA110">
        <v>42</v>
      </c>
      <c r="AB110">
        <v>0</v>
      </c>
      <c r="AC110">
        <v>21</v>
      </c>
      <c r="AD110">
        <v>14</v>
      </c>
      <c r="AE110">
        <v>0</v>
      </c>
      <c r="AF110">
        <v>0</v>
      </c>
      <c r="AG110">
        <v>0</v>
      </c>
      <c r="AH110" t="s">
        <v>197</v>
      </c>
      <c r="AI110" s="1">
        <v>44565.614861111113</v>
      </c>
      <c r="AJ110">
        <v>291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14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x14ac:dyDescent="0.45">
      <c r="A111" t="s">
        <v>392</v>
      </c>
      <c r="B111" t="s">
        <v>79</v>
      </c>
      <c r="C111" t="s">
        <v>230</v>
      </c>
      <c r="D111" t="s">
        <v>81</v>
      </c>
      <c r="E111" s="2" t="str">
        <f t="shared" ref="E111:E116" si="0">HYPERLINK("capsilon://?command=openfolder&amp;siteaddress=FAM.docvelocity-na8.net&amp;folderid=FXB72EF64E-2DBF-1819-AE53-13A518DE26EE","FX211213432")</f>
        <v>FX211213432</v>
      </c>
      <c r="F111" t="s">
        <v>19</v>
      </c>
      <c r="G111" t="s">
        <v>19</v>
      </c>
      <c r="H111" t="s">
        <v>82</v>
      </c>
      <c r="I111" t="s">
        <v>393</v>
      </c>
      <c r="J111">
        <v>38</v>
      </c>
      <c r="K111" t="s">
        <v>84</v>
      </c>
      <c r="L111" t="s">
        <v>85</v>
      </c>
      <c r="M111" t="s">
        <v>86</v>
      </c>
      <c r="N111">
        <v>2</v>
      </c>
      <c r="O111" s="1">
        <v>44565.591087962966</v>
      </c>
      <c r="P111" s="1">
        <v>44565.617974537039</v>
      </c>
      <c r="Q111">
        <v>1236</v>
      </c>
      <c r="R111">
        <v>1087</v>
      </c>
      <c r="S111" t="b">
        <v>0</v>
      </c>
      <c r="T111" t="s">
        <v>87</v>
      </c>
      <c r="U111" t="b">
        <v>0</v>
      </c>
      <c r="V111" t="s">
        <v>364</v>
      </c>
      <c r="W111" s="1">
        <v>44565.597268518519</v>
      </c>
      <c r="X111">
        <v>528</v>
      </c>
      <c r="Y111">
        <v>46</v>
      </c>
      <c r="Z111">
        <v>0</v>
      </c>
      <c r="AA111">
        <v>46</v>
      </c>
      <c r="AB111">
        <v>0</v>
      </c>
      <c r="AC111">
        <v>33</v>
      </c>
      <c r="AD111">
        <v>-8</v>
      </c>
      <c r="AE111">
        <v>0</v>
      </c>
      <c r="AF111">
        <v>0</v>
      </c>
      <c r="AG111">
        <v>0</v>
      </c>
      <c r="AH111" t="s">
        <v>170</v>
      </c>
      <c r="AI111" s="1">
        <v>44565.617974537039</v>
      </c>
      <c r="AJ111">
        <v>559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-8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x14ac:dyDescent="0.45">
      <c r="A112" t="s">
        <v>394</v>
      </c>
      <c r="B112" t="s">
        <v>79</v>
      </c>
      <c r="C112" t="s">
        <v>230</v>
      </c>
      <c r="D112" t="s">
        <v>81</v>
      </c>
      <c r="E112" s="2" t="str">
        <f t="shared" si="0"/>
        <v>FX211213432</v>
      </c>
      <c r="F112" t="s">
        <v>19</v>
      </c>
      <c r="G112" t="s">
        <v>19</v>
      </c>
      <c r="H112" t="s">
        <v>82</v>
      </c>
      <c r="I112" t="s">
        <v>395</v>
      </c>
      <c r="J112">
        <v>28</v>
      </c>
      <c r="K112" t="s">
        <v>84</v>
      </c>
      <c r="L112" t="s">
        <v>85</v>
      </c>
      <c r="M112" t="s">
        <v>86</v>
      </c>
      <c r="N112">
        <v>2</v>
      </c>
      <c r="O112" s="1">
        <v>44565.591180555559</v>
      </c>
      <c r="P112" s="1">
        <v>44565.617048611108</v>
      </c>
      <c r="Q112">
        <v>1655</v>
      </c>
      <c r="R112">
        <v>580</v>
      </c>
      <c r="S112" t="b">
        <v>0</v>
      </c>
      <c r="T112" t="s">
        <v>87</v>
      </c>
      <c r="U112" t="b">
        <v>0</v>
      </c>
      <c r="V112" t="s">
        <v>396</v>
      </c>
      <c r="W112" s="1">
        <v>44565.597361111111</v>
      </c>
      <c r="X112">
        <v>391</v>
      </c>
      <c r="Y112">
        <v>21</v>
      </c>
      <c r="Z112">
        <v>0</v>
      </c>
      <c r="AA112">
        <v>21</v>
      </c>
      <c r="AB112">
        <v>0</v>
      </c>
      <c r="AC112">
        <v>5</v>
      </c>
      <c r="AD112">
        <v>7</v>
      </c>
      <c r="AE112">
        <v>0</v>
      </c>
      <c r="AF112">
        <v>0</v>
      </c>
      <c r="AG112">
        <v>0</v>
      </c>
      <c r="AH112" t="s">
        <v>197</v>
      </c>
      <c r="AI112" s="1">
        <v>44565.617048611108</v>
      </c>
      <c r="AJ112">
        <v>189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7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x14ac:dyDescent="0.45">
      <c r="A113" t="s">
        <v>397</v>
      </c>
      <c r="B113" t="s">
        <v>79</v>
      </c>
      <c r="C113" t="s">
        <v>230</v>
      </c>
      <c r="D113" t="s">
        <v>81</v>
      </c>
      <c r="E113" s="2" t="str">
        <f t="shared" si="0"/>
        <v>FX211213432</v>
      </c>
      <c r="F113" t="s">
        <v>19</v>
      </c>
      <c r="G113" t="s">
        <v>19</v>
      </c>
      <c r="H113" t="s">
        <v>82</v>
      </c>
      <c r="I113" t="s">
        <v>398</v>
      </c>
      <c r="J113">
        <v>38</v>
      </c>
      <c r="K113" t="s">
        <v>84</v>
      </c>
      <c r="L113" t="s">
        <v>85</v>
      </c>
      <c r="M113" t="s">
        <v>86</v>
      </c>
      <c r="N113">
        <v>2</v>
      </c>
      <c r="O113" s="1">
        <v>44565.591898148145</v>
      </c>
      <c r="P113" s="1">
        <v>44565.619652777779</v>
      </c>
      <c r="Q113">
        <v>1925</v>
      </c>
      <c r="R113">
        <v>473</v>
      </c>
      <c r="S113" t="b">
        <v>0</v>
      </c>
      <c r="T113" t="s">
        <v>87</v>
      </c>
      <c r="U113" t="b">
        <v>0</v>
      </c>
      <c r="V113" t="s">
        <v>160</v>
      </c>
      <c r="W113" s="1">
        <v>44565.596319444441</v>
      </c>
      <c r="X113">
        <v>249</v>
      </c>
      <c r="Y113">
        <v>46</v>
      </c>
      <c r="Z113">
        <v>0</v>
      </c>
      <c r="AA113">
        <v>46</v>
      </c>
      <c r="AB113">
        <v>0</v>
      </c>
      <c r="AC113">
        <v>30</v>
      </c>
      <c r="AD113">
        <v>-8</v>
      </c>
      <c r="AE113">
        <v>0</v>
      </c>
      <c r="AF113">
        <v>0</v>
      </c>
      <c r="AG113">
        <v>0</v>
      </c>
      <c r="AH113" t="s">
        <v>197</v>
      </c>
      <c r="AI113" s="1">
        <v>44565.619652777779</v>
      </c>
      <c r="AJ113">
        <v>224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-8</v>
      </c>
      <c r="AQ113">
        <v>0</v>
      </c>
      <c r="AR113">
        <v>0</v>
      </c>
      <c r="AS113">
        <v>0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x14ac:dyDescent="0.45">
      <c r="A114" t="s">
        <v>399</v>
      </c>
      <c r="B114" t="s">
        <v>79</v>
      </c>
      <c r="C114" t="s">
        <v>230</v>
      </c>
      <c r="D114" t="s">
        <v>81</v>
      </c>
      <c r="E114" s="2" t="str">
        <f t="shared" si="0"/>
        <v>FX211213432</v>
      </c>
      <c r="F114" t="s">
        <v>19</v>
      </c>
      <c r="G114" t="s">
        <v>19</v>
      </c>
      <c r="H114" t="s">
        <v>82</v>
      </c>
      <c r="I114" t="s">
        <v>400</v>
      </c>
      <c r="J114">
        <v>28</v>
      </c>
      <c r="K114" t="s">
        <v>84</v>
      </c>
      <c r="L114" t="s">
        <v>85</v>
      </c>
      <c r="M114" t="s">
        <v>86</v>
      </c>
      <c r="N114">
        <v>2</v>
      </c>
      <c r="O114" s="1">
        <v>44565.591967592591</v>
      </c>
      <c r="P114" s="1">
        <v>44565.625648148147</v>
      </c>
      <c r="Q114">
        <v>2135</v>
      </c>
      <c r="R114">
        <v>775</v>
      </c>
      <c r="S114" t="b">
        <v>0</v>
      </c>
      <c r="T114" t="s">
        <v>87</v>
      </c>
      <c r="U114" t="b">
        <v>0</v>
      </c>
      <c r="V114" t="s">
        <v>160</v>
      </c>
      <c r="W114" s="1">
        <v>44565.597627314812</v>
      </c>
      <c r="X114">
        <v>112</v>
      </c>
      <c r="Y114">
        <v>21</v>
      </c>
      <c r="Z114">
        <v>0</v>
      </c>
      <c r="AA114">
        <v>21</v>
      </c>
      <c r="AB114">
        <v>0</v>
      </c>
      <c r="AC114">
        <v>7</v>
      </c>
      <c r="AD114">
        <v>7</v>
      </c>
      <c r="AE114">
        <v>0</v>
      </c>
      <c r="AF114">
        <v>0</v>
      </c>
      <c r="AG114">
        <v>0</v>
      </c>
      <c r="AH114" t="s">
        <v>170</v>
      </c>
      <c r="AI114" s="1">
        <v>44565.625648148147</v>
      </c>
      <c r="AJ114">
        <v>663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7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x14ac:dyDescent="0.45">
      <c r="A115" t="s">
        <v>401</v>
      </c>
      <c r="B115" t="s">
        <v>79</v>
      </c>
      <c r="C115" t="s">
        <v>230</v>
      </c>
      <c r="D115" t="s">
        <v>81</v>
      </c>
      <c r="E115" s="2" t="str">
        <f t="shared" si="0"/>
        <v>FX211213432</v>
      </c>
      <c r="F115" t="s">
        <v>19</v>
      </c>
      <c r="G115" t="s">
        <v>19</v>
      </c>
      <c r="H115" t="s">
        <v>82</v>
      </c>
      <c r="I115" t="s">
        <v>402</v>
      </c>
      <c r="J115">
        <v>28</v>
      </c>
      <c r="K115" t="s">
        <v>84</v>
      </c>
      <c r="L115" t="s">
        <v>85</v>
      </c>
      <c r="M115" t="s">
        <v>86</v>
      </c>
      <c r="N115">
        <v>2</v>
      </c>
      <c r="O115" s="1">
        <v>44565.592719907407</v>
      </c>
      <c r="P115" s="1">
        <v>44565.621331018519</v>
      </c>
      <c r="Q115">
        <v>2163</v>
      </c>
      <c r="R115">
        <v>309</v>
      </c>
      <c r="S115" t="b">
        <v>0</v>
      </c>
      <c r="T115" t="s">
        <v>87</v>
      </c>
      <c r="U115" t="b">
        <v>0</v>
      </c>
      <c r="V115" t="s">
        <v>219</v>
      </c>
      <c r="W115" s="1">
        <v>44565.599097222221</v>
      </c>
      <c r="X115">
        <v>165</v>
      </c>
      <c r="Y115">
        <v>21</v>
      </c>
      <c r="Z115">
        <v>0</v>
      </c>
      <c r="AA115">
        <v>21</v>
      </c>
      <c r="AB115">
        <v>0</v>
      </c>
      <c r="AC115">
        <v>9</v>
      </c>
      <c r="AD115">
        <v>7</v>
      </c>
      <c r="AE115">
        <v>0</v>
      </c>
      <c r="AF115">
        <v>0</v>
      </c>
      <c r="AG115">
        <v>0</v>
      </c>
      <c r="AH115" t="s">
        <v>197</v>
      </c>
      <c r="AI115" s="1">
        <v>44565.621331018519</v>
      </c>
      <c r="AJ115">
        <v>144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7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x14ac:dyDescent="0.45">
      <c r="A116" t="s">
        <v>403</v>
      </c>
      <c r="B116" t="s">
        <v>79</v>
      </c>
      <c r="C116" t="s">
        <v>230</v>
      </c>
      <c r="D116" t="s">
        <v>81</v>
      </c>
      <c r="E116" s="2" t="str">
        <f t="shared" si="0"/>
        <v>FX211213432</v>
      </c>
      <c r="F116" t="s">
        <v>19</v>
      </c>
      <c r="G116" t="s">
        <v>19</v>
      </c>
      <c r="H116" t="s">
        <v>82</v>
      </c>
      <c r="I116" t="s">
        <v>404</v>
      </c>
      <c r="J116">
        <v>28</v>
      </c>
      <c r="K116" t="s">
        <v>84</v>
      </c>
      <c r="L116" t="s">
        <v>85</v>
      </c>
      <c r="M116" t="s">
        <v>86</v>
      </c>
      <c r="N116">
        <v>2</v>
      </c>
      <c r="O116" s="1">
        <v>44565.593553240738</v>
      </c>
      <c r="P116" s="1">
        <v>44565.623113425929</v>
      </c>
      <c r="Q116">
        <v>2023</v>
      </c>
      <c r="R116">
        <v>531</v>
      </c>
      <c r="S116" t="b">
        <v>0</v>
      </c>
      <c r="T116" t="s">
        <v>87</v>
      </c>
      <c r="U116" t="b">
        <v>0</v>
      </c>
      <c r="V116" t="s">
        <v>364</v>
      </c>
      <c r="W116" s="1">
        <v>44565.601631944446</v>
      </c>
      <c r="X116">
        <v>377</v>
      </c>
      <c r="Y116">
        <v>21</v>
      </c>
      <c r="Z116">
        <v>0</v>
      </c>
      <c r="AA116">
        <v>21</v>
      </c>
      <c r="AB116">
        <v>0</v>
      </c>
      <c r="AC116">
        <v>7</v>
      </c>
      <c r="AD116">
        <v>7</v>
      </c>
      <c r="AE116">
        <v>0</v>
      </c>
      <c r="AF116">
        <v>0</v>
      </c>
      <c r="AG116">
        <v>0</v>
      </c>
      <c r="AH116" t="s">
        <v>197</v>
      </c>
      <c r="AI116" s="1">
        <v>44565.623113425929</v>
      </c>
      <c r="AJ116">
        <v>154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7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x14ac:dyDescent="0.45">
      <c r="A117" t="s">
        <v>405</v>
      </c>
      <c r="B117" t="s">
        <v>79</v>
      </c>
      <c r="C117" t="s">
        <v>406</v>
      </c>
      <c r="D117" t="s">
        <v>81</v>
      </c>
      <c r="E117" s="2" t="str">
        <f>HYPERLINK("capsilon://?command=openfolder&amp;siteaddress=FAM.docvelocity-na8.net&amp;folderid=FXACABB3FD-3F8E-091D-F27A-3F72B9C055FD","FX2201473")</f>
        <v>FX2201473</v>
      </c>
      <c r="F117" t="s">
        <v>19</v>
      </c>
      <c r="G117" t="s">
        <v>19</v>
      </c>
      <c r="H117" t="s">
        <v>82</v>
      </c>
      <c r="I117" t="s">
        <v>407</v>
      </c>
      <c r="J117">
        <v>138</v>
      </c>
      <c r="K117" t="s">
        <v>84</v>
      </c>
      <c r="L117" t="s">
        <v>85</v>
      </c>
      <c r="M117" t="s">
        <v>86</v>
      </c>
      <c r="N117">
        <v>2</v>
      </c>
      <c r="O117" s="1">
        <v>44565.601030092592</v>
      </c>
      <c r="P117" s="1">
        <v>44566.171840277777</v>
      </c>
      <c r="Q117">
        <v>45272</v>
      </c>
      <c r="R117">
        <v>4046</v>
      </c>
      <c r="S117" t="b">
        <v>0</v>
      </c>
      <c r="T117" t="s">
        <v>87</v>
      </c>
      <c r="U117" t="b">
        <v>0</v>
      </c>
      <c r="V117" t="s">
        <v>364</v>
      </c>
      <c r="W117" s="1">
        <v>44565.635000000002</v>
      </c>
      <c r="X117">
        <v>2882</v>
      </c>
      <c r="Y117">
        <v>204</v>
      </c>
      <c r="Z117">
        <v>0</v>
      </c>
      <c r="AA117">
        <v>204</v>
      </c>
      <c r="AB117">
        <v>0</v>
      </c>
      <c r="AC117">
        <v>107</v>
      </c>
      <c r="AD117">
        <v>-66</v>
      </c>
      <c r="AE117">
        <v>0</v>
      </c>
      <c r="AF117">
        <v>0</v>
      </c>
      <c r="AG117">
        <v>0</v>
      </c>
      <c r="AH117" t="s">
        <v>113</v>
      </c>
      <c r="AI117" s="1">
        <v>44566.171840277777</v>
      </c>
      <c r="AJ117">
        <v>1099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-66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x14ac:dyDescent="0.45">
      <c r="A118" t="s">
        <v>408</v>
      </c>
      <c r="B118" t="s">
        <v>79</v>
      </c>
      <c r="C118" t="s">
        <v>409</v>
      </c>
      <c r="D118" t="s">
        <v>81</v>
      </c>
      <c r="E118" s="2" t="str">
        <f>HYPERLINK("capsilon://?command=openfolder&amp;siteaddress=FAM.docvelocity-na8.net&amp;folderid=FX01917102-7B56-1647-DD66-9632778C070F","FX211213029")</f>
        <v>FX211213029</v>
      </c>
      <c r="F118" t="s">
        <v>19</v>
      </c>
      <c r="G118" t="s">
        <v>19</v>
      </c>
      <c r="H118" t="s">
        <v>82</v>
      </c>
      <c r="I118" t="s">
        <v>410</v>
      </c>
      <c r="J118">
        <v>38</v>
      </c>
      <c r="K118" t="s">
        <v>84</v>
      </c>
      <c r="L118" t="s">
        <v>85</v>
      </c>
      <c r="M118" t="s">
        <v>86</v>
      </c>
      <c r="N118">
        <v>2</v>
      </c>
      <c r="O118" s="1">
        <v>44565.620833333334</v>
      </c>
      <c r="P118" s="1">
        <v>44566.16747685185</v>
      </c>
      <c r="Q118">
        <v>45055</v>
      </c>
      <c r="R118">
        <v>2175</v>
      </c>
      <c r="S118" t="b">
        <v>0</v>
      </c>
      <c r="T118" t="s">
        <v>87</v>
      </c>
      <c r="U118" t="b">
        <v>0</v>
      </c>
      <c r="V118" t="s">
        <v>351</v>
      </c>
      <c r="W118" s="1">
        <v>44565.647337962961</v>
      </c>
      <c r="X118">
        <v>1845</v>
      </c>
      <c r="Y118">
        <v>37</v>
      </c>
      <c r="Z118">
        <v>0</v>
      </c>
      <c r="AA118">
        <v>37</v>
      </c>
      <c r="AB118">
        <v>0</v>
      </c>
      <c r="AC118">
        <v>34</v>
      </c>
      <c r="AD118">
        <v>1</v>
      </c>
      <c r="AE118">
        <v>0</v>
      </c>
      <c r="AF118">
        <v>0</v>
      </c>
      <c r="AG118">
        <v>0</v>
      </c>
      <c r="AH118" t="s">
        <v>89</v>
      </c>
      <c r="AI118" s="1">
        <v>44566.16747685185</v>
      </c>
      <c r="AJ118">
        <v>285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x14ac:dyDescent="0.45">
      <c r="A119" t="s">
        <v>411</v>
      </c>
      <c r="B119" t="s">
        <v>79</v>
      </c>
      <c r="C119" t="s">
        <v>412</v>
      </c>
      <c r="D119" t="s">
        <v>81</v>
      </c>
      <c r="E119" s="2" t="str">
        <f>HYPERLINK("capsilon://?command=openfolder&amp;siteaddress=FAM.docvelocity-na8.net&amp;folderid=FXD2B7E0E6-D22D-0BB8-8D1C-15FBFF5D045A","FX2201318")</f>
        <v>FX2201318</v>
      </c>
      <c r="F119" t="s">
        <v>19</v>
      </c>
      <c r="G119" t="s">
        <v>19</v>
      </c>
      <c r="H119" t="s">
        <v>82</v>
      </c>
      <c r="I119" t="s">
        <v>413</v>
      </c>
      <c r="J119">
        <v>328</v>
      </c>
      <c r="K119" t="s">
        <v>84</v>
      </c>
      <c r="L119" t="s">
        <v>85</v>
      </c>
      <c r="M119" t="s">
        <v>86</v>
      </c>
      <c r="N119">
        <v>2</v>
      </c>
      <c r="O119" s="1">
        <v>44565.652361111112</v>
      </c>
      <c r="P119" s="1">
        <v>44566.194675925923</v>
      </c>
      <c r="Q119">
        <v>37674</v>
      </c>
      <c r="R119">
        <v>9182</v>
      </c>
      <c r="S119" t="b">
        <v>0</v>
      </c>
      <c r="T119" t="s">
        <v>87</v>
      </c>
      <c r="U119" t="b">
        <v>0</v>
      </c>
      <c r="V119" t="s">
        <v>370</v>
      </c>
      <c r="W119" s="1">
        <v>44565.732858796298</v>
      </c>
      <c r="X119">
        <v>6820</v>
      </c>
      <c r="Y119">
        <v>445</v>
      </c>
      <c r="Z119">
        <v>0</v>
      </c>
      <c r="AA119">
        <v>445</v>
      </c>
      <c r="AB119">
        <v>0</v>
      </c>
      <c r="AC119">
        <v>321</v>
      </c>
      <c r="AD119">
        <v>-117</v>
      </c>
      <c r="AE119">
        <v>0</v>
      </c>
      <c r="AF119">
        <v>0</v>
      </c>
      <c r="AG119">
        <v>0</v>
      </c>
      <c r="AH119" t="s">
        <v>89</v>
      </c>
      <c r="AI119" s="1">
        <v>44566.194675925923</v>
      </c>
      <c r="AJ119">
        <v>2349</v>
      </c>
      <c r="AK119">
        <v>8</v>
      </c>
      <c r="AL119">
        <v>0</v>
      </c>
      <c r="AM119">
        <v>8</v>
      </c>
      <c r="AN119">
        <v>0</v>
      </c>
      <c r="AO119">
        <v>9</v>
      </c>
      <c r="AP119">
        <v>-125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x14ac:dyDescent="0.45">
      <c r="A120" t="s">
        <v>414</v>
      </c>
      <c r="B120" t="s">
        <v>79</v>
      </c>
      <c r="C120" t="s">
        <v>356</v>
      </c>
      <c r="D120" t="s">
        <v>81</v>
      </c>
      <c r="E120" s="2" t="str">
        <f>HYPERLINK("capsilon://?command=openfolder&amp;siteaddress=FAM.docvelocity-na8.net&amp;folderid=FX7168C285-D81D-A19B-F027-D681DD71A954","FX211213846")</f>
        <v>FX211213846</v>
      </c>
      <c r="F120" t="s">
        <v>19</v>
      </c>
      <c r="G120" t="s">
        <v>19</v>
      </c>
      <c r="H120" t="s">
        <v>82</v>
      </c>
      <c r="I120" t="s">
        <v>415</v>
      </c>
      <c r="J120">
        <v>78</v>
      </c>
      <c r="K120" t="s">
        <v>84</v>
      </c>
      <c r="L120" t="s">
        <v>85</v>
      </c>
      <c r="M120" t="s">
        <v>86</v>
      </c>
      <c r="N120">
        <v>2</v>
      </c>
      <c r="O120" s="1">
        <v>44565.656319444446</v>
      </c>
      <c r="P120" s="1">
        <v>44566.175474537034</v>
      </c>
      <c r="Q120">
        <v>44267</v>
      </c>
      <c r="R120">
        <v>588</v>
      </c>
      <c r="S120" t="b">
        <v>0</v>
      </c>
      <c r="T120" t="s">
        <v>87</v>
      </c>
      <c r="U120" t="b">
        <v>0</v>
      </c>
      <c r="V120" t="s">
        <v>160</v>
      </c>
      <c r="W120" s="1">
        <v>44565.659467592595</v>
      </c>
      <c r="X120">
        <v>205</v>
      </c>
      <c r="Y120">
        <v>64</v>
      </c>
      <c r="Z120">
        <v>0</v>
      </c>
      <c r="AA120">
        <v>64</v>
      </c>
      <c r="AB120">
        <v>0</v>
      </c>
      <c r="AC120">
        <v>25</v>
      </c>
      <c r="AD120">
        <v>14</v>
      </c>
      <c r="AE120">
        <v>0</v>
      </c>
      <c r="AF120">
        <v>0</v>
      </c>
      <c r="AG120">
        <v>0</v>
      </c>
      <c r="AH120" t="s">
        <v>97</v>
      </c>
      <c r="AI120" s="1">
        <v>44566.175474537034</v>
      </c>
      <c r="AJ120">
        <v>383</v>
      </c>
      <c r="AK120">
        <v>1</v>
      </c>
      <c r="AL120">
        <v>0</v>
      </c>
      <c r="AM120">
        <v>1</v>
      </c>
      <c r="AN120">
        <v>0</v>
      </c>
      <c r="AO120">
        <v>1</v>
      </c>
      <c r="AP120">
        <v>13</v>
      </c>
      <c r="AQ120">
        <v>0</v>
      </c>
      <c r="AR120">
        <v>0</v>
      </c>
      <c r="AS120">
        <v>0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x14ac:dyDescent="0.45">
      <c r="A121" t="s">
        <v>416</v>
      </c>
      <c r="B121" t="s">
        <v>79</v>
      </c>
      <c r="C121" t="s">
        <v>356</v>
      </c>
      <c r="D121" t="s">
        <v>81</v>
      </c>
      <c r="E121" s="2" t="str">
        <f>HYPERLINK("capsilon://?command=openfolder&amp;siteaddress=FAM.docvelocity-na8.net&amp;folderid=FX7168C285-D81D-A19B-F027-D681DD71A954","FX211213846")</f>
        <v>FX211213846</v>
      </c>
      <c r="F121" t="s">
        <v>19</v>
      </c>
      <c r="G121" t="s">
        <v>19</v>
      </c>
      <c r="H121" t="s">
        <v>82</v>
      </c>
      <c r="I121" t="s">
        <v>417</v>
      </c>
      <c r="J121">
        <v>73</v>
      </c>
      <c r="K121" t="s">
        <v>84</v>
      </c>
      <c r="L121" t="s">
        <v>85</v>
      </c>
      <c r="M121" t="s">
        <v>86</v>
      </c>
      <c r="N121">
        <v>2</v>
      </c>
      <c r="O121" s="1">
        <v>44565.656550925924</v>
      </c>
      <c r="P121" s="1">
        <v>44566.176585648151</v>
      </c>
      <c r="Q121">
        <v>43976</v>
      </c>
      <c r="R121">
        <v>955</v>
      </c>
      <c r="S121" t="b">
        <v>0</v>
      </c>
      <c r="T121" t="s">
        <v>87</v>
      </c>
      <c r="U121" t="b">
        <v>0</v>
      </c>
      <c r="V121" t="s">
        <v>174</v>
      </c>
      <c r="W121" s="1">
        <v>44565.665243055555</v>
      </c>
      <c r="X121">
        <v>545</v>
      </c>
      <c r="Y121">
        <v>59</v>
      </c>
      <c r="Z121">
        <v>0</v>
      </c>
      <c r="AA121">
        <v>59</v>
      </c>
      <c r="AB121">
        <v>0</v>
      </c>
      <c r="AC121">
        <v>25</v>
      </c>
      <c r="AD121">
        <v>14</v>
      </c>
      <c r="AE121">
        <v>0</v>
      </c>
      <c r="AF121">
        <v>0</v>
      </c>
      <c r="AG121">
        <v>0</v>
      </c>
      <c r="AH121" t="s">
        <v>113</v>
      </c>
      <c r="AI121" s="1">
        <v>44566.176585648151</v>
      </c>
      <c r="AJ121">
        <v>410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14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x14ac:dyDescent="0.45">
      <c r="A122" t="s">
        <v>418</v>
      </c>
      <c r="B122" t="s">
        <v>79</v>
      </c>
      <c r="C122" t="s">
        <v>419</v>
      </c>
      <c r="D122" t="s">
        <v>81</v>
      </c>
      <c r="E122" s="2" t="str">
        <f>HYPERLINK("capsilon://?command=openfolder&amp;siteaddress=FAM.docvelocity-na8.net&amp;folderid=FX933C541E-209D-43D2-684D-D2AECAB6CFDF","FX2201670")</f>
        <v>FX2201670</v>
      </c>
      <c r="F122" t="s">
        <v>19</v>
      </c>
      <c r="G122" t="s">
        <v>19</v>
      </c>
      <c r="H122" t="s">
        <v>82</v>
      </c>
      <c r="I122" t="s">
        <v>420</v>
      </c>
      <c r="J122">
        <v>150</v>
      </c>
      <c r="K122" t="s">
        <v>84</v>
      </c>
      <c r="L122" t="s">
        <v>85</v>
      </c>
      <c r="M122" t="s">
        <v>86</v>
      </c>
      <c r="N122">
        <v>2</v>
      </c>
      <c r="O122" s="1">
        <v>44565.660509259258</v>
      </c>
      <c r="P122" s="1">
        <v>44566.187708333331</v>
      </c>
      <c r="Q122">
        <v>43489</v>
      </c>
      <c r="R122">
        <v>2061</v>
      </c>
      <c r="S122" t="b">
        <v>0</v>
      </c>
      <c r="T122" t="s">
        <v>87</v>
      </c>
      <c r="U122" t="b">
        <v>0</v>
      </c>
      <c r="V122" t="s">
        <v>351</v>
      </c>
      <c r="W122" s="1">
        <v>44565.675613425927</v>
      </c>
      <c r="X122">
        <v>1095</v>
      </c>
      <c r="Y122">
        <v>120</v>
      </c>
      <c r="Z122">
        <v>0</v>
      </c>
      <c r="AA122">
        <v>120</v>
      </c>
      <c r="AB122">
        <v>0</v>
      </c>
      <c r="AC122">
        <v>32</v>
      </c>
      <c r="AD122">
        <v>30</v>
      </c>
      <c r="AE122">
        <v>0</v>
      </c>
      <c r="AF122">
        <v>0</v>
      </c>
      <c r="AG122">
        <v>0</v>
      </c>
      <c r="AH122" t="s">
        <v>113</v>
      </c>
      <c r="AI122" s="1">
        <v>44566.187708333331</v>
      </c>
      <c r="AJ122">
        <v>960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30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x14ac:dyDescent="0.45">
      <c r="A123" t="s">
        <v>421</v>
      </c>
      <c r="B123" t="s">
        <v>79</v>
      </c>
      <c r="C123" t="s">
        <v>422</v>
      </c>
      <c r="D123" t="s">
        <v>81</v>
      </c>
      <c r="E123" s="2" t="str">
        <f>HYPERLINK("capsilon://?command=openfolder&amp;siteaddress=FAM.docvelocity-na8.net&amp;folderid=FXC29638B1-F830-B96D-42CC-B64FF7CA97B6","FX211211461")</f>
        <v>FX211211461</v>
      </c>
      <c r="F123" t="s">
        <v>19</v>
      </c>
      <c r="G123" t="s">
        <v>19</v>
      </c>
      <c r="H123" t="s">
        <v>82</v>
      </c>
      <c r="I123" t="s">
        <v>423</v>
      </c>
      <c r="J123">
        <v>180</v>
      </c>
      <c r="K123" t="s">
        <v>84</v>
      </c>
      <c r="L123" t="s">
        <v>85</v>
      </c>
      <c r="M123" t="s">
        <v>86</v>
      </c>
      <c r="N123">
        <v>2</v>
      </c>
      <c r="O123" s="1">
        <v>44565.706979166665</v>
      </c>
      <c r="P123" s="1">
        <v>44566.198391203703</v>
      </c>
      <c r="Q123">
        <v>40974</v>
      </c>
      <c r="R123">
        <v>1484</v>
      </c>
      <c r="S123" t="b">
        <v>0</v>
      </c>
      <c r="T123" t="s">
        <v>87</v>
      </c>
      <c r="U123" t="b">
        <v>0</v>
      </c>
      <c r="V123" t="s">
        <v>160</v>
      </c>
      <c r="W123" s="1">
        <v>44565.721921296295</v>
      </c>
      <c r="X123">
        <v>553</v>
      </c>
      <c r="Y123">
        <v>142</v>
      </c>
      <c r="Z123">
        <v>0</v>
      </c>
      <c r="AA123">
        <v>142</v>
      </c>
      <c r="AB123">
        <v>0</v>
      </c>
      <c r="AC123">
        <v>48</v>
      </c>
      <c r="AD123">
        <v>38</v>
      </c>
      <c r="AE123">
        <v>0</v>
      </c>
      <c r="AF123">
        <v>0</v>
      </c>
      <c r="AG123">
        <v>0</v>
      </c>
      <c r="AH123" t="s">
        <v>113</v>
      </c>
      <c r="AI123" s="1">
        <v>44566.198391203703</v>
      </c>
      <c r="AJ123">
        <v>922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38</v>
      </c>
      <c r="AQ123">
        <v>0</v>
      </c>
      <c r="AR123">
        <v>0</v>
      </c>
      <c r="AS123">
        <v>0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x14ac:dyDescent="0.45">
      <c r="A124" t="s">
        <v>424</v>
      </c>
      <c r="B124" t="s">
        <v>79</v>
      </c>
      <c r="C124" t="s">
        <v>425</v>
      </c>
      <c r="D124" t="s">
        <v>81</v>
      </c>
      <c r="E124" s="2" t="str">
        <f>HYPERLINK("capsilon://?command=openfolder&amp;siteaddress=FAM.docvelocity-na8.net&amp;folderid=FX87E93110-0158-A228-184A-52A35FC0AB01","FX2201741")</f>
        <v>FX2201741</v>
      </c>
      <c r="F124" t="s">
        <v>19</v>
      </c>
      <c r="G124" t="s">
        <v>19</v>
      </c>
      <c r="H124" t="s">
        <v>82</v>
      </c>
      <c r="I124" t="s">
        <v>426</v>
      </c>
      <c r="J124">
        <v>76</v>
      </c>
      <c r="K124" t="s">
        <v>84</v>
      </c>
      <c r="L124" t="s">
        <v>85</v>
      </c>
      <c r="M124" t="s">
        <v>86</v>
      </c>
      <c r="N124">
        <v>2</v>
      </c>
      <c r="O124" s="1">
        <v>44565.719826388886</v>
      </c>
      <c r="P124" s="1">
        <v>44566.198865740742</v>
      </c>
      <c r="Q124">
        <v>40792</v>
      </c>
      <c r="R124">
        <v>597</v>
      </c>
      <c r="S124" t="b">
        <v>0</v>
      </c>
      <c r="T124" t="s">
        <v>87</v>
      </c>
      <c r="U124" t="b">
        <v>0</v>
      </c>
      <c r="V124" t="s">
        <v>219</v>
      </c>
      <c r="W124" s="1">
        <v>44565.723310185182</v>
      </c>
      <c r="X124">
        <v>236</v>
      </c>
      <c r="Y124">
        <v>74</v>
      </c>
      <c r="Z124">
        <v>0</v>
      </c>
      <c r="AA124">
        <v>74</v>
      </c>
      <c r="AB124">
        <v>0</v>
      </c>
      <c r="AC124">
        <v>33</v>
      </c>
      <c r="AD124">
        <v>2</v>
      </c>
      <c r="AE124">
        <v>0</v>
      </c>
      <c r="AF124">
        <v>0</v>
      </c>
      <c r="AG124">
        <v>0</v>
      </c>
      <c r="AH124" t="s">
        <v>89</v>
      </c>
      <c r="AI124" s="1">
        <v>44566.198865740742</v>
      </c>
      <c r="AJ124">
        <v>361</v>
      </c>
      <c r="AK124">
        <v>1</v>
      </c>
      <c r="AL124">
        <v>0</v>
      </c>
      <c r="AM124">
        <v>1</v>
      </c>
      <c r="AN124">
        <v>0</v>
      </c>
      <c r="AO124">
        <v>1</v>
      </c>
      <c r="AP124">
        <v>1</v>
      </c>
      <c r="AQ124">
        <v>0</v>
      </c>
      <c r="AR124">
        <v>0</v>
      </c>
      <c r="AS124">
        <v>0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x14ac:dyDescent="0.45">
      <c r="A125" t="s">
        <v>427</v>
      </c>
      <c r="B125" t="s">
        <v>79</v>
      </c>
      <c r="C125" t="s">
        <v>296</v>
      </c>
      <c r="D125" t="s">
        <v>81</v>
      </c>
      <c r="E125" s="2" t="str">
        <f>HYPERLINK("capsilon://?command=openfolder&amp;siteaddress=FAM.docvelocity-na8.net&amp;folderid=FXC0E13D08-BB80-E86E-54B7-08436E31E0E3","FX211210334")</f>
        <v>FX211210334</v>
      </c>
      <c r="F125" t="s">
        <v>19</v>
      </c>
      <c r="G125" t="s">
        <v>19</v>
      </c>
      <c r="H125" t="s">
        <v>82</v>
      </c>
      <c r="I125" t="s">
        <v>428</v>
      </c>
      <c r="J125">
        <v>66</v>
      </c>
      <c r="K125" t="s">
        <v>84</v>
      </c>
      <c r="L125" t="s">
        <v>85</v>
      </c>
      <c r="M125" t="s">
        <v>86</v>
      </c>
      <c r="N125">
        <v>2</v>
      </c>
      <c r="O125" s="1">
        <v>44565.722407407404</v>
      </c>
      <c r="P125" s="1">
        <v>44566.203900462962</v>
      </c>
      <c r="Q125">
        <v>41002</v>
      </c>
      <c r="R125">
        <v>599</v>
      </c>
      <c r="S125" t="b">
        <v>0</v>
      </c>
      <c r="T125" t="s">
        <v>87</v>
      </c>
      <c r="U125" t="b">
        <v>0</v>
      </c>
      <c r="V125" t="s">
        <v>219</v>
      </c>
      <c r="W125" s="1">
        <v>44565.724756944444</v>
      </c>
      <c r="X125">
        <v>124</v>
      </c>
      <c r="Y125">
        <v>52</v>
      </c>
      <c r="Z125">
        <v>0</v>
      </c>
      <c r="AA125">
        <v>52</v>
      </c>
      <c r="AB125">
        <v>0</v>
      </c>
      <c r="AC125">
        <v>23</v>
      </c>
      <c r="AD125">
        <v>14</v>
      </c>
      <c r="AE125">
        <v>0</v>
      </c>
      <c r="AF125">
        <v>0</v>
      </c>
      <c r="AG125">
        <v>0</v>
      </c>
      <c r="AH125" t="s">
        <v>113</v>
      </c>
      <c r="AI125" s="1">
        <v>44566.203900462962</v>
      </c>
      <c r="AJ125">
        <v>475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14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x14ac:dyDescent="0.45">
      <c r="A126" t="s">
        <v>429</v>
      </c>
      <c r="B126" t="s">
        <v>79</v>
      </c>
      <c r="C126" t="s">
        <v>430</v>
      </c>
      <c r="D126" t="s">
        <v>81</v>
      </c>
      <c r="E126" s="2" t="str">
        <f>HYPERLINK("capsilon://?command=openfolder&amp;siteaddress=FAM.docvelocity-na8.net&amp;folderid=FX6F905EE5-B737-84A8-B8EE-CC7EE1706519","FX211212685")</f>
        <v>FX211212685</v>
      </c>
      <c r="F126" t="s">
        <v>19</v>
      </c>
      <c r="G126" t="s">
        <v>19</v>
      </c>
      <c r="H126" t="s">
        <v>82</v>
      </c>
      <c r="I126" t="s">
        <v>431</v>
      </c>
      <c r="J126">
        <v>122</v>
      </c>
      <c r="K126" t="s">
        <v>84</v>
      </c>
      <c r="L126" t="s">
        <v>85</v>
      </c>
      <c r="M126" t="s">
        <v>86</v>
      </c>
      <c r="N126">
        <v>2</v>
      </c>
      <c r="O126" s="1">
        <v>44565.733773148146</v>
      </c>
      <c r="P126" s="1">
        <v>44566.207719907405</v>
      </c>
      <c r="Q126">
        <v>38988</v>
      </c>
      <c r="R126">
        <v>1961</v>
      </c>
      <c r="S126" t="b">
        <v>0</v>
      </c>
      <c r="T126" t="s">
        <v>87</v>
      </c>
      <c r="U126" t="b">
        <v>0</v>
      </c>
      <c r="V126" t="s">
        <v>364</v>
      </c>
      <c r="W126" s="1">
        <v>44565.750532407408</v>
      </c>
      <c r="X126">
        <v>1197</v>
      </c>
      <c r="Y126">
        <v>110</v>
      </c>
      <c r="Z126">
        <v>0</v>
      </c>
      <c r="AA126">
        <v>110</v>
      </c>
      <c r="AB126">
        <v>0</v>
      </c>
      <c r="AC126">
        <v>58</v>
      </c>
      <c r="AD126">
        <v>12</v>
      </c>
      <c r="AE126">
        <v>0</v>
      </c>
      <c r="AF126">
        <v>0</v>
      </c>
      <c r="AG126">
        <v>0</v>
      </c>
      <c r="AH126" t="s">
        <v>89</v>
      </c>
      <c r="AI126" s="1">
        <v>44566.207719907405</v>
      </c>
      <c r="AJ126">
        <v>764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12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x14ac:dyDescent="0.45">
      <c r="A127" t="s">
        <v>432</v>
      </c>
      <c r="B127" t="s">
        <v>79</v>
      </c>
      <c r="C127" t="s">
        <v>302</v>
      </c>
      <c r="D127" t="s">
        <v>81</v>
      </c>
      <c r="E127" s="2" t="str">
        <f>HYPERLINK("capsilon://?command=openfolder&amp;siteaddress=FAM.docvelocity-na8.net&amp;folderid=FXE5D0AFBB-9F23-4B62-438C-D461A7874D63","FX211112762")</f>
        <v>FX211112762</v>
      </c>
      <c r="F127" t="s">
        <v>19</v>
      </c>
      <c r="G127" t="s">
        <v>19</v>
      </c>
      <c r="H127" t="s">
        <v>82</v>
      </c>
      <c r="I127" t="s">
        <v>433</v>
      </c>
      <c r="J127">
        <v>66</v>
      </c>
      <c r="K127" t="s">
        <v>84</v>
      </c>
      <c r="L127" t="s">
        <v>85</v>
      </c>
      <c r="M127" t="s">
        <v>86</v>
      </c>
      <c r="N127">
        <v>2</v>
      </c>
      <c r="O127" s="1">
        <v>44565.789027777777</v>
      </c>
      <c r="P127" s="1">
        <v>44566.210138888891</v>
      </c>
      <c r="Q127">
        <v>33352</v>
      </c>
      <c r="R127">
        <v>3032</v>
      </c>
      <c r="S127" t="b">
        <v>0</v>
      </c>
      <c r="T127" t="s">
        <v>87</v>
      </c>
      <c r="U127" t="b">
        <v>0</v>
      </c>
      <c r="V127" t="s">
        <v>304</v>
      </c>
      <c r="W127" s="1">
        <v>44565.81795138889</v>
      </c>
      <c r="X127">
        <v>2494</v>
      </c>
      <c r="Y127">
        <v>52</v>
      </c>
      <c r="Z127">
        <v>0</v>
      </c>
      <c r="AA127">
        <v>52</v>
      </c>
      <c r="AB127">
        <v>0</v>
      </c>
      <c r="AC127">
        <v>41</v>
      </c>
      <c r="AD127">
        <v>14</v>
      </c>
      <c r="AE127">
        <v>0</v>
      </c>
      <c r="AF127">
        <v>0</v>
      </c>
      <c r="AG127">
        <v>0</v>
      </c>
      <c r="AH127" t="s">
        <v>113</v>
      </c>
      <c r="AI127" s="1">
        <v>44566.210138888891</v>
      </c>
      <c r="AJ127">
        <v>538</v>
      </c>
      <c r="AK127">
        <v>2</v>
      </c>
      <c r="AL127">
        <v>0</v>
      </c>
      <c r="AM127">
        <v>2</v>
      </c>
      <c r="AN127">
        <v>0</v>
      </c>
      <c r="AO127">
        <v>2</v>
      </c>
      <c r="AP127">
        <v>12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x14ac:dyDescent="0.45">
      <c r="A128" t="s">
        <v>434</v>
      </c>
      <c r="B128" t="s">
        <v>79</v>
      </c>
      <c r="C128" t="s">
        <v>115</v>
      </c>
      <c r="D128" t="s">
        <v>81</v>
      </c>
      <c r="E128" s="2" t="str">
        <f>HYPERLINK("capsilon://?command=openfolder&amp;siteaddress=FAM.docvelocity-na8.net&amp;folderid=FXDFF0D22A-3FFC-2C6B-766A-1DF415E3F228","FX211213603")</f>
        <v>FX211213603</v>
      </c>
      <c r="F128" t="s">
        <v>19</v>
      </c>
      <c r="G128" t="s">
        <v>19</v>
      </c>
      <c r="H128" t="s">
        <v>82</v>
      </c>
      <c r="I128" t="s">
        <v>435</v>
      </c>
      <c r="J128">
        <v>152</v>
      </c>
      <c r="K128" t="s">
        <v>84</v>
      </c>
      <c r="L128" t="s">
        <v>85</v>
      </c>
      <c r="M128" t="s">
        <v>86</v>
      </c>
      <c r="N128">
        <v>2</v>
      </c>
      <c r="O128" s="1">
        <v>44566.257534722223</v>
      </c>
      <c r="P128" s="1">
        <v>44566.360069444447</v>
      </c>
      <c r="Q128">
        <v>6123</v>
      </c>
      <c r="R128">
        <v>2736</v>
      </c>
      <c r="S128" t="b">
        <v>0</v>
      </c>
      <c r="T128" t="s">
        <v>87</v>
      </c>
      <c r="U128" t="b">
        <v>0</v>
      </c>
      <c r="V128" t="s">
        <v>372</v>
      </c>
      <c r="W128" s="1">
        <v>44566.279502314814</v>
      </c>
      <c r="X128">
        <v>1887</v>
      </c>
      <c r="Y128">
        <v>214</v>
      </c>
      <c r="Z128">
        <v>0</v>
      </c>
      <c r="AA128">
        <v>214</v>
      </c>
      <c r="AB128">
        <v>0</v>
      </c>
      <c r="AC128">
        <v>154</v>
      </c>
      <c r="AD128">
        <v>-62</v>
      </c>
      <c r="AE128">
        <v>0</v>
      </c>
      <c r="AF128">
        <v>0</v>
      </c>
      <c r="AG128">
        <v>0</v>
      </c>
      <c r="AH128" t="s">
        <v>97</v>
      </c>
      <c r="AI128" s="1">
        <v>44566.360069444447</v>
      </c>
      <c r="AJ128">
        <v>849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-62</v>
      </c>
      <c r="AQ128">
        <v>0</v>
      </c>
      <c r="AR128">
        <v>0</v>
      </c>
      <c r="AS128">
        <v>0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x14ac:dyDescent="0.45">
      <c r="A129" t="s">
        <v>436</v>
      </c>
      <c r="B129" t="s">
        <v>79</v>
      </c>
      <c r="C129" t="s">
        <v>344</v>
      </c>
      <c r="D129" t="s">
        <v>81</v>
      </c>
      <c r="E129" s="2" t="str">
        <f>HYPERLINK("capsilon://?command=openfolder&amp;siteaddress=FAM.docvelocity-na8.net&amp;folderid=FX904C5585-61DC-8DFA-C0B8-2216D6F9AE4A","FX21093225")</f>
        <v>FX21093225</v>
      </c>
      <c r="F129" t="s">
        <v>19</v>
      </c>
      <c r="G129" t="s">
        <v>19</v>
      </c>
      <c r="H129" t="s">
        <v>82</v>
      </c>
      <c r="I129" t="s">
        <v>437</v>
      </c>
      <c r="J129">
        <v>38</v>
      </c>
      <c r="K129" t="s">
        <v>84</v>
      </c>
      <c r="L129" t="s">
        <v>85</v>
      </c>
      <c r="M129" t="s">
        <v>86</v>
      </c>
      <c r="N129">
        <v>2</v>
      </c>
      <c r="O129" s="1">
        <v>44566.269780092596</v>
      </c>
      <c r="P129" s="1">
        <v>44566.360358796293</v>
      </c>
      <c r="Q129">
        <v>7180</v>
      </c>
      <c r="R129">
        <v>646</v>
      </c>
      <c r="S129" t="b">
        <v>0</v>
      </c>
      <c r="T129" t="s">
        <v>87</v>
      </c>
      <c r="U129" t="b">
        <v>0</v>
      </c>
      <c r="V129" t="s">
        <v>304</v>
      </c>
      <c r="W129" s="1">
        <v>44566.271435185183</v>
      </c>
      <c r="X129">
        <v>122</v>
      </c>
      <c r="Y129">
        <v>37</v>
      </c>
      <c r="Z129">
        <v>0</v>
      </c>
      <c r="AA129">
        <v>37</v>
      </c>
      <c r="AB129">
        <v>0</v>
      </c>
      <c r="AC129">
        <v>19</v>
      </c>
      <c r="AD129">
        <v>1</v>
      </c>
      <c r="AE129">
        <v>0</v>
      </c>
      <c r="AF129">
        <v>0</v>
      </c>
      <c r="AG129">
        <v>0</v>
      </c>
      <c r="AH129" t="s">
        <v>113</v>
      </c>
      <c r="AI129" s="1">
        <v>44566.360358796293</v>
      </c>
      <c r="AJ129">
        <v>524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x14ac:dyDescent="0.45">
      <c r="A130" t="s">
        <v>438</v>
      </c>
      <c r="B130" t="s">
        <v>79</v>
      </c>
      <c r="C130" t="s">
        <v>419</v>
      </c>
      <c r="D130" t="s">
        <v>81</v>
      </c>
      <c r="E130" s="2" t="str">
        <f>HYPERLINK("capsilon://?command=openfolder&amp;siteaddress=FAM.docvelocity-na8.net&amp;folderid=FX933C541E-209D-43D2-684D-D2AECAB6CFDF","FX2201670")</f>
        <v>FX2201670</v>
      </c>
      <c r="F130" t="s">
        <v>19</v>
      </c>
      <c r="G130" t="s">
        <v>19</v>
      </c>
      <c r="H130" t="s">
        <v>82</v>
      </c>
      <c r="I130" t="s">
        <v>439</v>
      </c>
      <c r="J130">
        <v>66</v>
      </c>
      <c r="K130" t="s">
        <v>84</v>
      </c>
      <c r="L130" t="s">
        <v>85</v>
      </c>
      <c r="M130" t="s">
        <v>86</v>
      </c>
      <c r="N130">
        <v>2</v>
      </c>
      <c r="O130" s="1">
        <v>44566.329155092593</v>
      </c>
      <c r="P130" s="1">
        <v>44566.363587962966</v>
      </c>
      <c r="Q130">
        <v>2369</v>
      </c>
      <c r="R130">
        <v>606</v>
      </c>
      <c r="S130" t="b">
        <v>0</v>
      </c>
      <c r="T130" t="s">
        <v>87</v>
      </c>
      <c r="U130" t="b">
        <v>0</v>
      </c>
      <c r="V130" t="s">
        <v>106</v>
      </c>
      <c r="W130" s="1">
        <v>44566.333032407405</v>
      </c>
      <c r="X130">
        <v>302</v>
      </c>
      <c r="Y130">
        <v>52</v>
      </c>
      <c r="Z130">
        <v>0</v>
      </c>
      <c r="AA130">
        <v>52</v>
      </c>
      <c r="AB130">
        <v>0</v>
      </c>
      <c r="AC130">
        <v>18</v>
      </c>
      <c r="AD130">
        <v>14</v>
      </c>
      <c r="AE130">
        <v>0</v>
      </c>
      <c r="AF130">
        <v>0</v>
      </c>
      <c r="AG130">
        <v>0</v>
      </c>
      <c r="AH130" t="s">
        <v>97</v>
      </c>
      <c r="AI130" s="1">
        <v>44566.363587962966</v>
      </c>
      <c r="AJ130">
        <v>304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14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x14ac:dyDescent="0.45">
      <c r="A131" t="s">
        <v>440</v>
      </c>
      <c r="B131" t="s">
        <v>79</v>
      </c>
      <c r="C131" t="s">
        <v>419</v>
      </c>
      <c r="D131" t="s">
        <v>81</v>
      </c>
      <c r="E131" s="2" t="str">
        <f>HYPERLINK("capsilon://?command=openfolder&amp;siteaddress=FAM.docvelocity-na8.net&amp;folderid=FX933C541E-209D-43D2-684D-D2AECAB6CFDF","FX2201670")</f>
        <v>FX2201670</v>
      </c>
      <c r="F131" t="s">
        <v>19</v>
      </c>
      <c r="G131" t="s">
        <v>19</v>
      </c>
      <c r="H131" t="s">
        <v>82</v>
      </c>
      <c r="I131" t="s">
        <v>441</v>
      </c>
      <c r="J131">
        <v>66</v>
      </c>
      <c r="K131" t="s">
        <v>84</v>
      </c>
      <c r="L131" t="s">
        <v>85</v>
      </c>
      <c r="M131" t="s">
        <v>86</v>
      </c>
      <c r="N131">
        <v>2</v>
      </c>
      <c r="O131" s="1">
        <v>44566.332974537036</v>
      </c>
      <c r="P131" s="1">
        <v>44566.36136574074</v>
      </c>
      <c r="Q131">
        <v>2303</v>
      </c>
      <c r="R131">
        <v>150</v>
      </c>
      <c r="S131" t="b">
        <v>0</v>
      </c>
      <c r="T131" t="s">
        <v>87</v>
      </c>
      <c r="U131" t="b">
        <v>0</v>
      </c>
      <c r="V131" t="s">
        <v>106</v>
      </c>
      <c r="W131" s="1">
        <v>44566.333784722221</v>
      </c>
      <c r="X131">
        <v>64</v>
      </c>
      <c r="Y131">
        <v>0</v>
      </c>
      <c r="Z131">
        <v>0</v>
      </c>
      <c r="AA131">
        <v>0</v>
      </c>
      <c r="AB131">
        <v>52</v>
      </c>
      <c r="AC131">
        <v>0</v>
      </c>
      <c r="AD131">
        <v>66</v>
      </c>
      <c r="AE131">
        <v>0</v>
      </c>
      <c r="AF131">
        <v>0</v>
      </c>
      <c r="AG131">
        <v>0</v>
      </c>
      <c r="AH131" t="s">
        <v>113</v>
      </c>
      <c r="AI131" s="1">
        <v>44566.36136574074</v>
      </c>
      <c r="AJ131">
        <v>86</v>
      </c>
      <c r="AK131">
        <v>0</v>
      </c>
      <c r="AL131">
        <v>0</v>
      </c>
      <c r="AM131">
        <v>0</v>
      </c>
      <c r="AN131">
        <v>52</v>
      </c>
      <c r="AO131">
        <v>0</v>
      </c>
      <c r="AP131">
        <v>66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x14ac:dyDescent="0.45">
      <c r="A132" t="s">
        <v>442</v>
      </c>
      <c r="B132" t="s">
        <v>79</v>
      </c>
      <c r="C132" t="s">
        <v>422</v>
      </c>
      <c r="D132" t="s">
        <v>81</v>
      </c>
      <c r="E132" s="2" t="str">
        <f>HYPERLINK("capsilon://?command=openfolder&amp;siteaddress=FAM.docvelocity-na8.net&amp;folderid=FXC29638B1-F830-B96D-42CC-B64FF7CA97B6","FX211211461")</f>
        <v>FX211211461</v>
      </c>
      <c r="F132" t="s">
        <v>19</v>
      </c>
      <c r="G132" t="s">
        <v>19</v>
      </c>
      <c r="H132" t="s">
        <v>82</v>
      </c>
      <c r="I132" t="s">
        <v>443</v>
      </c>
      <c r="J132">
        <v>38</v>
      </c>
      <c r="K132" t="s">
        <v>84</v>
      </c>
      <c r="L132" t="s">
        <v>85</v>
      </c>
      <c r="M132" t="s">
        <v>86</v>
      </c>
      <c r="N132">
        <v>2</v>
      </c>
      <c r="O132" s="1">
        <v>44566.354988425926</v>
      </c>
      <c r="P132" s="1">
        <v>44566.363923611112</v>
      </c>
      <c r="Q132">
        <v>73</v>
      </c>
      <c r="R132">
        <v>699</v>
      </c>
      <c r="S132" t="b">
        <v>0</v>
      </c>
      <c r="T132" t="s">
        <v>87</v>
      </c>
      <c r="U132" t="b">
        <v>0</v>
      </c>
      <c r="V132" t="s">
        <v>372</v>
      </c>
      <c r="W132" s="1">
        <v>44566.360578703701</v>
      </c>
      <c r="X132">
        <v>473</v>
      </c>
      <c r="Y132">
        <v>37</v>
      </c>
      <c r="Z132">
        <v>0</v>
      </c>
      <c r="AA132">
        <v>37</v>
      </c>
      <c r="AB132">
        <v>0</v>
      </c>
      <c r="AC132">
        <v>22</v>
      </c>
      <c r="AD132">
        <v>1</v>
      </c>
      <c r="AE132">
        <v>0</v>
      </c>
      <c r="AF132">
        <v>0</v>
      </c>
      <c r="AG132">
        <v>0</v>
      </c>
      <c r="AH132" t="s">
        <v>89</v>
      </c>
      <c r="AI132" s="1">
        <v>44566.363923611112</v>
      </c>
      <c r="AJ132">
        <v>226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x14ac:dyDescent="0.45">
      <c r="A133" t="s">
        <v>444</v>
      </c>
      <c r="B133" t="s">
        <v>79</v>
      </c>
      <c r="C133" t="s">
        <v>445</v>
      </c>
      <c r="D133" t="s">
        <v>81</v>
      </c>
      <c r="E133" s="2" t="str">
        <f>HYPERLINK("capsilon://?command=openfolder&amp;siteaddress=FAM.docvelocity-na8.net&amp;folderid=FXCF49C4E3-85D8-4D68-209C-BAEEF73BC94F","FX2112208")</f>
        <v>FX2112208</v>
      </c>
      <c r="F133" t="s">
        <v>19</v>
      </c>
      <c r="G133" t="s">
        <v>19</v>
      </c>
      <c r="H133" t="s">
        <v>82</v>
      </c>
      <c r="I133" t="s">
        <v>446</v>
      </c>
      <c r="J133">
        <v>66</v>
      </c>
      <c r="K133" t="s">
        <v>84</v>
      </c>
      <c r="L133" t="s">
        <v>85</v>
      </c>
      <c r="M133" t="s">
        <v>86</v>
      </c>
      <c r="N133">
        <v>2</v>
      </c>
      <c r="O133" s="1">
        <v>44566.376597222225</v>
      </c>
      <c r="P133" s="1">
        <v>44566.380254629628</v>
      </c>
      <c r="Q133">
        <v>201</v>
      </c>
      <c r="R133">
        <v>115</v>
      </c>
      <c r="S133" t="b">
        <v>0</v>
      </c>
      <c r="T133" t="s">
        <v>87</v>
      </c>
      <c r="U133" t="b">
        <v>0</v>
      </c>
      <c r="V133" t="s">
        <v>106</v>
      </c>
      <c r="W133" s="1">
        <v>44566.37767361111</v>
      </c>
      <c r="X133">
        <v>58</v>
      </c>
      <c r="Y133">
        <v>0</v>
      </c>
      <c r="Z133">
        <v>0</v>
      </c>
      <c r="AA133">
        <v>0</v>
      </c>
      <c r="AB133">
        <v>52</v>
      </c>
      <c r="AC133">
        <v>0</v>
      </c>
      <c r="AD133">
        <v>66</v>
      </c>
      <c r="AE133">
        <v>0</v>
      </c>
      <c r="AF133">
        <v>0</v>
      </c>
      <c r="AG133">
        <v>0</v>
      </c>
      <c r="AH133" t="s">
        <v>89</v>
      </c>
      <c r="AI133" s="1">
        <v>44566.380254629628</v>
      </c>
      <c r="AJ133">
        <v>57</v>
      </c>
      <c r="AK133">
        <v>0</v>
      </c>
      <c r="AL133">
        <v>0</v>
      </c>
      <c r="AM133">
        <v>0</v>
      </c>
      <c r="AN133">
        <v>52</v>
      </c>
      <c r="AO133">
        <v>0</v>
      </c>
      <c r="AP133">
        <v>66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x14ac:dyDescent="0.45">
      <c r="A134" t="s">
        <v>447</v>
      </c>
      <c r="B134" t="s">
        <v>79</v>
      </c>
      <c r="C134" t="s">
        <v>141</v>
      </c>
      <c r="D134" t="s">
        <v>81</v>
      </c>
      <c r="E134" s="2" t="str">
        <f>HYPERLINK("capsilon://?command=openfolder&amp;siteaddress=FAM.docvelocity-na8.net&amp;folderid=FXD752CC24-266B-1FA2-9F82-A6393D2CFA27","FX21129697")</f>
        <v>FX21129697</v>
      </c>
      <c r="F134" t="s">
        <v>19</v>
      </c>
      <c r="G134" t="s">
        <v>19</v>
      </c>
      <c r="H134" t="s">
        <v>82</v>
      </c>
      <c r="I134" t="s">
        <v>448</v>
      </c>
      <c r="J134">
        <v>516</v>
      </c>
      <c r="K134" t="s">
        <v>84</v>
      </c>
      <c r="L134" t="s">
        <v>85</v>
      </c>
      <c r="M134" t="s">
        <v>86</v>
      </c>
      <c r="N134">
        <v>2</v>
      </c>
      <c r="O134" s="1">
        <v>44566.381678240738</v>
      </c>
      <c r="P134" s="1">
        <v>44566.422337962962</v>
      </c>
      <c r="Q134">
        <v>339</v>
      </c>
      <c r="R134">
        <v>3174</v>
      </c>
      <c r="S134" t="b">
        <v>0</v>
      </c>
      <c r="T134" t="s">
        <v>87</v>
      </c>
      <c r="U134" t="b">
        <v>0</v>
      </c>
      <c r="V134" t="s">
        <v>304</v>
      </c>
      <c r="W134" s="1">
        <v>44566.399537037039</v>
      </c>
      <c r="X134">
        <v>1542</v>
      </c>
      <c r="Y134">
        <v>393</v>
      </c>
      <c r="Z134">
        <v>0</v>
      </c>
      <c r="AA134">
        <v>393</v>
      </c>
      <c r="AB134">
        <v>84</v>
      </c>
      <c r="AC134">
        <v>157</v>
      </c>
      <c r="AD134">
        <v>123</v>
      </c>
      <c r="AE134">
        <v>0</v>
      </c>
      <c r="AF134">
        <v>0</v>
      </c>
      <c r="AG134">
        <v>0</v>
      </c>
      <c r="AH134" t="s">
        <v>89</v>
      </c>
      <c r="AI134" s="1">
        <v>44566.422337962962</v>
      </c>
      <c r="AJ134">
        <v>1632</v>
      </c>
      <c r="AK134">
        <v>5</v>
      </c>
      <c r="AL134">
        <v>0</v>
      </c>
      <c r="AM134">
        <v>5</v>
      </c>
      <c r="AN134">
        <v>84</v>
      </c>
      <c r="AO134">
        <v>5</v>
      </c>
      <c r="AP134">
        <v>118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x14ac:dyDescent="0.45">
      <c r="A135" t="s">
        <v>449</v>
      </c>
      <c r="B135" t="s">
        <v>79</v>
      </c>
      <c r="C135" t="s">
        <v>378</v>
      </c>
      <c r="D135" t="s">
        <v>81</v>
      </c>
      <c r="E135" s="2" t="str">
        <f>HYPERLINK("capsilon://?command=openfolder&amp;siteaddress=FAM.docvelocity-na8.net&amp;folderid=FXB5D6C0A2-7AB5-B7E7-FB9D-4D8A9B124BF0","FX21099131")</f>
        <v>FX21099131</v>
      </c>
      <c r="F135" t="s">
        <v>19</v>
      </c>
      <c r="G135" t="s">
        <v>19</v>
      </c>
      <c r="H135" t="s">
        <v>82</v>
      </c>
      <c r="I135" t="s">
        <v>450</v>
      </c>
      <c r="J135">
        <v>79</v>
      </c>
      <c r="K135" t="s">
        <v>84</v>
      </c>
      <c r="L135" t="s">
        <v>85</v>
      </c>
      <c r="M135" t="s">
        <v>86</v>
      </c>
      <c r="N135">
        <v>2</v>
      </c>
      <c r="O135" s="1">
        <v>44566.384409722225</v>
      </c>
      <c r="P135" s="1">
        <v>44566.418842592589</v>
      </c>
      <c r="Q135">
        <v>794</v>
      </c>
      <c r="R135">
        <v>2181</v>
      </c>
      <c r="S135" t="b">
        <v>0</v>
      </c>
      <c r="T135" t="s">
        <v>87</v>
      </c>
      <c r="U135" t="b">
        <v>0</v>
      </c>
      <c r="V135" t="s">
        <v>106</v>
      </c>
      <c r="W135" s="1">
        <v>44566.401620370372</v>
      </c>
      <c r="X135">
        <v>1402</v>
      </c>
      <c r="Y135">
        <v>93</v>
      </c>
      <c r="Z135">
        <v>0</v>
      </c>
      <c r="AA135">
        <v>93</v>
      </c>
      <c r="AB135">
        <v>0</v>
      </c>
      <c r="AC135">
        <v>64</v>
      </c>
      <c r="AD135">
        <v>-14</v>
      </c>
      <c r="AE135">
        <v>0</v>
      </c>
      <c r="AF135">
        <v>0</v>
      </c>
      <c r="AG135">
        <v>0</v>
      </c>
      <c r="AH135" t="s">
        <v>97</v>
      </c>
      <c r="AI135" s="1">
        <v>44566.418842592589</v>
      </c>
      <c r="AJ135">
        <v>771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-14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x14ac:dyDescent="0.45">
      <c r="A136" t="s">
        <v>451</v>
      </c>
      <c r="B136" t="s">
        <v>79</v>
      </c>
      <c r="C136" t="s">
        <v>452</v>
      </c>
      <c r="D136" t="s">
        <v>81</v>
      </c>
      <c r="E136" s="2" t="str">
        <f>HYPERLINK("capsilon://?command=openfolder&amp;siteaddress=FAM.docvelocity-na8.net&amp;folderid=FX8BD8228F-4F68-8058-6FD9-CC7DD0293FD4","FX22014")</f>
        <v>FX22014</v>
      </c>
      <c r="F136" t="s">
        <v>19</v>
      </c>
      <c r="G136" t="s">
        <v>19</v>
      </c>
      <c r="H136" t="s">
        <v>82</v>
      </c>
      <c r="I136" t="s">
        <v>453</v>
      </c>
      <c r="J136">
        <v>38</v>
      </c>
      <c r="K136" t="s">
        <v>84</v>
      </c>
      <c r="L136" t="s">
        <v>85</v>
      </c>
      <c r="M136" t="s">
        <v>86</v>
      </c>
      <c r="N136">
        <v>2</v>
      </c>
      <c r="O136" s="1">
        <v>44566.393055555556</v>
      </c>
      <c r="P136" s="1">
        <v>44566.416273148148</v>
      </c>
      <c r="Q136">
        <v>1634</v>
      </c>
      <c r="R136">
        <v>372</v>
      </c>
      <c r="S136" t="b">
        <v>0</v>
      </c>
      <c r="T136" t="s">
        <v>87</v>
      </c>
      <c r="U136" t="b">
        <v>0</v>
      </c>
      <c r="V136" t="s">
        <v>88</v>
      </c>
      <c r="W136" s="1">
        <v>44566.400300925925</v>
      </c>
      <c r="X136">
        <v>128</v>
      </c>
      <c r="Y136">
        <v>37</v>
      </c>
      <c r="Z136">
        <v>0</v>
      </c>
      <c r="AA136">
        <v>37</v>
      </c>
      <c r="AB136">
        <v>0</v>
      </c>
      <c r="AC136">
        <v>25</v>
      </c>
      <c r="AD136">
        <v>1</v>
      </c>
      <c r="AE136">
        <v>0</v>
      </c>
      <c r="AF136">
        <v>0</v>
      </c>
      <c r="AG136">
        <v>0</v>
      </c>
      <c r="AH136" t="s">
        <v>113</v>
      </c>
      <c r="AI136" s="1">
        <v>44566.416273148148</v>
      </c>
      <c r="AJ136">
        <v>244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x14ac:dyDescent="0.45">
      <c r="A137" t="s">
        <v>454</v>
      </c>
      <c r="B137" t="s">
        <v>79</v>
      </c>
      <c r="C137" t="s">
        <v>455</v>
      </c>
      <c r="D137" t="s">
        <v>81</v>
      </c>
      <c r="E137" s="2" t="str">
        <f>HYPERLINK("capsilon://?command=openfolder&amp;siteaddress=FAM.docvelocity-na8.net&amp;folderid=FXBDA0636E-950F-5C13-2433-1DCC856A7A80","FX2201802")</f>
        <v>FX2201802</v>
      </c>
      <c r="F137" t="s">
        <v>19</v>
      </c>
      <c r="G137" t="s">
        <v>19</v>
      </c>
      <c r="H137" t="s">
        <v>82</v>
      </c>
      <c r="I137" t="s">
        <v>456</v>
      </c>
      <c r="J137">
        <v>530</v>
      </c>
      <c r="K137" t="s">
        <v>84</v>
      </c>
      <c r="L137" t="s">
        <v>85</v>
      </c>
      <c r="M137" t="s">
        <v>86</v>
      </c>
      <c r="N137">
        <v>1</v>
      </c>
      <c r="O137" s="1">
        <v>44566.39875</v>
      </c>
      <c r="P137" s="1">
        <v>44566.40792824074</v>
      </c>
      <c r="Q137">
        <v>46</v>
      </c>
      <c r="R137">
        <v>747</v>
      </c>
      <c r="S137" t="b">
        <v>0</v>
      </c>
      <c r="T137" t="s">
        <v>87</v>
      </c>
      <c r="U137" t="b">
        <v>0</v>
      </c>
      <c r="V137" t="s">
        <v>129</v>
      </c>
      <c r="W137" s="1">
        <v>44566.40792824074</v>
      </c>
      <c r="X137">
        <v>424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530</v>
      </c>
      <c r="AE137">
        <v>475</v>
      </c>
      <c r="AF137">
        <v>0</v>
      </c>
      <c r="AG137">
        <v>12</v>
      </c>
      <c r="AH137" t="s">
        <v>87</v>
      </c>
      <c r="AI137" t="s">
        <v>87</v>
      </c>
      <c r="AJ137" t="s">
        <v>87</v>
      </c>
      <c r="AK137" t="s">
        <v>87</v>
      </c>
      <c r="AL137" t="s">
        <v>87</v>
      </c>
      <c r="AM137" t="s">
        <v>87</v>
      </c>
      <c r="AN137" t="s">
        <v>87</v>
      </c>
      <c r="AO137" t="s">
        <v>87</v>
      </c>
      <c r="AP137" t="s">
        <v>87</v>
      </c>
      <c r="AQ137" t="s">
        <v>87</v>
      </c>
      <c r="AR137" t="s">
        <v>87</v>
      </c>
      <c r="AS137" t="s">
        <v>87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x14ac:dyDescent="0.45">
      <c r="A138" t="s">
        <v>457</v>
      </c>
      <c r="B138" t="s">
        <v>79</v>
      </c>
      <c r="C138" t="s">
        <v>458</v>
      </c>
      <c r="D138" t="s">
        <v>81</v>
      </c>
      <c r="E138" s="2" t="str">
        <f>HYPERLINK("capsilon://?command=openfolder&amp;siteaddress=FAM.docvelocity-na8.net&amp;folderid=FXC1B92EAE-D8A4-E2A1-696C-7C9BD601630E","FX2201792")</f>
        <v>FX2201792</v>
      </c>
      <c r="F138" t="s">
        <v>19</v>
      </c>
      <c r="G138" t="s">
        <v>19</v>
      </c>
      <c r="H138" t="s">
        <v>82</v>
      </c>
      <c r="I138" t="s">
        <v>459</v>
      </c>
      <c r="J138">
        <v>38</v>
      </c>
      <c r="K138" t="s">
        <v>84</v>
      </c>
      <c r="L138" t="s">
        <v>85</v>
      </c>
      <c r="M138" t="s">
        <v>86</v>
      </c>
      <c r="N138">
        <v>2</v>
      </c>
      <c r="O138" s="1">
        <v>44566.399270833332</v>
      </c>
      <c r="P138" s="1">
        <v>44566.419618055559</v>
      </c>
      <c r="Q138">
        <v>1309</v>
      </c>
      <c r="R138">
        <v>449</v>
      </c>
      <c r="S138" t="b">
        <v>0</v>
      </c>
      <c r="T138" t="s">
        <v>87</v>
      </c>
      <c r="U138" t="b">
        <v>0</v>
      </c>
      <c r="V138" t="s">
        <v>304</v>
      </c>
      <c r="W138" s="1">
        <v>44566.401412037034</v>
      </c>
      <c r="X138">
        <v>161</v>
      </c>
      <c r="Y138">
        <v>37</v>
      </c>
      <c r="Z138">
        <v>0</v>
      </c>
      <c r="AA138">
        <v>37</v>
      </c>
      <c r="AB138">
        <v>0</v>
      </c>
      <c r="AC138">
        <v>10</v>
      </c>
      <c r="AD138">
        <v>1</v>
      </c>
      <c r="AE138">
        <v>0</v>
      </c>
      <c r="AF138">
        <v>0</v>
      </c>
      <c r="AG138">
        <v>0</v>
      </c>
      <c r="AH138" t="s">
        <v>113</v>
      </c>
      <c r="AI138" s="1">
        <v>44566.419618055559</v>
      </c>
      <c r="AJ138">
        <v>288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x14ac:dyDescent="0.45">
      <c r="A139" t="s">
        <v>460</v>
      </c>
      <c r="B139" t="s">
        <v>79</v>
      </c>
      <c r="C139" t="s">
        <v>461</v>
      </c>
      <c r="D139" t="s">
        <v>81</v>
      </c>
      <c r="E139" s="2" t="str">
        <f>HYPERLINK("capsilon://?command=openfolder&amp;siteaddress=FAM.docvelocity-na8.net&amp;folderid=FXE627D678-2F27-9A9D-BC0B-CD4383FDC1CC","FX211213038")</f>
        <v>FX211213038</v>
      </c>
      <c r="F139" t="s">
        <v>19</v>
      </c>
      <c r="G139" t="s">
        <v>19</v>
      </c>
      <c r="H139" t="s">
        <v>82</v>
      </c>
      <c r="I139" t="s">
        <v>462</v>
      </c>
      <c r="J139">
        <v>816</v>
      </c>
      <c r="K139" t="s">
        <v>84</v>
      </c>
      <c r="L139" t="s">
        <v>85</v>
      </c>
      <c r="M139" t="s">
        <v>86</v>
      </c>
      <c r="N139">
        <v>2</v>
      </c>
      <c r="O139" s="1">
        <v>44566.404722222222</v>
      </c>
      <c r="P139" s="1">
        <v>44566.501145833332</v>
      </c>
      <c r="Q139">
        <v>1037</v>
      </c>
      <c r="R139">
        <v>7294</v>
      </c>
      <c r="S139" t="b">
        <v>0</v>
      </c>
      <c r="T139" t="s">
        <v>87</v>
      </c>
      <c r="U139" t="b">
        <v>0</v>
      </c>
      <c r="V139" t="s">
        <v>106</v>
      </c>
      <c r="W139" s="1">
        <v>44566.444722222222</v>
      </c>
      <c r="X139">
        <v>3303</v>
      </c>
      <c r="Y139">
        <v>525</v>
      </c>
      <c r="Z139">
        <v>0</v>
      </c>
      <c r="AA139">
        <v>525</v>
      </c>
      <c r="AB139">
        <v>1310</v>
      </c>
      <c r="AC139">
        <v>143</v>
      </c>
      <c r="AD139">
        <v>291</v>
      </c>
      <c r="AE139">
        <v>0</v>
      </c>
      <c r="AF139">
        <v>0</v>
      </c>
      <c r="AG139">
        <v>0</v>
      </c>
      <c r="AH139" t="s">
        <v>113</v>
      </c>
      <c r="AI139" s="1">
        <v>44566.501145833332</v>
      </c>
      <c r="AJ139">
        <v>3991</v>
      </c>
      <c r="AK139">
        <v>3</v>
      </c>
      <c r="AL139">
        <v>0</v>
      </c>
      <c r="AM139">
        <v>3</v>
      </c>
      <c r="AN139">
        <v>262</v>
      </c>
      <c r="AO139">
        <v>3</v>
      </c>
      <c r="AP139">
        <v>288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x14ac:dyDescent="0.45">
      <c r="A140" t="s">
        <v>463</v>
      </c>
      <c r="B140" t="s">
        <v>79</v>
      </c>
      <c r="C140" t="s">
        <v>464</v>
      </c>
      <c r="D140" t="s">
        <v>81</v>
      </c>
      <c r="E140" s="2" t="str">
        <f>HYPERLINK("capsilon://?command=openfolder&amp;siteaddress=FAM.docvelocity-na8.net&amp;folderid=FX1FD9FFE5-5E1D-0DF1-647F-FB58E406D973","FX211211341")</f>
        <v>FX211211341</v>
      </c>
      <c r="F140" t="s">
        <v>19</v>
      </c>
      <c r="G140" t="s">
        <v>19</v>
      </c>
      <c r="H140" t="s">
        <v>82</v>
      </c>
      <c r="I140" t="s">
        <v>465</v>
      </c>
      <c r="J140">
        <v>252</v>
      </c>
      <c r="K140" t="s">
        <v>84</v>
      </c>
      <c r="L140" t="s">
        <v>85</v>
      </c>
      <c r="M140" t="s">
        <v>86</v>
      </c>
      <c r="N140">
        <v>2</v>
      </c>
      <c r="O140" s="1">
        <v>44566.407349537039</v>
      </c>
      <c r="P140" s="1">
        <v>44566.445497685185</v>
      </c>
      <c r="Q140">
        <v>100</v>
      </c>
      <c r="R140">
        <v>3196</v>
      </c>
      <c r="S140" t="b">
        <v>0</v>
      </c>
      <c r="T140" t="s">
        <v>87</v>
      </c>
      <c r="U140" t="b">
        <v>0</v>
      </c>
      <c r="V140" t="s">
        <v>219</v>
      </c>
      <c r="W140" s="1">
        <v>44566.424571759257</v>
      </c>
      <c r="X140">
        <v>1437</v>
      </c>
      <c r="Y140">
        <v>256</v>
      </c>
      <c r="Z140">
        <v>0</v>
      </c>
      <c r="AA140">
        <v>256</v>
      </c>
      <c r="AB140">
        <v>0</v>
      </c>
      <c r="AC140">
        <v>109</v>
      </c>
      <c r="AD140">
        <v>-4</v>
      </c>
      <c r="AE140">
        <v>0</v>
      </c>
      <c r="AF140">
        <v>0</v>
      </c>
      <c r="AG140">
        <v>0</v>
      </c>
      <c r="AH140" t="s">
        <v>89</v>
      </c>
      <c r="AI140" s="1">
        <v>44566.445497685185</v>
      </c>
      <c r="AJ140">
        <v>1759</v>
      </c>
      <c r="AK140">
        <v>3</v>
      </c>
      <c r="AL140">
        <v>0</v>
      </c>
      <c r="AM140">
        <v>3</v>
      </c>
      <c r="AN140">
        <v>0</v>
      </c>
      <c r="AO140">
        <v>3</v>
      </c>
      <c r="AP140">
        <v>-7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x14ac:dyDescent="0.45">
      <c r="A141" t="s">
        <v>466</v>
      </c>
      <c r="B141" t="s">
        <v>79</v>
      </c>
      <c r="C141" t="s">
        <v>455</v>
      </c>
      <c r="D141" t="s">
        <v>81</v>
      </c>
      <c r="E141" s="2" t="str">
        <f>HYPERLINK("capsilon://?command=openfolder&amp;siteaddress=FAM.docvelocity-na8.net&amp;folderid=FXBDA0636E-950F-5C13-2433-1DCC856A7A80","FX2201802")</f>
        <v>FX2201802</v>
      </c>
      <c r="F141" t="s">
        <v>19</v>
      </c>
      <c r="G141" t="s">
        <v>19</v>
      </c>
      <c r="H141" t="s">
        <v>82</v>
      </c>
      <c r="I141" t="s">
        <v>456</v>
      </c>
      <c r="J141">
        <v>574</v>
      </c>
      <c r="K141" t="s">
        <v>84</v>
      </c>
      <c r="L141" t="s">
        <v>85</v>
      </c>
      <c r="M141" t="s">
        <v>86</v>
      </c>
      <c r="N141">
        <v>2</v>
      </c>
      <c r="O141" s="1">
        <v>44566.409687500003</v>
      </c>
      <c r="P141" s="1">
        <v>44566.462847222225</v>
      </c>
      <c r="Q141">
        <v>1762</v>
      </c>
      <c r="R141">
        <v>2831</v>
      </c>
      <c r="S141" t="b">
        <v>0</v>
      </c>
      <c r="T141" t="s">
        <v>87</v>
      </c>
      <c r="U141" t="b">
        <v>1</v>
      </c>
      <c r="V141" t="s">
        <v>88</v>
      </c>
      <c r="W141" s="1">
        <v>44566.437743055554</v>
      </c>
      <c r="X141">
        <v>1282</v>
      </c>
      <c r="Y141">
        <v>312</v>
      </c>
      <c r="Z141">
        <v>0</v>
      </c>
      <c r="AA141">
        <v>312</v>
      </c>
      <c r="AB141">
        <v>96</v>
      </c>
      <c r="AC141">
        <v>128</v>
      </c>
      <c r="AD141">
        <v>262</v>
      </c>
      <c r="AE141">
        <v>0</v>
      </c>
      <c r="AF141">
        <v>0</v>
      </c>
      <c r="AG141">
        <v>0</v>
      </c>
      <c r="AH141" t="s">
        <v>89</v>
      </c>
      <c r="AI141" s="1">
        <v>44566.462847222225</v>
      </c>
      <c r="AJ141">
        <v>1498</v>
      </c>
      <c r="AK141">
        <v>0</v>
      </c>
      <c r="AL141">
        <v>0</v>
      </c>
      <c r="AM141">
        <v>0</v>
      </c>
      <c r="AN141">
        <v>96</v>
      </c>
      <c r="AO141">
        <v>0</v>
      </c>
      <c r="AP141">
        <v>262</v>
      </c>
      <c r="AQ141">
        <v>0</v>
      </c>
      <c r="AR141">
        <v>0</v>
      </c>
      <c r="AS141">
        <v>0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x14ac:dyDescent="0.45">
      <c r="A142" t="s">
        <v>467</v>
      </c>
      <c r="B142" t="s">
        <v>79</v>
      </c>
      <c r="C142" t="s">
        <v>468</v>
      </c>
      <c r="D142" t="s">
        <v>81</v>
      </c>
      <c r="E142" s="2" t="str">
        <f>HYPERLINK("capsilon://?command=openfolder&amp;siteaddress=FAM.docvelocity-na8.net&amp;folderid=FX33070C94-110E-6AD4-C94F-CC01B1F313A4","FX21126579")</f>
        <v>FX21126579</v>
      </c>
      <c r="F142" t="s">
        <v>19</v>
      </c>
      <c r="G142" t="s">
        <v>19</v>
      </c>
      <c r="H142" t="s">
        <v>82</v>
      </c>
      <c r="I142" t="s">
        <v>469</v>
      </c>
      <c r="J142">
        <v>66</v>
      </c>
      <c r="K142" t="s">
        <v>84</v>
      </c>
      <c r="L142" t="s">
        <v>85</v>
      </c>
      <c r="M142" t="s">
        <v>86</v>
      </c>
      <c r="N142">
        <v>2</v>
      </c>
      <c r="O142" s="1">
        <v>44566.417719907404</v>
      </c>
      <c r="P142" s="1">
        <v>44566.425127314818</v>
      </c>
      <c r="Q142">
        <v>548</v>
      </c>
      <c r="R142">
        <v>92</v>
      </c>
      <c r="S142" t="b">
        <v>0</v>
      </c>
      <c r="T142" t="s">
        <v>87</v>
      </c>
      <c r="U142" t="b">
        <v>0</v>
      </c>
      <c r="V142" t="s">
        <v>129</v>
      </c>
      <c r="W142" s="1">
        <v>44566.42355324074</v>
      </c>
      <c r="X142">
        <v>31</v>
      </c>
      <c r="Y142">
        <v>0</v>
      </c>
      <c r="Z142">
        <v>0</v>
      </c>
      <c r="AA142">
        <v>0</v>
      </c>
      <c r="AB142">
        <v>52</v>
      </c>
      <c r="AC142">
        <v>0</v>
      </c>
      <c r="AD142">
        <v>66</v>
      </c>
      <c r="AE142">
        <v>0</v>
      </c>
      <c r="AF142">
        <v>0</v>
      </c>
      <c r="AG142">
        <v>0</v>
      </c>
      <c r="AH142" t="s">
        <v>89</v>
      </c>
      <c r="AI142" s="1">
        <v>44566.425127314818</v>
      </c>
      <c r="AJ142">
        <v>61</v>
      </c>
      <c r="AK142">
        <v>0</v>
      </c>
      <c r="AL142">
        <v>0</v>
      </c>
      <c r="AM142">
        <v>0</v>
      </c>
      <c r="AN142">
        <v>52</v>
      </c>
      <c r="AO142">
        <v>0</v>
      </c>
      <c r="AP142">
        <v>66</v>
      </c>
      <c r="AQ142">
        <v>0</v>
      </c>
      <c r="AR142">
        <v>0</v>
      </c>
      <c r="AS142">
        <v>0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x14ac:dyDescent="0.45">
      <c r="A143" t="s">
        <v>470</v>
      </c>
      <c r="B143" t="s">
        <v>79</v>
      </c>
      <c r="C143" t="s">
        <v>115</v>
      </c>
      <c r="D143" t="s">
        <v>81</v>
      </c>
      <c r="E143" s="2" t="str">
        <f>HYPERLINK("capsilon://?command=openfolder&amp;siteaddress=FAM.docvelocity-na8.net&amp;folderid=FXDFF0D22A-3FFC-2C6B-766A-1DF415E3F228","FX211213603")</f>
        <v>FX211213603</v>
      </c>
      <c r="F143" t="s">
        <v>19</v>
      </c>
      <c r="G143" t="s">
        <v>19</v>
      </c>
      <c r="H143" t="s">
        <v>82</v>
      </c>
      <c r="I143" t="s">
        <v>471</v>
      </c>
      <c r="J143">
        <v>66</v>
      </c>
      <c r="K143" t="s">
        <v>84</v>
      </c>
      <c r="L143" t="s">
        <v>85</v>
      </c>
      <c r="M143" t="s">
        <v>86</v>
      </c>
      <c r="N143">
        <v>1</v>
      </c>
      <c r="O143" s="1">
        <v>44566.421064814815</v>
      </c>
      <c r="P143" s="1">
        <v>44566.424583333333</v>
      </c>
      <c r="Q143">
        <v>215</v>
      </c>
      <c r="R143">
        <v>89</v>
      </c>
      <c r="S143" t="b">
        <v>0</v>
      </c>
      <c r="T143" t="s">
        <v>87</v>
      </c>
      <c r="U143" t="b">
        <v>0</v>
      </c>
      <c r="V143" t="s">
        <v>129</v>
      </c>
      <c r="W143" s="1">
        <v>44566.424583333333</v>
      </c>
      <c r="X143">
        <v>89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66</v>
      </c>
      <c r="AE143">
        <v>52</v>
      </c>
      <c r="AF143">
        <v>0</v>
      </c>
      <c r="AG143">
        <v>1</v>
      </c>
      <c r="AH143" t="s">
        <v>87</v>
      </c>
      <c r="AI143" t="s">
        <v>87</v>
      </c>
      <c r="AJ143" t="s">
        <v>87</v>
      </c>
      <c r="AK143" t="s">
        <v>87</v>
      </c>
      <c r="AL143" t="s">
        <v>87</v>
      </c>
      <c r="AM143" t="s">
        <v>87</v>
      </c>
      <c r="AN143" t="s">
        <v>87</v>
      </c>
      <c r="AO143" t="s">
        <v>87</v>
      </c>
      <c r="AP143" t="s">
        <v>87</v>
      </c>
      <c r="AQ143" t="s">
        <v>87</v>
      </c>
      <c r="AR143" t="s">
        <v>87</v>
      </c>
      <c r="AS143" t="s">
        <v>87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x14ac:dyDescent="0.45">
      <c r="A144" t="s">
        <v>472</v>
      </c>
      <c r="B144" t="s">
        <v>79</v>
      </c>
      <c r="C144" t="s">
        <v>115</v>
      </c>
      <c r="D144" t="s">
        <v>81</v>
      </c>
      <c r="E144" s="2" t="str">
        <f>HYPERLINK("capsilon://?command=openfolder&amp;siteaddress=FAM.docvelocity-na8.net&amp;folderid=FXDFF0D22A-3FFC-2C6B-766A-1DF415E3F228","FX211213603")</f>
        <v>FX211213603</v>
      </c>
      <c r="F144" t="s">
        <v>19</v>
      </c>
      <c r="G144" t="s">
        <v>19</v>
      </c>
      <c r="H144" t="s">
        <v>82</v>
      </c>
      <c r="I144" t="s">
        <v>471</v>
      </c>
      <c r="J144">
        <v>38</v>
      </c>
      <c r="K144" t="s">
        <v>84</v>
      </c>
      <c r="L144" t="s">
        <v>85</v>
      </c>
      <c r="M144" t="s">
        <v>86</v>
      </c>
      <c r="N144">
        <v>2</v>
      </c>
      <c r="O144" s="1">
        <v>44566.425127314818</v>
      </c>
      <c r="P144" s="1">
        <v>44566.440625000003</v>
      </c>
      <c r="Q144">
        <v>441</v>
      </c>
      <c r="R144">
        <v>898</v>
      </c>
      <c r="S144" t="b">
        <v>0</v>
      </c>
      <c r="T144" t="s">
        <v>87</v>
      </c>
      <c r="U144" t="b">
        <v>1</v>
      </c>
      <c r="V144" t="s">
        <v>304</v>
      </c>
      <c r="W144" s="1">
        <v>44566.428877314815</v>
      </c>
      <c r="X144">
        <v>323</v>
      </c>
      <c r="Y144">
        <v>37</v>
      </c>
      <c r="Z144">
        <v>0</v>
      </c>
      <c r="AA144">
        <v>37</v>
      </c>
      <c r="AB144">
        <v>0</v>
      </c>
      <c r="AC144">
        <v>13</v>
      </c>
      <c r="AD144">
        <v>1</v>
      </c>
      <c r="AE144">
        <v>0</v>
      </c>
      <c r="AF144">
        <v>0</v>
      </c>
      <c r="AG144">
        <v>0</v>
      </c>
      <c r="AH144" t="s">
        <v>97</v>
      </c>
      <c r="AI144" s="1">
        <v>44566.440625000003</v>
      </c>
      <c r="AJ144">
        <v>552</v>
      </c>
      <c r="AK144">
        <v>2</v>
      </c>
      <c r="AL144">
        <v>0</v>
      </c>
      <c r="AM144">
        <v>2</v>
      </c>
      <c r="AN144">
        <v>0</v>
      </c>
      <c r="AO144">
        <v>1</v>
      </c>
      <c r="AP144">
        <v>-1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x14ac:dyDescent="0.45">
      <c r="A145" t="s">
        <v>473</v>
      </c>
      <c r="B145" t="s">
        <v>79</v>
      </c>
      <c r="C145" t="s">
        <v>356</v>
      </c>
      <c r="D145" t="s">
        <v>81</v>
      </c>
      <c r="E145" s="2" t="str">
        <f>HYPERLINK("capsilon://?command=openfolder&amp;siteaddress=FAM.docvelocity-na8.net&amp;folderid=FX7168C285-D81D-A19B-F027-D681DD71A954","FX211213846")</f>
        <v>FX211213846</v>
      </c>
      <c r="F145" t="s">
        <v>19</v>
      </c>
      <c r="G145" t="s">
        <v>19</v>
      </c>
      <c r="H145" t="s">
        <v>82</v>
      </c>
      <c r="I145" t="s">
        <v>474</v>
      </c>
      <c r="J145">
        <v>28</v>
      </c>
      <c r="K145" t="s">
        <v>84</v>
      </c>
      <c r="L145" t="s">
        <v>85</v>
      </c>
      <c r="M145" t="s">
        <v>86</v>
      </c>
      <c r="N145">
        <v>2</v>
      </c>
      <c r="O145" s="1">
        <v>44566.430474537039</v>
      </c>
      <c r="P145" s="1">
        <v>44566.465416666666</v>
      </c>
      <c r="Q145">
        <v>2548</v>
      </c>
      <c r="R145">
        <v>471</v>
      </c>
      <c r="S145" t="b">
        <v>0</v>
      </c>
      <c r="T145" t="s">
        <v>87</v>
      </c>
      <c r="U145" t="b">
        <v>0</v>
      </c>
      <c r="V145" t="s">
        <v>304</v>
      </c>
      <c r="W145" s="1">
        <v>44566.433703703704</v>
      </c>
      <c r="X145">
        <v>250</v>
      </c>
      <c r="Y145">
        <v>21</v>
      </c>
      <c r="Z145">
        <v>0</v>
      </c>
      <c r="AA145">
        <v>21</v>
      </c>
      <c r="AB145">
        <v>0</v>
      </c>
      <c r="AC145">
        <v>9</v>
      </c>
      <c r="AD145">
        <v>7</v>
      </c>
      <c r="AE145">
        <v>0</v>
      </c>
      <c r="AF145">
        <v>0</v>
      </c>
      <c r="AG145">
        <v>0</v>
      </c>
      <c r="AH145" t="s">
        <v>89</v>
      </c>
      <c r="AI145" s="1">
        <v>44566.465416666666</v>
      </c>
      <c r="AJ145">
        <v>221</v>
      </c>
      <c r="AK145">
        <v>1</v>
      </c>
      <c r="AL145">
        <v>0</v>
      </c>
      <c r="AM145">
        <v>1</v>
      </c>
      <c r="AN145">
        <v>0</v>
      </c>
      <c r="AO145">
        <v>1</v>
      </c>
      <c r="AP145">
        <v>6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x14ac:dyDescent="0.45">
      <c r="A146" t="s">
        <v>475</v>
      </c>
      <c r="B146" t="s">
        <v>79</v>
      </c>
      <c r="C146" t="s">
        <v>476</v>
      </c>
      <c r="D146" t="s">
        <v>81</v>
      </c>
      <c r="E146" s="2" t="str">
        <f>HYPERLINK("capsilon://?command=openfolder&amp;siteaddress=FAM.docvelocity-na8.net&amp;folderid=FXA959BF6D-69E7-B398-C938-AE8FF6E751A6","FX210910215")</f>
        <v>FX210910215</v>
      </c>
      <c r="F146" t="s">
        <v>19</v>
      </c>
      <c r="G146" t="s">
        <v>19</v>
      </c>
      <c r="H146" t="s">
        <v>82</v>
      </c>
      <c r="I146" t="s">
        <v>477</v>
      </c>
      <c r="J146">
        <v>66</v>
      </c>
      <c r="K146" t="s">
        <v>84</v>
      </c>
      <c r="L146" t="s">
        <v>85</v>
      </c>
      <c r="M146" t="s">
        <v>86</v>
      </c>
      <c r="N146">
        <v>2</v>
      </c>
      <c r="O146" s="1">
        <v>44566.43141203704</v>
      </c>
      <c r="P146" s="1">
        <v>44566.473599537036</v>
      </c>
      <c r="Q146">
        <v>3531</v>
      </c>
      <c r="R146">
        <v>114</v>
      </c>
      <c r="S146" t="b">
        <v>0</v>
      </c>
      <c r="T146" t="s">
        <v>87</v>
      </c>
      <c r="U146" t="b">
        <v>0</v>
      </c>
      <c r="V146" t="s">
        <v>304</v>
      </c>
      <c r="W146" s="1">
        <v>44566.434178240743</v>
      </c>
      <c r="X146">
        <v>40</v>
      </c>
      <c r="Y146">
        <v>0</v>
      </c>
      <c r="Z146">
        <v>0</v>
      </c>
      <c r="AA146">
        <v>0</v>
      </c>
      <c r="AB146">
        <v>52</v>
      </c>
      <c r="AC146">
        <v>0</v>
      </c>
      <c r="AD146">
        <v>66</v>
      </c>
      <c r="AE146">
        <v>0</v>
      </c>
      <c r="AF146">
        <v>0</v>
      </c>
      <c r="AG146">
        <v>0</v>
      </c>
      <c r="AH146" t="s">
        <v>89</v>
      </c>
      <c r="AI146" s="1">
        <v>44566.473599537036</v>
      </c>
      <c r="AJ146">
        <v>64</v>
      </c>
      <c r="AK146">
        <v>0</v>
      </c>
      <c r="AL146">
        <v>0</v>
      </c>
      <c r="AM146">
        <v>0</v>
      </c>
      <c r="AN146">
        <v>52</v>
      </c>
      <c r="AO146">
        <v>0</v>
      </c>
      <c r="AP146">
        <v>66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x14ac:dyDescent="0.45">
      <c r="A147" t="s">
        <v>478</v>
      </c>
      <c r="B147" t="s">
        <v>79</v>
      </c>
      <c r="C147" t="s">
        <v>476</v>
      </c>
      <c r="D147" t="s">
        <v>81</v>
      </c>
      <c r="E147" s="2" t="str">
        <f>HYPERLINK("capsilon://?command=openfolder&amp;siteaddress=FAM.docvelocity-na8.net&amp;folderid=FXA959BF6D-69E7-B398-C938-AE8FF6E751A6","FX210910215")</f>
        <v>FX210910215</v>
      </c>
      <c r="F147" t="s">
        <v>19</v>
      </c>
      <c r="G147" t="s">
        <v>19</v>
      </c>
      <c r="H147" t="s">
        <v>82</v>
      </c>
      <c r="I147" t="s">
        <v>479</v>
      </c>
      <c r="J147">
        <v>66</v>
      </c>
      <c r="K147" t="s">
        <v>84</v>
      </c>
      <c r="L147" t="s">
        <v>85</v>
      </c>
      <c r="M147" t="s">
        <v>86</v>
      </c>
      <c r="N147">
        <v>2</v>
      </c>
      <c r="O147" s="1">
        <v>44566.431944444441</v>
      </c>
      <c r="P147" s="1">
        <v>44566.474189814813</v>
      </c>
      <c r="Q147">
        <v>3567</v>
      </c>
      <c r="R147">
        <v>83</v>
      </c>
      <c r="S147" t="b">
        <v>0</v>
      </c>
      <c r="T147" t="s">
        <v>87</v>
      </c>
      <c r="U147" t="b">
        <v>0</v>
      </c>
      <c r="V147" t="s">
        <v>304</v>
      </c>
      <c r="W147" s="1">
        <v>44566.434560185182</v>
      </c>
      <c r="X147">
        <v>32</v>
      </c>
      <c r="Y147">
        <v>0</v>
      </c>
      <c r="Z147">
        <v>0</v>
      </c>
      <c r="AA147">
        <v>0</v>
      </c>
      <c r="AB147">
        <v>52</v>
      </c>
      <c r="AC147">
        <v>0</v>
      </c>
      <c r="AD147">
        <v>66</v>
      </c>
      <c r="AE147">
        <v>0</v>
      </c>
      <c r="AF147">
        <v>0</v>
      </c>
      <c r="AG147">
        <v>0</v>
      </c>
      <c r="AH147" t="s">
        <v>89</v>
      </c>
      <c r="AI147" s="1">
        <v>44566.474189814813</v>
      </c>
      <c r="AJ147">
        <v>51</v>
      </c>
      <c r="AK147">
        <v>0</v>
      </c>
      <c r="AL147">
        <v>0</v>
      </c>
      <c r="AM147">
        <v>0</v>
      </c>
      <c r="AN147">
        <v>52</v>
      </c>
      <c r="AO147">
        <v>0</v>
      </c>
      <c r="AP147">
        <v>66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x14ac:dyDescent="0.45">
      <c r="A148" t="s">
        <v>480</v>
      </c>
      <c r="B148" t="s">
        <v>79</v>
      </c>
      <c r="C148" t="s">
        <v>356</v>
      </c>
      <c r="D148" t="s">
        <v>81</v>
      </c>
      <c r="E148" s="2" t="str">
        <f>HYPERLINK("capsilon://?command=openfolder&amp;siteaddress=FAM.docvelocity-na8.net&amp;folderid=FX7168C285-D81D-A19B-F027-D681DD71A954","FX211213846")</f>
        <v>FX211213846</v>
      </c>
      <c r="F148" t="s">
        <v>19</v>
      </c>
      <c r="G148" t="s">
        <v>19</v>
      </c>
      <c r="H148" t="s">
        <v>82</v>
      </c>
      <c r="I148" t="s">
        <v>481</v>
      </c>
      <c r="J148">
        <v>264</v>
      </c>
      <c r="K148" t="s">
        <v>84</v>
      </c>
      <c r="L148" t="s">
        <v>85</v>
      </c>
      <c r="M148" t="s">
        <v>86</v>
      </c>
      <c r="N148">
        <v>2</v>
      </c>
      <c r="O148" s="1">
        <v>44566.432673611111</v>
      </c>
      <c r="P148" s="1">
        <v>44566.48</v>
      </c>
      <c r="Q148">
        <v>2855</v>
      </c>
      <c r="R148">
        <v>1234</v>
      </c>
      <c r="S148" t="b">
        <v>0</v>
      </c>
      <c r="T148" t="s">
        <v>87</v>
      </c>
      <c r="U148" t="b">
        <v>0</v>
      </c>
      <c r="V148" t="s">
        <v>304</v>
      </c>
      <c r="W148" s="1">
        <v>44566.443055555559</v>
      </c>
      <c r="X148">
        <v>733</v>
      </c>
      <c r="Y148">
        <v>104</v>
      </c>
      <c r="Z148">
        <v>0</v>
      </c>
      <c r="AA148">
        <v>104</v>
      </c>
      <c r="AB148">
        <v>104</v>
      </c>
      <c r="AC148">
        <v>59</v>
      </c>
      <c r="AD148">
        <v>160</v>
      </c>
      <c r="AE148">
        <v>0</v>
      </c>
      <c r="AF148">
        <v>0</v>
      </c>
      <c r="AG148">
        <v>0</v>
      </c>
      <c r="AH148" t="s">
        <v>89</v>
      </c>
      <c r="AI148" s="1">
        <v>44566.48</v>
      </c>
      <c r="AJ148">
        <v>501</v>
      </c>
      <c r="AK148">
        <v>1</v>
      </c>
      <c r="AL148">
        <v>0</v>
      </c>
      <c r="AM148">
        <v>1</v>
      </c>
      <c r="AN148">
        <v>104</v>
      </c>
      <c r="AO148">
        <v>1</v>
      </c>
      <c r="AP148">
        <v>159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x14ac:dyDescent="0.45">
      <c r="A149" t="s">
        <v>482</v>
      </c>
      <c r="B149" t="s">
        <v>79</v>
      </c>
      <c r="C149" t="s">
        <v>356</v>
      </c>
      <c r="D149" t="s">
        <v>81</v>
      </c>
      <c r="E149" s="2" t="str">
        <f>HYPERLINK("capsilon://?command=openfolder&amp;siteaddress=FAM.docvelocity-na8.net&amp;folderid=FX7168C285-D81D-A19B-F027-D681DD71A954","FX211213846")</f>
        <v>FX211213846</v>
      </c>
      <c r="F149" t="s">
        <v>19</v>
      </c>
      <c r="G149" t="s">
        <v>19</v>
      </c>
      <c r="H149" t="s">
        <v>82</v>
      </c>
      <c r="I149" t="s">
        <v>483</v>
      </c>
      <c r="J149">
        <v>56</v>
      </c>
      <c r="K149" t="s">
        <v>84</v>
      </c>
      <c r="L149" t="s">
        <v>85</v>
      </c>
      <c r="M149" t="s">
        <v>86</v>
      </c>
      <c r="N149">
        <v>2</v>
      </c>
      <c r="O149" s="1">
        <v>44566.432766203703</v>
      </c>
      <c r="P149" s="1">
        <v>44566.489155092589</v>
      </c>
      <c r="Q149">
        <v>3988</v>
      </c>
      <c r="R149">
        <v>884</v>
      </c>
      <c r="S149" t="b">
        <v>0</v>
      </c>
      <c r="T149" t="s">
        <v>87</v>
      </c>
      <c r="U149" t="b">
        <v>0</v>
      </c>
      <c r="V149" t="s">
        <v>88</v>
      </c>
      <c r="W149" s="1">
        <v>44566.440960648149</v>
      </c>
      <c r="X149">
        <v>278</v>
      </c>
      <c r="Y149">
        <v>42</v>
      </c>
      <c r="Z149">
        <v>0</v>
      </c>
      <c r="AA149">
        <v>42</v>
      </c>
      <c r="AB149">
        <v>0</v>
      </c>
      <c r="AC149">
        <v>4</v>
      </c>
      <c r="AD149">
        <v>14</v>
      </c>
      <c r="AE149">
        <v>0</v>
      </c>
      <c r="AF149">
        <v>0</v>
      </c>
      <c r="AG149">
        <v>0</v>
      </c>
      <c r="AH149" t="s">
        <v>97</v>
      </c>
      <c r="AI149" s="1">
        <v>44566.489155092589</v>
      </c>
      <c r="AJ149">
        <v>596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14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x14ac:dyDescent="0.45">
      <c r="A150" t="s">
        <v>484</v>
      </c>
      <c r="B150" t="s">
        <v>79</v>
      </c>
      <c r="C150" t="s">
        <v>485</v>
      </c>
      <c r="D150" t="s">
        <v>81</v>
      </c>
      <c r="E150" s="2" t="str">
        <f>HYPERLINK("capsilon://?command=openfolder&amp;siteaddress=FAM.docvelocity-na8.net&amp;folderid=FX3889472A-90B7-BE46-9875-BB062B42E389","FX21115166")</f>
        <v>FX21115166</v>
      </c>
      <c r="F150" t="s">
        <v>19</v>
      </c>
      <c r="G150" t="s">
        <v>19</v>
      </c>
      <c r="H150" t="s">
        <v>82</v>
      </c>
      <c r="I150" t="s">
        <v>486</v>
      </c>
      <c r="J150">
        <v>66</v>
      </c>
      <c r="K150" t="s">
        <v>84</v>
      </c>
      <c r="L150" t="s">
        <v>85</v>
      </c>
      <c r="M150" t="s">
        <v>86</v>
      </c>
      <c r="N150">
        <v>2</v>
      </c>
      <c r="O150" s="1">
        <v>44566.433587962965</v>
      </c>
      <c r="P150" s="1">
        <v>44566.490324074075</v>
      </c>
      <c r="Q150">
        <v>4772</v>
      </c>
      <c r="R150">
        <v>130</v>
      </c>
      <c r="S150" t="b">
        <v>0</v>
      </c>
      <c r="T150" t="s">
        <v>87</v>
      </c>
      <c r="U150" t="b">
        <v>0</v>
      </c>
      <c r="V150" t="s">
        <v>88</v>
      </c>
      <c r="W150" s="1">
        <v>44566.441307870373</v>
      </c>
      <c r="X150">
        <v>29</v>
      </c>
      <c r="Y150">
        <v>0</v>
      </c>
      <c r="Z150">
        <v>0</v>
      </c>
      <c r="AA150">
        <v>0</v>
      </c>
      <c r="AB150">
        <v>52</v>
      </c>
      <c r="AC150">
        <v>0</v>
      </c>
      <c r="AD150">
        <v>66</v>
      </c>
      <c r="AE150">
        <v>0</v>
      </c>
      <c r="AF150">
        <v>0</v>
      </c>
      <c r="AG150">
        <v>0</v>
      </c>
      <c r="AH150" t="s">
        <v>97</v>
      </c>
      <c r="AI150" s="1">
        <v>44566.490324074075</v>
      </c>
      <c r="AJ150">
        <v>101</v>
      </c>
      <c r="AK150">
        <v>0</v>
      </c>
      <c r="AL150">
        <v>0</v>
      </c>
      <c r="AM150">
        <v>0</v>
      </c>
      <c r="AN150">
        <v>52</v>
      </c>
      <c r="AO150">
        <v>0</v>
      </c>
      <c r="AP150">
        <v>66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x14ac:dyDescent="0.45">
      <c r="A151" t="s">
        <v>487</v>
      </c>
      <c r="B151" t="s">
        <v>79</v>
      </c>
      <c r="C151" t="s">
        <v>488</v>
      </c>
      <c r="D151" t="s">
        <v>81</v>
      </c>
      <c r="E151" s="2" t="str">
        <f>HYPERLINK("capsilon://?command=openfolder&amp;siteaddress=FAM.docvelocity-na8.net&amp;folderid=FX4A7CE2EA-C614-5A00-09BC-77C8A0E5C8AF","FX2201758")</f>
        <v>FX2201758</v>
      </c>
      <c r="F151" t="s">
        <v>19</v>
      </c>
      <c r="G151" t="s">
        <v>19</v>
      </c>
      <c r="H151" t="s">
        <v>82</v>
      </c>
      <c r="I151" t="s">
        <v>489</v>
      </c>
      <c r="J151">
        <v>130</v>
      </c>
      <c r="K151" t="s">
        <v>84</v>
      </c>
      <c r="L151" t="s">
        <v>85</v>
      </c>
      <c r="M151" t="s">
        <v>86</v>
      </c>
      <c r="N151">
        <v>2</v>
      </c>
      <c r="O151" s="1">
        <v>44566.439270833333</v>
      </c>
      <c r="P151" s="1">
        <v>44566.524548611109</v>
      </c>
      <c r="Q151">
        <v>4400</v>
      </c>
      <c r="R151">
        <v>2968</v>
      </c>
      <c r="S151" t="b">
        <v>0</v>
      </c>
      <c r="T151" t="s">
        <v>87</v>
      </c>
      <c r="U151" t="b">
        <v>0</v>
      </c>
      <c r="V151" t="s">
        <v>88</v>
      </c>
      <c r="W151" s="1">
        <v>44566.454768518517</v>
      </c>
      <c r="X151">
        <v>1162</v>
      </c>
      <c r="Y151">
        <v>115</v>
      </c>
      <c r="Z151">
        <v>0</v>
      </c>
      <c r="AA151">
        <v>115</v>
      </c>
      <c r="AB151">
        <v>0</v>
      </c>
      <c r="AC151">
        <v>70</v>
      </c>
      <c r="AD151">
        <v>15</v>
      </c>
      <c r="AE151">
        <v>0</v>
      </c>
      <c r="AF151">
        <v>0</v>
      </c>
      <c r="AG151">
        <v>0</v>
      </c>
      <c r="AH151" t="s">
        <v>170</v>
      </c>
      <c r="AI151" s="1">
        <v>44566.524548611109</v>
      </c>
      <c r="AJ151">
        <v>1203</v>
      </c>
      <c r="AK151">
        <v>5</v>
      </c>
      <c r="AL151">
        <v>0</v>
      </c>
      <c r="AM151">
        <v>5</v>
      </c>
      <c r="AN151">
        <v>0</v>
      </c>
      <c r="AO151">
        <v>5</v>
      </c>
      <c r="AP151">
        <v>10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x14ac:dyDescent="0.45">
      <c r="A152" t="s">
        <v>490</v>
      </c>
      <c r="B152" t="s">
        <v>79</v>
      </c>
      <c r="C152" t="s">
        <v>491</v>
      </c>
      <c r="D152" t="s">
        <v>81</v>
      </c>
      <c r="E152" s="2" t="str">
        <f>HYPERLINK("capsilon://?command=openfolder&amp;siteaddress=FAM.docvelocity-na8.net&amp;folderid=FX7B75C88D-6528-9424-0F4C-ADC5FADE53D2","FX21124642")</f>
        <v>FX21124642</v>
      </c>
      <c r="F152" t="s">
        <v>19</v>
      </c>
      <c r="G152" t="s">
        <v>19</v>
      </c>
      <c r="H152" t="s">
        <v>82</v>
      </c>
      <c r="I152" t="s">
        <v>492</v>
      </c>
      <c r="J152">
        <v>66</v>
      </c>
      <c r="K152" t="s">
        <v>84</v>
      </c>
      <c r="L152" t="s">
        <v>85</v>
      </c>
      <c r="M152" t="s">
        <v>86</v>
      </c>
      <c r="N152">
        <v>2</v>
      </c>
      <c r="O152" s="1">
        <v>44566.440578703703</v>
      </c>
      <c r="P152" s="1">
        <v>44566.511886574073</v>
      </c>
      <c r="Q152">
        <v>6068</v>
      </c>
      <c r="R152">
        <v>93</v>
      </c>
      <c r="S152" t="b">
        <v>0</v>
      </c>
      <c r="T152" t="s">
        <v>87</v>
      </c>
      <c r="U152" t="b">
        <v>0</v>
      </c>
      <c r="V152" t="s">
        <v>304</v>
      </c>
      <c r="W152" s="1">
        <v>44566.443553240744</v>
      </c>
      <c r="X152">
        <v>42</v>
      </c>
      <c r="Y152">
        <v>0</v>
      </c>
      <c r="Z152">
        <v>0</v>
      </c>
      <c r="AA152">
        <v>0</v>
      </c>
      <c r="AB152">
        <v>52</v>
      </c>
      <c r="AC152">
        <v>0</v>
      </c>
      <c r="AD152">
        <v>66</v>
      </c>
      <c r="AE152">
        <v>0</v>
      </c>
      <c r="AF152">
        <v>0</v>
      </c>
      <c r="AG152">
        <v>0</v>
      </c>
      <c r="AH152" t="s">
        <v>97</v>
      </c>
      <c r="AI152" s="1">
        <v>44566.511886574073</v>
      </c>
      <c r="AJ152">
        <v>51</v>
      </c>
      <c r="AK152">
        <v>0</v>
      </c>
      <c r="AL152">
        <v>0</v>
      </c>
      <c r="AM152">
        <v>0</v>
      </c>
      <c r="AN152">
        <v>52</v>
      </c>
      <c r="AO152">
        <v>0</v>
      </c>
      <c r="AP152">
        <v>66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x14ac:dyDescent="0.45">
      <c r="A153" t="s">
        <v>493</v>
      </c>
      <c r="B153" t="s">
        <v>79</v>
      </c>
      <c r="C153" t="s">
        <v>488</v>
      </c>
      <c r="D153" t="s">
        <v>81</v>
      </c>
      <c r="E153" s="2" t="str">
        <f>HYPERLINK("capsilon://?command=openfolder&amp;siteaddress=FAM.docvelocity-na8.net&amp;folderid=FX4A7CE2EA-C614-5A00-09BC-77C8A0E5C8AF","FX2201758")</f>
        <v>FX2201758</v>
      </c>
      <c r="F153" t="s">
        <v>19</v>
      </c>
      <c r="G153" t="s">
        <v>19</v>
      </c>
      <c r="H153" t="s">
        <v>82</v>
      </c>
      <c r="I153" t="s">
        <v>494</v>
      </c>
      <c r="J153">
        <v>65</v>
      </c>
      <c r="K153" t="s">
        <v>84</v>
      </c>
      <c r="L153" t="s">
        <v>85</v>
      </c>
      <c r="M153" t="s">
        <v>86</v>
      </c>
      <c r="N153">
        <v>2</v>
      </c>
      <c r="O153" s="1">
        <v>44566.442569444444</v>
      </c>
      <c r="P153" s="1">
        <v>44566.5309837963</v>
      </c>
      <c r="Q153">
        <v>6797</v>
      </c>
      <c r="R153">
        <v>842</v>
      </c>
      <c r="S153" t="b">
        <v>0</v>
      </c>
      <c r="T153" t="s">
        <v>87</v>
      </c>
      <c r="U153" t="b">
        <v>0</v>
      </c>
      <c r="V153" t="s">
        <v>129</v>
      </c>
      <c r="W153" s="1">
        <v>44566.446238425924</v>
      </c>
      <c r="X153">
        <v>270</v>
      </c>
      <c r="Y153">
        <v>56</v>
      </c>
      <c r="Z153">
        <v>0</v>
      </c>
      <c r="AA153">
        <v>56</v>
      </c>
      <c r="AB153">
        <v>0</v>
      </c>
      <c r="AC153">
        <v>29</v>
      </c>
      <c r="AD153">
        <v>9</v>
      </c>
      <c r="AE153">
        <v>0</v>
      </c>
      <c r="AF153">
        <v>0</v>
      </c>
      <c r="AG153">
        <v>0</v>
      </c>
      <c r="AH153" t="s">
        <v>170</v>
      </c>
      <c r="AI153" s="1">
        <v>44566.5309837963</v>
      </c>
      <c r="AJ153">
        <v>556</v>
      </c>
      <c r="AK153">
        <v>1</v>
      </c>
      <c r="AL153">
        <v>0</v>
      </c>
      <c r="AM153">
        <v>1</v>
      </c>
      <c r="AN153">
        <v>0</v>
      </c>
      <c r="AO153">
        <v>1</v>
      </c>
      <c r="AP153">
        <v>8</v>
      </c>
      <c r="AQ153">
        <v>0</v>
      </c>
      <c r="AR153">
        <v>0</v>
      </c>
      <c r="AS153">
        <v>0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x14ac:dyDescent="0.45">
      <c r="A154" t="s">
        <v>495</v>
      </c>
      <c r="B154" t="s">
        <v>79</v>
      </c>
      <c r="C154" t="s">
        <v>488</v>
      </c>
      <c r="D154" t="s">
        <v>81</v>
      </c>
      <c r="E154" s="2" t="str">
        <f>HYPERLINK("capsilon://?command=openfolder&amp;siteaddress=FAM.docvelocity-na8.net&amp;folderid=FX4A7CE2EA-C614-5A00-09BC-77C8A0E5C8AF","FX2201758")</f>
        <v>FX2201758</v>
      </c>
      <c r="F154" t="s">
        <v>19</v>
      </c>
      <c r="G154" t="s">
        <v>19</v>
      </c>
      <c r="H154" t="s">
        <v>82</v>
      </c>
      <c r="I154" t="s">
        <v>496</v>
      </c>
      <c r="J154">
        <v>65</v>
      </c>
      <c r="K154" t="s">
        <v>84</v>
      </c>
      <c r="L154" t="s">
        <v>85</v>
      </c>
      <c r="M154" t="s">
        <v>86</v>
      </c>
      <c r="N154">
        <v>2</v>
      </c>
      <c r="O154" s="1">
        <v>44566.443877314814</v>
      </c>
      <c r="P154" s="1">
        <v>44566.545254629629</v>
      </c>
      <c r="Q154">
        <v>6968</v>
      </c>
      <c r="R154">
        <v>1791</v>
      </c>
      <c r="S154" t="b">
        <v>0</v>
      </c>
      <c r="T154" t="s">
        <v>87</v>
      </c>
      <c r="U154" t="b">
        <v>0</v>
      </c>
      <c r="V154" t="s">
        <v>106</v>
      </c>
      <c r="W154" s="1">
        <v>44566.450960648152</v>
      </c>
      <c r="X154">
        <v>538</v>
      </c>
      <c r="Y154">
        <v>59</v>
      </c>
      <c r="Z154">
        <v>0</v>
      </c>
      <c r="AA154">
        <v>59</v>
      </c>
      <c r="AB154">
        <v>0</v>
      </c>
      <c r="AC154">
        <v>29</v>
      </c>
      <c r="AD154">
        <v>6</v>
      </c>
      <c r="AE154">
        <v>0</v>
      </c>
      <c r="AF154">
        <v>0</v>
      </c>
      <c r="AG154">
        <v>0</v>
      </c>
      <c r="AH154" t="s">
        <v>170</v>
      </c>
      <c r="AI154" s="1">
        <v>44566.545254629629</v>
      </c>
      <c r="AJ154">
        <v>1232</v>
      </c>
      <c r="AK154">
        <v>4</v>
      </c>
      <c r="AL154">
        <v>0</v>
      </c>
      <c r="AM154">
        <v>4</v>
      </c>
      <c r="AN154">
        <v>0</v>
      </c>
      <c r="AO154">
        <v>4</v>
      </c>
      <c r="AP154">
        <v>2</v>
      </c>
      <c r="AQ154">
        <v>0</v>
      </c>
      <c r="AR154">
        <v>0</v>
      </c>
      <c r="AS154">
        <v>0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x14ac:dyDescent="0.45">
      <c r="A155" t="s">
        <v>497</v>
      </c>
      <c r="B155" t="s">
        <v>79</v>
      </c>
      <c r="C155" t="s">
        <v>498</v>
      </c>
      <c r="D155" t="s">
        <v>81</v>
      </c>
      <c r="E155" s="2" t="str">
        <f>HYPERLINK("capsilon://?command=openfolder&amp;siteaddress=FAM.docvelocity-na8.net&amp;folderid=FX1B1972AF-5FE4-AB8E-B7C9-95DE67426477","FX211212148")</f>
        <v>FX211212148</v>
      </c>
      <c r="F155" t="s">
        <v>19</v>
      </c>
      <c r="G155" t="s">
        <v>19</v>
      </c>
      <c r="H155" t="s">
        <v>82</v>
      </c>
      <c r="I155" t="s">
        <v>499</v>
      </c>
      <c r="J155">
        <v>408</v>
      </c>
      <c r="K155" t="s">
        <v>84</v>
      </c>
      <c r="L155" t="s">
        <v>85</v>
      </c>
      <c r="M155" t="s">
        <v>86</v>
      </c>
      <c r="N155">
        <v>2</v>
      </c>
      <c r="O155" s="1">
        <v>44566.44599537037</v>
      </c>
      <c r="P155" s="1">
        <v>44566.569687499999</v>
      </c>
      <c r="Q155">
        <v>8494</v>
      </c>
      <c r="R155">
        <v>2193</v>
      </c>
      <c r="S155" t="b">
        <v>0</v>
      </c>
      <c r="T155" t="s">
        <v>87</v>
      </c>
      <c r="U155" t="b">
        <v>0</v>
      </c>
      <c r="V155" t="s">
        <v>219</v>
      </c>
      <c r="W155" s="1">
        <v>44566.460428240738</v>
      </c>
      <c r="X155">
        <v>1013</v>
      </c>
      <c r="Y155">
        <v>258</v>
      </c>
      <c r="Z155">
        <v>0</v>
      </c>
      <c r="AA155">
        <v>258</v>
      </c>
      <c r="AB155">
        <v>54</v>
      </c>
      <c r="AC155">
        <v>58</v>
      </c>
      <c r="AD155">
        <v>150</v>
      </c>
      <c r="AE155">
        <v>0</v>
      </c>
      <c r="AF155">
        <v>0</v>
      </c>
      <c r="AG155">
        <v>0</v>
      </c>
      <c r="AH155" t="s">
        <v>197</v>
      </c>
      <c r="AI155" s="1">
        <v>44566.569687499999</v>
      </c>
      <c r="AJ155">
        <v>1140</v>
      </c>
      <c r="AK155">
        <v>0</v>
      </c>
      <c r="AL155">
        <v>0</v>
      </c>
      <c r="AM155">
        <v>0</v>
      </c>
      <c r="AN155">
        <v>27</v>
      </c>
      <c r="AO155">
        <v>12</v>
      </c>
      <c r="AP155">
        <v>150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x14ac:dyDescent="0.45">
      <c r="A156" t="s">
        <v>500</v>
      </c>
      <c r="B156" t="s">
        <v>79</v>
      </c>
      <c r="C156" t="s">
        <v>501</v>
      </c>
      <c r="D156" t="s">
        <v>81</v>
      </c>
      <c r="E156" s="2" t="str">
        <f>HYPERLINK("capsilon://?command=openfolder&amp;siteaddress=FAM.docvelocity-na8.net&amp;folderid=FXAA51D8C0-E406-0C33-F4B4-28C667516023","FX2201130")</f>
        <v>FX2201130</v>
      </c>
      <c r="F156" t="s">
        <v>19</v>
      </c>
      <c r="G156" t="s">
        <v>19</v>
      </c>
      <c r="H156" t="s">
        <v>82</v>
      </c>
      <c r="I156" t="s">
        <v>502</v>
      </c>
      <c r="J156">
        <v>38</v>
      </c>
      <c r="K156" t="s">
        <v>84</v>
      </c>
      <c r="L156" t="s">
        <v>85</v>
      </c>
      <c r="M156" t="s">
        <v>86</v>
      </c>
      <c r="N156">
        <v>2</v>
      </c>
      <c r="O156" s="1">
        <v>44566.446261574078</v>
      </c>
      <c r="P156" s="1">
        <v>44566.573553240742</v>
      </c>
      <c r="Q156">
        <v>10123</v>
      </c>
      <c r="R156">
        <v>875</v>
      </c>
      <c r="S156" t="b">
        <v>0</v>
      </c>
      <c r="T156" t="s">
        <v>87</v>
      </c>
      <c r="U156" t="b">
        <v>0</v>
      </c>
      <c r="V156" t="s">
        <v>304</v>
      </c>
      <c r="W156" s="1">
        <v>44566.454594907409</v>
      </c>
      <c r="X156">
        <v>115</v>
      </c>
      <c r="Y156">
        <v>37</v>
      </c>
      <c r="Z156">
        <v>0</v>
      </c>
      <c r="AA156">
        <v>37</v>
      </c>
      <c r="AB156">
        <v>0</v>
      </c>
      <c r="AC156">
        <v>7</v>
      </c>
      <c r="AD156">
        <v>1</v>
      </c>
      <c r="AE156">
        <v>0</v>
      </c>
      <c r="AF156">
        <v>0</v>
      </c>
      <c r="AG156">
        <v>0</v>
      </c>
      <c r="AH156" t="s">
        <v>170</v>
      </c>
      <c r="AI156" s="1">
        <v>44566.573553240742</v>
      </c>
      <c r="AJ156">
        <v>753</v>
      </c>
      <c r="AK156">
        <v>1</v>
      </c>
      <c r="AL156">
        <v>0</v>
      </c>
      <c r="AM156">
        <v>1</v>
      </c>
      <c r="AN156">
        <v>0</v>
      </c>
      <c r="AO156">
        <v>1</v>
      </c>
      <c r="AP156">
        <v>0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x14ac:dyDescent="0.45">
      <c r="A157" t="s">
        <v>503</v>
      </c>
      <c r="B157" t="s">
        <v>79</v>
      </c>
      <c r="C157" t="s">
        <v>504</v>
      </c>
      <c r="D157" t="s">
        <v>81</v>
      </c>
      <c r="E157" s="2" t="str">
        <f>HYPERLINK("capsilon://?command=openfolder&amp;siteaddress=FAM.docvelocity-na8.net&amp;folderid=FXDA80B1C3-B13D-2E5A-63AC-199A327B9F2B","FX22011279")</f>
        <v>FX22011279</v>
      </c>
      <c r="F157" t="s">
        <v>19</v>
      </c>
      <c r="G157" t="s">
        <v>19</v>
      </c>
      <c r="H157" t="s">
        <v>82</v>
      </c>
      <c r="I157" t="s">
        <v>505</v>
      </c>
      <c r="J157">
        <v>130</v>
      </c>
      <c r="K157" t="s">
        <v>84</v>
      </c>
      <c r="L157" t="s">
        <v>85</v>
      </c>
      <c r="M157" t="s">
        <v>86</v>
      </c>
      <c r="N157">
        <v>2</v>
      </c>
      <c r="O157" s="1">
        <v>44566.446840277778</v>
      </c>
      <c r="P157" s="1">
        <v>44566.59814814815</v>
      </c>
      <c r="Q157">
        <v>10378</v>
      </c>
      <c r="R157">
        <v>2695</v>
      </c>
      <c r="S157" t="b">
        <v>0</v>
      </c>
      <c r="T157" t="s">
        <v>87</v>
      </c>
      <c r="U157" t="b">
        <v>0</v>
      </c>
      <c r="V157" t="s">
        <v>304</v>
      </c>
      <c r="W157" s="1">
        <v>44566.463819444441</v>
      </c>
      <c r="X157">
        <v>796</v>
      </c>
      <c r="Y157">
        <v>274</v>
      </c>
      <c r="Z157">
        <v>0</v>
      </c>
      <c r="AA157">
        <v>274</v>
      </c>
      <c r="AB157">
        <v>0</v>
      </c>
      <c r="AC157">
        <v>172</v>
      </c>
      <c r="AD157">
        <v>-144</v>
      </c>
      <c r="AE157">
        <v>0</v>
      </c>
      <c r="AF157">
        <v>0</v>
      </c>
      <c r="AG157">
        <v>0</v>
      </c>
      <c r="AH157" t="s">
        <v>170</v>
      </c>
      <c r="AI157" s="1">
        <v>44566.59814814815</v>
      </c>
      <c r="AJ157">
        <v>1853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-144</v>
      </c>
      <c r="AQ157">
        <v>0</v>
      </c>
      <c r="AR157">
        <v>0</v>
      </c>
      <c r="AS157">
        <v>0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x14ac:dyDescent="0.45">
      <c r="A158" t="s">
        <v>506</v>
      </c>
      <c r="B158" t="s">
        <v>79</v>
      </c>
      <c r="C158" t="s">
        <v>507</v>
      </c>
      <c r="D158" t="s">
        <v>81</v>
      </c>
      <c r="E158" s="2" t="str">
        <f>HYPERLINK("capsilon://?command=openfolder&amp;siteaddress=FAM.docvelocity-na8.net&amp;folderid=FXC9F4207A-8A30-0537-78B8-9583A1DC80C8","FX2201244")</f>
        <v>FX2201244</v>
      </c>
      <c r="F158" t="s">
        <v>19</v>
      </c>
      <c r="G158" t="s">
        <v>19</v>
      </c>
      <c r="H158" t="s">
        <v>82</v>
      </c>
      <c r="I158" t="s">
        <v>508</v>
      </c>
      <c r="J158">
        <v>316</v>
      </c>
      <c r="K158" t="s">
        <v>84</v>
      </c>
      <c r="L158" t="s">
        <v>85</v>
      </c>
      <c r="M158" t="s">
        <v>86</v>
      </c>
      <c r="N158">
        <v>2</v>
      </c>
      <c r="O158" s="1">
        <v>44566.456932870373</v>
      </c>
      <c r="P158" s="1">
        <v>44566.83021990741</v>
      </c>
      <c r="Q158">
        <v>22890</v>
      </c>
      <c r="R158">
        <v>9362</v>
      </c>
      <c r="S158" t="b">
        <v>0</v>
      </c>
      <c r="T158" t="s">
        <v>87</v>
      </c>
      <c r="U158" t="b">
        <v>0</v>
      </c>
      <c r="V158" t="s">
        <v>174</v>
      </c>
      <c r="W158" s="1">
        <v>44566.562708333331</v>
      </c>
      <c r="X158">
        <v>5892</v>
      </c>
      <c r="Y158">
        <v>311</v>
      </c>
      <c r="Z158">
        <v>0</v>
      </c>
      <c r="AA158">
        <v>311</v>
      </c>
      <c r="AB158">
        <v>0</v>
      </c>
      <c r="AC158">
        <v>213</v>
      </c>
      <c r="AD158">
        <v>5</v>
      </c>
      <c r="AE158">
        <v>0</v>
      </c>
      <c r="AF158">
        <v>0</v>
      </c>
      <c r="AG158">
        <v>0</v>
      </c>
      <c r="AH158" t="s">
        <v>170</v>
      </c>
      <c r="AI158" s="1">
        <v>44566.83021990741</v>
      </c>
      <c r="AJ158">
        <v>2723</v>
      </c>
      <c r="AK158">
        <v>6</v>
      </c>
      <c r="AL158">
        <v>0</v>
      </c>
      <c r="AM158">
        <v>6</v>
      </c>
      <c r="AN158">
        <v>0</v>
      </c>
      <c r="AO158">
        <v>2</v>
      </c>
      <c r="AP158">
        <v>-1</v>
      </c>
      <c r="AQ158">
        <v>0</v>
      </c>
      <c r="AR158">
        <v>0</v>
      </c>
      <c r="AS158">
        <v>0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x14ac:dyDescent="0.45">
      <c r="A159" t="s">
        <v>509</v>
      </c>
      <c r="B159" t="s">
        <v>79</v>
      </c>
      <c r="C159" t="s">
        <v>510</v>
      </c>
      <c r="D159" t="s">
        <v>81</v>
      </c>
      <c r="E159" s="2" t="str">
        <f>HYPERLINK("capsilon://?command=openfolder&amp;siteaddress=FAM.docvelocity-na8.net&amp;folderid=FX5399CE06-323B-7C1A-83F3-927369BBFB16","FX22011171")</f>
        <v>FX22011171</v>
      </c>
      <c r="F159" t="s">
        <v>19</v>
      </c>
      <c r="G159" t="s">
        <v>19</v>
      </c>
      <c r="H159" t="s">
        <v>82</v>
      </c>
      <c r="I159" t="s">
        <v>511</v>
      </c>
      <c r="J159">
        <v>38</v>
      </c>
      <c r="K159" t="s">
        <v>84</v>
      </c>
      <c r="L159" t="s">
        <v>85</v>
      </c>
      <c r="M159" t="s">
        <v>86</v>
      </c>
      <c r="N159">
        <v>2</v>
      </c>
      <c r="O159" s="1">
        <v>44566.458807870367</v>
      </c>
      <c r="P159" s="1">
        <v>44566.674317129633</v>
      </c>
      <c r="Q159">
        <v>18344</v>
      </c>
      <c r="R159">
        <v>276</v>
      </c>
      <c r="S159" t="b">
        <v>0</v>
      </c>
      <c r="T159" t="s">
        <v>87</v>
      </c>
      <c r="U159" t="b">
        <v>0</v>
      </c>
      <c r="V159" t="s">
        <v>304</v>
      </c>
      <c r="W159" s="1">
        <v>44566.469074074077</v>
      </c>
      <c r="X159">
        <v>187</v>
      </c>
      <c r="Y159">
        <v>37</v>
      </c>
      <c r="Z159">
        <v>0</v>
      </c>
      <c r="AA159">
        <v>37</v>
      </c>
      <c r="AB159">
        <v>0</v>
      </c>
      <c r="AC159">
        <v>18</v>
      </c>
      <c r="AD159">
        <v>1</v>
      </c>
      <c r="AE159">
        <v>0</v>
      </c>
      <c r="AF159">
        <v>0</v>
      </c>
      <c r="AG159">
        <v>0</v>
      </c>
      <c r="AH159" t="s">
        <v>190</v>
      </c>
      <c r="AI159" s="1">
        <v>44566.674317129633</v>
      </c>
      <c r="AJ159">
        <v>89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x14ac:dyDescent="0.45">
      <c r="A160" t="s">
        <v>512</v>
      </c>
      <c r="B160" t="s">
        <v>79</v>
      </c>
      <c r="C160" t="s">
        <v>513</v>
      </c>
      <c r="D160" t="s">
        <v>81</v>
      </c>
      <c r="E160" s="2" t="str">
        <f>HYPERLINK("capsilon://?command=openfolder&amp;siteaddress=FAM.docvelocity-na8.net&amp;folderid=FX5E2A3A2D-6033-8894-92E2-96E5E7B33FE1","FX211211901")</f>
        <v>FX211211901</v>
      </c>
      <c r="F160" t="s">
        <v>19</v>
      </c>
      <c r="G160" t="s">
        <v>19</v>
      </c>
      <c r="H160" t="s">
        <v>82</v>
      </c>
      <c r="I160" t="s">
        <v>514</v>
      </c>
      <c r="J160">
        <v>66</v>
      </c>
      <c r="K160" t="s">
        <v>84</v>
      </c>
      <c r="L160" t="s">
        <v>85</v>
      </c>
      <c r="M160" t="s">
        <v>86</v>
      </c>
      <c r="N160">
        <v>1</v>
      </c>
      <c r="O160" s="1">
        <v>44566.463599537034</v>
      </c>
      <c r="P160" s="1">
        <v>44566.504259259258</v>
      </c>
      <c r="Q160">
        <v>2716</v>
      </c>
      <c r="R160">
        <v>797</v>
      </c>
      <c r="S160" t="b">
        <v>0</v>
      </c>
      <c r="T160" t="s">
        <v>87</v>
      </c>
      <c r="U160" t="b">
        <v>0</v>
      </c>
      <c r="V160" t="s">
        <v>160</v>
      </c>
      <c r="W160" s="1">
        <v>44566.504259259258</v>
      </c>
      <c r="X160">
        <v>146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66</v>
      </c>
      <c r="AE160">
        <v>52</v>
      </c>
      <c r="AF160">
        <v>0</v>
      </c>
      <c r="AG160">
        <v>1</v>
      </c>
      <c r="AH160" t="s">
        <v>87</v>
      </c>
      <c r="AI160" t="s">
        <v>87</v>
      </c>
      <c r="AJ160" t="s">
        <v>87</v>
      </c>
      <c r="AK160" t="s">
        <v>87</v>
      </c>
      <c r="AL160" t="s">
        <v>87</v>
      </c>
      <c r="AM160" t="s">
        <v>87</v>
      </c>
      <c r="AN160" t="s">
        <v>87</v>
      </c>
      <c r="AO160" t="s">
        <v>87</v>
      </c>
      <c r="AP160" t="s">
        <v>87</v>
      </c>
      <c r="AQ160" t="s">
        <v>87</v>
      </c>
      <c r="AR160" t="s">
        <v>87</v>
      </c>
      <c r="AS160" t="s">
        <v>87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x14ac:dyDescent="0.45">
      <c r="A161" t="s">
        <v>515</v>
      </c>
      <c r="B161" t="s">
        <v>79</v>
      </c>
      <c r="C161" t="s">
        <v>516</v>
      </c>
      <c r="D161" t="s">
        <v>81</v>
      </c>
      <c r="E161" s="2" t="str">
        <f>HYPERLINK("capsilon://?command=openfolder&amp;siteaddress=FAM.docvelocity-na8.net&amp;folderid=FXBD72EE49-3F1A-7F09-ED5C-7163D7344093","FX21124523")</f>
        <v>FX21124523</v>
      </c>
      <c r="F161" t="s">
        <v>19</v>
      </c>
      <c r="G161" t="s">
        <v>19</v>
      </c>
      <c r="H161" t="s">
        <v>82</v>
      </c>
      <c r="I161" t="s">
        <v>517</v>
      </c>
      <c r="J161">
        <v>66</v>
      </c>
      <c r="K161" t="s">
        <v>84</v>
      </c>
      <c r="L161" t="s">
        <v>85</v>
      </c>
      <c r="M161" t="s">
        <v>86</v>
      </c>
      <c r="N161">
        <v>2</v>
      </c>
      <c r="O161" s="1">
        <v>44566.464004629626</v>
      </c>
      <c r="P161" s="1">
        <v>44566.674629629626</v>
      </c>
      <c r="Q161">
        <v>18146</v>
      </c>
      <c r="R161">
        <v>52</v>
      </c>
      <c r="S161" t="b">
        <v>0</v>
      </c>
      <c r="T161" t="s">
        <v>87</v>
      </c>
      <c r="U161" t="b">
        <v>0</v>
      </c>
      <c r="V161" t="s">
        <v>304</v>
      </c>
      <c r="W161" s="1">
        <v>44566.471099537041</v>
      </c>
      <c r="X161">
        <v>26</v>
      </c>
      <c r="Y161">
        <v>0</v>
      </c>
      <c r="Z161">
        <v>0</v>
      </c>
      <c r="AA161">
        <v>0</v>
      </c>
      <c r="AB161">
        <v>52</v>
      </c>
      <c r="AC161">
        <v>0</v>
      </c>
      <c r="AD161">
        <v>66</v>
      </c>
      <c r="AE161">
        <v>0</v>
      </c>
      <c r="AF161">
        <v>0</v>
      </c>
      <c r="AG161">
        <v>0</v>
      </c>
      <c r="AH161" t="s">
        <v>190</v>
      </c>
      <c r="AI161" s="1">
        <v>44566.674629629626</v>
      </c>
      <c r="AJ161">
        <v>26</v>
      </c>
      <c r="AK161">
        <v>0</v>
      </c>
      <c r="AL161">
        <v>0</v>
      </c>
      <c r="AM161">
        <v>0</v>
      </c>
      <c r="AN161">
        <v>52</v>
      </c>
      <c r="AO161">
        <v>0</v>
      </c>
      <c r="AP161">
        <v>66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x14ac:dyDescent="0.45">
      <c r="A162" t="s">
        <v>518</v>
      </c>
      <c r="B162" t="s">
        <v>79</v>
      </c>
      <c r="C162" t="s">
        <v>519</v>
      </c>
      <c r="D162" t="s">
        <v>81</v>
      </c>
      <c r="E162" s="2" t="str">
        <f>HYPERLINK("capsilon://?command=openfolder&amp;siteaddress=FAM.docvelocity-na8.net&amp;folderid=FX33FA7E3F-29D8-2169-1CBF-B478C9C04316","FX21128450")</f>
        <v>FX21128450</v>
      </c>
      <c r="F162" t="s">
        <v>19</v>
      </c>
      <c r="G162" t="s">
        <v>19</v>
      </c>
      <c r="H162" t="s">
        <v>82</v>
      </c>
      <c r="I162" t="s">
        <v>520</v>
      </c>
      <c r="J162">
        <v>66</v>
      </c>
      <c r="K162" t="s">
        <v>84</v>
      </c>
      <c r="L162" t="s">
        <v>85</v>
      </c>
      <c r="M162" t="s">
        <v>86</v>
      </c>
      <c r="N162">
        <v>2</v>
      </c>
      <c r="O162" s="1">
        <v>44566.464814814812</v>
      </c>
      <c r="P162" s="1">
        <v>44566.674803240741</v>
      </c>
      <c r="Q162">
        <v>18104</v>
      </c>
      <c r="R162">
        <v>39</v>
      </c>
      <c r="S162" t="b">
        <v>0</v>
      </c>
      <c r="T162" t="s">
        <v>87</v>
      </c>
      <c r="U162" t="b">
        <v>0</v>
      </c>
      <c r="V162" t="s">
        <v>304</v>
      </c>
      <c r="W162" s="1">
        <v>44566.472870370373</v>
      </c>
      <c r="X162">
        <v>25</v>
      </c>
      <c r="Y162">
        <v>0</v>
      </c>
      <c r="Z162">
        <v>0</v>
      </c>
      <c r="AA162">
        <v>0</v>
      </c>
      <c r="AB162">
        <v>52</v>
      </c>
      <c r="AC162">
        <v>0</v>
      </c>
      <c r="AD162">
        <v>66</v>
      </c>
      <c r="AE162">
        <v>0</v>
      </c>
      <c r="AF162">
        <v>0</v>
      </c>
      <c r="AG162">
        <v>0</v>
      </c>
      <c r="AH162" t="s">
        <v>190</v>
      </c>
      <c r="AI162" s="1">
        <v>44566.674803240741</v>
      </c>
      <c r="AJ162">
        <v>14</v>
      </c>
      <c r="AK162">
        <v>0</v>
      </c>
      <c r="AL162">
        <v>0</v>
      </c>
      <c r="AM162">
        <v>0</v>
      </c>
      <c r="AN162">
        <v>52</v>
      </c>
      <c r="AO162">
        <v>0</v>
      </c>
      <c r="AP162">
        <v>66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x14ac:dyDescent="0.45">
      <c r="A163" t="s">
        <v>521</v>
      </c>
      <c r="B163" t="s">
        <v>79</v>
      </c>
      <c r="C163" t="s">
        <v>513</v>
      </c>
      <c r="D163" t="s">
        <v>81</v>
      </c>
      <c r="E163" s="2" t="str">
        <f>HYPERLINK("capsilon://?command=openfolder&amp;siteaddress=FAM.docvelocity-na8.net&amp;folderid=FX5E2A3A2D-6033-8894-92E2-96E5E7B33FE1","FX211211901")</f>
        <v>FX211211901</v>
      </c>
      <c r="F163" t="s">
        <v>19</v>
      </c>
      <c r="G163" t="s">
        <v>19</v>
      </c>
      <c r="H163" t="s">
        <v>82</v>
      </c>
      <c r="I163" t="s">
        <v>522</v>
      </c>
      <c r="J163">
        <v>66</v>
      </c>
      <c r="K163" t="s">
        <v>84</v>
      </c>
      <c r="L163" t="s">
        <v>85</v>
      </c>
      <c r="M163" t="s">
        <v>86</v>
      </c>
      <c r="N163">
        <v>1</v>
      </c>
      <c r="O163" s="1">
        <v>44566.465613425928</v>
      </c>
      <c r="P163" s="1">
        <v>44566.506874999999</v>
      </c>
      <c r="Q163">
        <v>3219</v>
      </c>
      <c r="R163">
        <v>346</v>
      </c>
      <c r="S163" t="b">
        <v>0</v>
      </c>
      <c r="T163" t="s">
        <v>87</v>
      </c>
      <c r="U163" t="b">
        <v>0</v>
      </c>
      <c r="V163" t="s">
        <v>160</v>
      </c>
      <c r="W163" s="1">
        <v>44566.506874999999</v>
      </c>
      <c r="X163">
        <v>225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66</v>
      </c>
      <c r="AE163">
        <v>52</v>
      </c>
      <c r="AF163">
        <v>0</v>
      </c>
      <c r="AG163">
        <v>2</v>
      </c>
      <c r="AH163" t="s">
        <v>87</v>
      </c>
      <c r="AI163" t="s">
        <v>87</v>
      </c>
      <c r="AJ163" t="s">
        <v>87</v>
      </c>
      <c r="AK163" t="s">
        <v>87</v>
      </c>
      <c r="AL163" t="s">
        <v>87</v>
      </c>
      <c r="AM163" t="s">
        <v>87</v>
      </c>
      <c r="AN163" t="s">
        <v>87</v>
      </c>
      <c r="AO163" t="s">
        <v>87</v>
      </c>
      <c r="AP163" t="s">
        <v>87</v>
      </c>
      <c r="AQ163" t="s">
        <v>87</v>
      </c>
      <c r="AR163" t="s">
        <v>87</v>
      </c>
      <c r="AS163" t="s">
        <v>87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x14ac:dyDescent="0.45">
      <c r="A164" t="s">
        <v>523</v>
      </c>
      <c r="B164" t="s">
        <v>79</v>
      </c>
      <c r="C164" t="s">
        <v>524</v>
      </c>
      <c r="D164" t="s">
        <v>81</v>
      </c>
      <c r="E164" s="2" t="str">
        <f>HYPERLINK("capsilon://?command=openfolder&amp;siteaddress=FAM.docvelocity-na8.net&amp;folderid=FX6934F64D-7EEF-F7BA-4869-E92BF78A36A9","FX21127972")</f>
        <v>FX21127972</v>
      </c>
      <c r="F164" t="s">
        <v>19</v>
      </c>
      <c r="G164" t="s">
        <v>19</v>
      </c>
      <c r="H164" t="s">
        <v>82</v>
      </c>
      <c r="I164" t="s">
        <v>525</v>
      </c>
      <c r="J164">
        <v>66</v>
      </c>
      <c r="K164" t="s">
        <v>84</v>
      </c>
      <c r="L164" t="s">
        <v>85</v>
      </c>
      <c r="M164" t="s">
        <v>86</v>
      </c>
      <c r="N164">
        <v>2</v>
      </c>
      <c r="O164" s="1">
        <v>44566.46671296296</v>
      </c>
      <c r="P164" s="1">
        <v>44566.674907407411</v>
      </c>
      <c r="Q164">
        <v>17916</v>
      </c>
      <c r="R164">
        <v>72</v>
      </c>
      <c r="S164" t="b">
        <v>0</v>
      </c>
      <c r="T164" t="s">
        <v>87</v>
      </c>
      <c r="U164" t="b">
        <v>0</v>
      </c>
      <c r="V164" t="s">
        <v>219</v>
      </c>
      <c r="W164" s="1">
        <v>44566.490833333337</v>
      </c>
      <c r="X164">
        <v>64</v>
      </c>
      <c r="Y164">
        <v>0</v>
      </c>
      <c r="Z164">
        <v>0</v>
      </c>
      <c r="AA164">
        <v>0</v>
      </c>
      <c r="AB164">
        <v>52</v>
      </c>
      <c r="AC164">
        <v>0</v>
      </c>
      <c r="AD164">
        <v>66</v>
      </c>
      <c r="AE164">
        <v>0</v>
      </c>
      <c r="AF164">
        <v>0</v>
      </c>
      <c r="AG164">
        <v>0</v>
      </c>
      <c r="AH164" t="s">
        <v>190</v>
      </c>
      <c r="AI164" s="1">
        <v>44566.674907407411</v>
      </c>
      <c r="AJ164">
        <v>8</v>
      </c>
      <c r="AK164">
        <v>0</v>
      </c>
      <c r="AL164">
        <v>0</v>
      </c>
      <c r="AM164">
        <v>0</v>
      </c>
      <c r="AN164">
        <v>52</v>
      </c>
      <c r="AO164">
        <v>0</v>
      </c>
      <c r="AP164">
        <v>66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x14ac:dyDescent="0.45">
      <c r="A165" t="s">
        <v>526</v>
      </c>
      <c r="B165" t="s">
        <v>79</v>
      </c>
      <c r="C165" t="s">
        <v>527</v>
      </c>
      <c r="D165" t="s">
        <v>81</v>
      </c>
      <c r="E165" s="2" t="str">
        <f>HYPERLINK("capsilon://?command=openfolder&amp;siteaddress=FAM.docvelocity-na8.net&amp;folderid=FXA9EFCF13-30B2-141D-CFDE-0780226FA332","FX211213524")</f>
        <v>FX211213524</v>
      </c>
      <c r="F165" t="s">
        <v>19</v>
      </c>
      <c r="G165" t="s">
        <v>19</v>
      </c>
      <c r="H165" t="s">
        <v>82</v>
      </c>
      <c r="I165" t="s">
        <v>528</v>
      </c>
      <c r="J165">
        <v>331</v>
      </c>
      <c r="K165" t="s">
        <v>84</v>
      </c>
      <c r="L165" t="s">
        <v>85</v>
      </c>
      <c r="M165" t="s">
        <v>86</v>
      </c>
      <c r="N165">
        <v>2</v>
      </c>
      <c r="O165" s="1">
        <v>44566.469456018516</v>
      </c>
      <c r="P165" s="1">
        <v>44566.681550925925</v>
      </c>
      <c r="Q165">
        <v>16508</v>
      </c>
      <c r="R165">
        <v>1817</v>
      </c>
      <c r="S165" t="b">
        <v>0</v>
      </c>
      <c r="T165" t="s">
        <v>87</v>
      </c>
      <c r="U165" t="b">
        <v>0</v>
      </c>
      <c r="V165" t="s">
        <v>219</v>
      </c>
      <c r="W165" s="1">
        <v>44566.505243055559</v>
      </c>
      <c r="X165">
        <v>1243</v>
      </c>
      <c r="Y165">
        <v>209</v>
      </c>
      <c r="Z165">
        <v>0</v>
      </c>
      <c r="AA165">
        <v>209</v>
      </c>
      <c r="AB165">
        <v>100</v>
      </c>
      <c r="AC165">
        <v>113</v>
      </c>
      <c r="AD165">
        <v>122</v>
      </c>
      <c r="AE165">
        <v>0</v>
      </c>
      <c r="AF165">
        <v>0</v>
      </c>
      <c r="AG165">
        <v>0</v>
      </c>
      <c r="AH165" t="s">
        <v>190</v>
      </c>
      <c r="AI165" s="1">
        <v>44566.681550925925</v>
      </c>
      <c r="AJ165">
        <v>574</v>
      </c>
      <c r="AK165">
        <v>5</v>
      </c>
      <c r="AL165">
        <v>0</v>
      </c>
      <c r="AM165">
        <v>5</v>
      </c>
      <c r="AN165">
        <v>50</v>
      </c>
      <c r="AO165">
        <v>5</v>
      </c>
      <c r="AP165">
        <v>117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x14ac:dyDescent="0.45">
      <c r="A166" t="s">
        <v>529</v>
      </c>
      <c r="B166" t="s">
        <v>79</v>
      </c>
      <c r="C166" t="s">
        <v>530</v>
      </c>
      <c r="D166" t="s">
        <v>81</v>
      </c>
      <c r="E166" s="2" t="str">
        <f>HYPERLINK("capsilon://?command=openfolder&amp;siteaddress=FAM.docvelocity-na8.net&amp;folderid=FXF8A83B86-1AD5-340F-2644-472B4A8E2A48","FX22011035")</f>
        <v>FX22011035</v>
      </c>
      <c r="F166" t="s">
        <v>19</v>
      </c>
      <c r="G166" t="s">
        <v>19</v>
      </c>
      <c r="H166" t="s">
        <v>82</v>
      </c>
      <c r="I166" t="s">
        <v>531</v>
      </c>
      <c r="J166">
        <v>119</v>
      </c>
      <c r="K166" t="s">
        <v>84</v>
      </c>
      <c r="L166" t="s">
        <v>85</v>
      </c>
      <c r="M166" t="s">
        <v>86</v>
      </c>
      <c r="N166">
        <v>2</v>
      </c>
      <c r="O166" s="1">
        <v>44566.470289351855</v>
      </c>
      <c r="P166" s="1">
        <v>44566.69023148148</v>
      </c>
      <c r="Q166">
        <v>16106</v>
      </c>
      <c r="R166">
        <v>2897</v>
      </c>
      <c r="S166" t="b">
        <v>0</v>
      </c>
      <c r="T166" t="s">
        <v>87</v>
      </c>
      <c r="U166" t="b">
        <v>0</v>
      </c>
      <c r="V166" t="s">
        <v>396</v>
      </c>
      <c r="W166" s="1">
        <v>44566.519456018519</v>
      </c>
      <c r="X166">
        <v>2456</v>
      </c>
      <c r="Y166">
        <v>123</v>
      </c>
      <c r="Z166">
        <v>0</v>
      </c>
      <c r="AA166">
        <v>123</v>
      </c>
      <c r="AB166">
        <v>0</v>
      </c>
      <c r="AC166">
        <v>83</v>
      </c>
      <c r="AD166">
        <v>-4</v>
      </c>
      <c r="AE166">
        <v>0</v>
      </c>
      <c r="AF166">
        <v>0</v>
      </c>
      <c r="AG166">
        <v>0</v>
      </c>
      <c r="AH166" t="s">
        <v>190</v>
      </c>
      <c r="AI166" s="1">
        <v>44566.69023148148</v>
      </c>
      <c r="AJ166">
        <v>399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-4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x14ac:dyDescent="0.45">
      <c r="A167" t="s">
        <v>532</v>
      </c>
      <c r="B167" t="s">
        <v>79</v>
      </c>
      <c r="C167" t="s">
        <v>137</v>
      </c>
      <c r="D167" t="s">
        <v>81</v>
      </c>
      <c r="E167" s="2" t="str">
        <f>HYPERLINK("capsilon://?command=openfolder&amp;siteaddress=FAM.docvelocity-na8.net&amp;folderid=FXEB347C6A-C3B9-0D46-FC0C-58DE109BA760","FX211212754")</f>
        <v>FX211212754</v>
      </c>
      <c r="F167" t="s">
        <v>19</v>
      </c>
      <c r="G167" t="s">
        <v>19</v>
      </c>
      <c r="H167" t="s">
        <v>82</v>
      </c>
      <c r="I167" t="s">
        <v>533</v>
      </c>
      <c r="J167">
        <v>66</v>
      </c>
      <c r="K167" t="s">
        <v>84</v>
      </c>
      <c r="L167" t="s">
        <v>85</v>
      </c>
      <c r="M167" t="s">
        <v>86</v>
      </c>
      <c r="N167">
        <v>2</v>
      </c>
      <c r="O167" s="1">
        <v>44566.47724537037</v>
      </c>
      <c r="P167" s="1">
        <v>44566.696516203701</v>
      </c>
      <c r="Q167">
        <v>14849</v>
      </c>
      <c r="R167">
        <v>4096</v>
      </c>
      <c r="S167" t="b">
        <v>0</v>
      </c>
      <c r="T167" t="s">
        <v>87</v>
      </c>
      <c r="U167" t="b">
        <v>0</v>
      </c>
      <c r="V167" t="s">
        <v>351</v>
      </c>
      <c r="W167" s="1">
        <v>44566.571435185186</v>
      </c>
      <c r="X167">
        <v>3256</v>
      </c>
      <c r="Y167">
        <v>52</v>
      </c>
      <c r="Z167">
        <v>0</v>
      </c>
      <c r="AA167">
        <v>52</v>
      </c>
      <c r="AB167">
        <v>0</v>
      </c>
      <c r="AC167">
        <v>37</v>
      </c>
      <c r="AD167">
        <v>14</v>
      </c>
      <c r="AE167">
        <v>0</v>
      </c>
      <c r="AF167">
        <v>0</v>
      </c>
      <c r="AG167">
        <v>0</v>
      </c>
      <c r="AH167" t="s">
        <v>190</v>
      </c>
      <c r="AI167" s="1">
        <v>44566.696516203701</v>
      </c>
      <c r="AJ167">
        <v>295</v>
      </c>
      <c r="AK167">
        <v>3</v>
      </c>
      <c r="AL167">
        <v>0</v>
      </c>
      <c r="AM167">
        <v>3</v>
      </c>
      <c r="AN167">
        <v>0</v>
      </c>
      <c r="AO167">
        <v>2</v>
      </c>
      <c r="AP167">
        <v>11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x14ac:dyDescent="0.45">
      <c r="A168" t="s">
        <v>534</v>
      </c>
      <c r="B168" t="s">
        <v>79</v>
      </c>
      <c r="C168" t="s">
        <v>535</v>
      </c>
      <c r="D168" t="s">
        <v>81</v>
      </c>
      <c r="E168" s="2" t="str">
        <f>HYPERLINK("capsilon://?command=openfolder&amp;siteaddress=FAM.docvelocity-na8.net&amp;folderid=FX42C38DB7-134A-983D-D6C8-28011C503214","FX211213219")</f>
        <v>FX211213219</v>
      </c>
      <c r="F168" t="s">
        <v>19</v>
      </c>
      <c r="G168" t="s">
        <v>19</v>
      </c>
      <c r="H168" t="s">
        <v>82</v>
      </c>
      <c r="I168" t="s">
        <v>536</v>
      </c>
      <c r="J168">
        <v>66</v>
      </c>
      <c r="K168" t="s">
        <v>84</v>
      </c>
      <c r="L168" t="s">
        <v>85</v>
      </c>
      <c r="M168" t="s">
        <v>86</v>
      </c>
      <c r="N168">
        <v>2</v>
      </c>
      <c r="O168" s="1">
        <v>44566.480034722219</v>
      </c>
      <c r="P168" s="1">
        <v>44566.702256944445</v>
      </c>
      <c r="Q168">
        <v>18299</v>
      </c>
      <c r="R168">
        <v>901</v>
      </c>
      <c r="S168" t="b">
        <v>0</v>
      </c>
      <c r="T168" t="s">
        <v>87</v>
      </c>
      <c r="U168" t="b">
        <v>0</v>
      </c>
      <c r="V168" t="s">
        <v>129</v>
      </c>
      <c r="W168" s="1">
        <v>44566.508275462962</v>
      </c>
      <c r="X168">
        <v>263</v>
      </c>
      <c r="Y168">
        <v>52</v>
      </c>
      <c r="Z168">
        <v>0</v>
      </c>
      <c r="AA168">
        <v>52</v>
      </c>
      <c r="AB168">
        <v>0</v>
      </c>
      <c r="AC168">
        <v>16</v>
      </c>
      <c r="AD168">
        <v>14</v>
      </c>
      <c r="AE168">
        <v>0</v>
      </c>
      <c r="AF168">
        <v>0</v>
      </c>
      <c r="AG168">
        <v>0</v>
      </c>
      <c r="AH168" t="s">
        <v>190</v>
      </c>
      <c r="AI168" s="1">
        <v>44566.702256944445</v>
      </c>
      <c r="AJ168">
        <v>495</v>
      </c>
      <c r="AK168">
        <v>2</v>
      </c>
      <c r="AL168">
        <v>0</v>
      </c>
      <c r="AM168">
        <v>2</v>
      </c>
      <c r="AN168">
        <v>0</v>
      </c>
      <c r="AO168">
        <v>1</v>
      </c>
      <c r="AP168">
        <v>12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x14ac:dyDescent="0.45">
      <c r="A169" t="s">
        <v>537</v>
      </c>
      <c r="B169" t="s">
        <v>79</v>
      </c>
      <c r="C169" t="s">
        <v>538</v>
      </c>
      <c r="D169" t="s">
        <v>81</v>
      </c>
      <c r="E169" s="2" t="str">
        <f>HYPERLINK("capsilon://?command=openfolder&amp;siteaddress=FAM.docvelocity-na8.net&amp;folderid=FX722A604F-55CC-0364-1A07-D38FB1312D46","FX22011061")</f>
        <v>FX22011061</v>
      </c>
      <c r="F169" t="s">
        <v>19</v>
      </c>
      <c r="G169" t="s">
        <v>19</v>
      </c>
      <c r="H169" t="s">
        <v>82</v>
      </c>
      <c r="I169" t="s">
        <v>539</v>
      </c>
      <c r="J169">
        <v>253</v>
      </c>
      <c r="K169" t="s">
        <v>84</v>
      </c>
      <c r="L169" t="s">
        <v>85</v>
      </c>
      <c r="M169" t="s">
        <v>86</v>
      </c>
      <c r="N169">
        <v>2</v>
      </c>
      <c r="O169" s="1">
        <v>44566.483912037038</v>
      </c>
      <c r="P169" s="1">
        <v>44566.815347222226</v>
      </c>
      <c r="Q169">
        <v>26589</v>
      </c>
      <c r="R169">
        <v>2047</v>
      </c>
      <c r="S169" t="b">
        <v>0</v>
      </c>
      <c r="T169" t="s">
        <v>87</v>
      </c>
      <c r="U169" t="b">
        <v>0</v>
      </c>
      <c r="V169" t="s">
        <v>219</v>
      </c>
      <c r="W169" s="1">
        <v>44566.54383101852</v>
      </c>
      <c r="X169">
        <v>895</v>
      </c>
      <c r="Y169">
        <v>177</v>
      </c>
      <c r="Z169">
        <v>0</v>
      </c>
      <c r="AA169">
        <v>177</v>
      </c>
      <c r="AB169">
        <v>0</v>
      </c>
      <c r="AC169">
        <v>80</v>
      </c>
      <c r="AD169">
        <v>76</v>
      </c>
      <c r="AE169">
        <v>0</v>
      </c>
      <c r="AF169">
        <v>0</v>
      </c>
      <c r="AG169">
        <v>0</v>
      </c>
      <c r="AH169" t="s">
        <v>197</v>
      </c>
      <c r="AI169" s="1">
        <v>44566.815347222226</v>
      </c>
      <c r="AJ169">
        <v>1015</v>
      </c>
      <c r="AK169">
        <v>1</v>
      </c>
      <c r="AL169">
        <v>0</v>
      </c>
      <c r="AM169">
        <v>1</v>
      </c>
      <c r="AN169">
        <v>0</v>
      </c>
      <c r="AO169">
        <v>1</v>
      </c>
      <c r="AP169">
        <v>75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x14ac:dyDescent="0.45">
      <c r="A170" t="s">
        <v>540</v>
      </c>
      <c r="B170" t="s">
        <v>79</v>
      </c>
      <c r="C170" t="s">
        <v>541</v>
      </c>
      <c r="D170" t="s">
        <v>81</v>
      </c>
      <c r="E170" s="2" t="str">
        <f>HYPERLINK("capsilon://?command=openfolder&amp;siteaddress=FAM.docvelocity-na8.net&amp;folderid=FXC0F2BDD4-9E03-DADB-0C54-54A48BCED9DB","FX21126321")</f>
        <v>FX21126321</v>
      </c>
      <c r="F170" t="s">
        <v>19</v>
      </c>
      <c r="G170" t="s">
        <v>19</v>
      </c>
      <c r="H170" t="s">
        <v>82</v>
      </c>
      <c r="I170" t="s">
        <v>542</v>
      </c>
      <c r="J170">
        <v>66</v>
      </c>
      <c r="K170" t="s">
        <v>84</v>
      </c>
      <c r="L170" t="s">
        <v>85</v>
      </c>
      <c r="M170" t="s">
        <v>86</v>
      </c>
      <c r="N170">
        <v>2</v>
      </c>
      <c r="O170" s="1">
        <v>44566.487939814811</v>
      </c>
      <c r="P170" s="1">
        <v>44566.711643518516</v>
      </c>
      <c r="Q170">
        <v>19278</v>
      </c>
      <c r="R170">
        <v>50</v>
      </c>
      <c r="S170" t="b">
        <v>0</v>
      </c>
      <c r="T170" t="s">
        <v>87</v>
      </c>
      <c r="U170" t="b">
        <v>0</v>
      </c>
      <c r="V170" t="s">
        <v>160</v>
      </c>
      <c r="W170" s="1">
        <v>44566.509687500002</v>
      </c>
      <c r="X170">
        <v>34</v>
      </c>
      <c r="Y170">
        <v>0</v>
      </c>
      <c r="Z170">
        <v>0</v>
      </c>
      <c r="AA170">
        <v>0</v>
      </c>
      <c r="AB170">
        <v>52</v>
      </c>
      <c r="AC170">
        <v>0</v>
      </c>
      <c r="AD170">
        <v>66</v>
      </c>
      <c r="AE170">
        <v>0</v>
      </c>
      <c r="AF170">
        <v>0</v>
      </c>
      <c r="AG170">
        <v>0</v>
      </c>
      <c r="AH170" t="s">
        <v>190</v>
      </c>
      <c r="AI170" s="1">
        <v>44566.711643518516</v>
      </c>
      <c r="AJ170">
        <v>16</v>
      </c>
      <c r="AK170">
        <v>0</v>
      </c>
      <c r="AL170">
        <v>0</v>
      </c>
      <c r="AM170">
        <v>0</v>
      </c>
      <c r="AN170">
        <v>52</v>
      </c>
      <c r="AO170">
        <v>0</v>
      </c>
      <c r="AP170">
        <v>66</v>
      </c>
      <c r="AQ170">
        <v>0</v>
      </c>
      <c r="AR170">
        <v>0</v>
      </c>
      <c r="AS170">
        <v>0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x14ac:dyDescent="0.45">
      <c r="A171" t="s">
        <v>543</v>
      </c>
      <c r="B171" t="s">
        <v>79</v>
      </c>
      <c r="C171" t="s">
        <v>544</v>
      </c>
      <c r="D171" t="s">
        <v>81</v>
      </c>
      <c r="E171" s="2" t="str">
        <f>HYPERLINK("capsilon://?command=openfolder&amp;siteaddress=FAM.docvelocity-na8.net&amp;folderid=FXBD0E840E-D55D-5197-8816-EA2C142A28B7","FX211212963")</f>
        <v>FX211212963</v>
      </c>
      <c r="F171" t="s">
        <v>19</v>
      </c>
      <c r="G171" t="s">
        <v>19</v>
      </c>
      <c r="H171" t="s">
        <v>82</v>
      </c>
      <c r="I171" t="s">
        <v>545</v>
      </c>
      <c r="J171">
        <v>38</v>
      </c>
      <c r="K171" t="s">
        <v>84</v>
      </c>
      <c r="L171" t="s">
        <v>85</v>
      </c>
      <c r="M171" t="s">
        <v>86</v>
      </c>
      <c r="N171">
        <v>2</v>
      </c>
      <c r="O171" s="1">
        <v>44566.492731481485</v>
      </c>
      <c r="P171" s="1">
        <v>44566.712951388887</v>
      </c>
      <c r="Q171">
        <v>18808</v>
      </c>
      <c r="R171">
        <v>219</v>
      </c>
      <c r="S171" t="b">
        <v>0</v>
      </c>
      <c r="T171" t="s">
        <v>87</v>
      </c>
      <c r="U171" t="b">
        <v>0</v>
      </c>
      <c r="V171" t="s">
        <v>160</v>
      </c>
      <c r="W171" s="1">
        <v>44566.510937500003</v>
      </c>
      <c r="X171">
        <v>107</v>
      </c>
      <c r="Y171">
        <v>37</v>
      </c>
      <c r="Z171">
        <v>0</v>
      </c>
      <c r="AA171">
        <v>37</v>
      </c>
      <c r="AB171">
        <v>0</v>
      </c>
      <c r="AC171">
        <v>8</v>
      </c>
      <c r="AD171">
        <v>1</v>
      </c>
      <c r="AE171">
        <v>0</v>
      </c>
      <c r="AF171">
        <v>0</v>
      </c>
      <c r="AG171">
        <v>0</v>
      </c>
      <c r="AH171" t="s">
        <v>190</v>
      </c>
      <c r="AI171" s="1">
        <v>44566.712951388887</v>
      </c>
      <c r="AJ171">
        <v>112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0</v>
      </c>
      <c r="AR171">
        <v>0</v>
      </c>
      <c r="AS171">
        <v>0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x14ac:dyDescent="0.45">
      <c r="A172" t="s">
        <v>546</v>
      </c>
      <c r="B172" t="s">
        <v>79</v>
      </c>
      <c r="C172" t="s">
        <v>513</v>
      </c>
      <c r="D172" t="s">
        <v>81</v>
      </c>
      <c r="E172" s="2" t="str">
        <f>HYPERLINK("capsilon://?command=openfolder&amp;siteaddress=FAM.docvelocity-na8.net&amp;folderid=FX5E2A3A2D-6033-8894-92E2-96E5E7B33FE1","FX211211901")</f>
        <v>FX211211901</v>
      </c>
      <c r="F172" t="s">
        <v>19</v>
      </c>
      <c r="G172" t="s">
        <v>19</v>
      </c>
      <c r="H172" t="s">
        <v>82</v>
      </c>
      <c r="I172" t="s">
        <v>514</v>
      </c>
      <c r="J172">
        <v>38</v>
      </c>
      <c r="K172" t="s">
        <v>84</v>
      </c>
      <c r="L172" t="s">
        <v>85</v>
      </c>
      <c r="M172" t="s">
        <v>86</v>
      </c>
      <c r="N172">
        <v>2</v>
      </c>
      <c r="O172" s="1">
        <v>44566.504872685182</v>
      </c>
      <c r="P172" s="1">
        <v>44566.78266203704</v>
      </c>
      <c r="Q172">
        <v>19973</v>
      </c>
      <c r="R172">
        <v>4028</v>
      </c>
      <c r="S172" t="b">
        <v>0</v>
      </c>
      <c r="T172" t="s">
        <v>87</v>
      </c>
      <c r="U172" t="b">
        <v>1</v>
      </c>
      <c r="V172" t="s">
        <v>304</v>
      </c>
      <c r="W172" s="1">
        <v>44566.629479166666</v>
      </c>
      <c r="X172">
        <v>1877</v>
      </c>
      <c r="Y172">
        <v>37</v>
      </c>
      <c r="Z172">
        <v>0</v>
      </c>
      <c r="AA172">
        <v>37</v>
      </c>
      <c r="AB172">
        <v>0</v>
      </c>
      <c r="AC172">
        <v>29</v>
      </c>
      <c r="AD172">
        <v>1</v>
      </c>
      <c r="AE172">
        <v>0</v>
      </c>
      <c r="AF172">
        <v>0</v>
      </c>
      <c r="AG172">
        <v>0</v>
      </c>
      <c r="AH172" t="s">
        <v>170</v>
      </c>
      <c r="AI172" s="1">
        <v>44566.78266203704</v>
      </c>
      <c r="AJ172">
        <v>1289</v>
      </c>
      <c r="AK172">
        <v>2</v>
      </c>
      <c r="AL172">
        <v>0</v>
      </c>
      <c r="AM172">
        <v>2</v>
      </c>
      <c r="AN172">
        <v>0</v>
      </c>
      <c r="AO172">
        <v>2</v>
      </c>
      <c r="AP172">
        <v>-1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x14ac:dyDescent="0.45">
      <c r="A173" t="s">
        <v>547</v>
      </c>
      <c r="B173" t="s">
        <v>79</v>
      </c>
      <c r="C173" t="s">
        <v>548</v>
      </c>
      <c r="D173" t="s">
        <v>81</v>
      </c>
      <c r="E173" s="2" t="str">
        <f>HYPERLINK("capsilon://?command=openfolder&amp;siteaddress=FAM.docvelocity-na8.net&amp;folderid=FX5F8CDDE2-F526-1632-FEBF-D6214BB049BE","FX21127409")</f>
        <v>FX21127409</v>
      </c>
      <c r="F173" t="s">
        <v>19</v>
      </c>
      <c r="G173" t="s">
        <v>19</v>
      </c>
      <c r="H173" t="s">
        <v>82</v>
      </c>
      <c r="I173" t="s">
        <v>549</v>
      </c>
      <c r="J173">
        <v>384</v>
      </c>
      <c r="K173" t="s">
        <v>84</v>
      </c>
      <c r="L173" t="s">
        <v>85</v>
      </c>
      <c r="M173" t="s">
        <v>86</v>
      </c>
      <c r="N173">
        <v>2</v>
      </c>
      <c r="O173" s="1">
        <v>44566.506608796299</v>
      </c>
      <c r="P173" s="1">
        <v>44566.831423611111</v>
      </c>
      <c r="Q173">
        <v>24702</v>
      </c>
      <c r="R173">
        <v>3362</v>
      </c>
      <c r="S173" t="b">
        <v>0</v>
      </c>
      <c r="T173" t="s">
        <v>87</v>
      </c>
      <c r="U173" t="b">
        <v>0</v>
      </c>
      <c r="V173" t="s">
        <v>219</v>
      </c>
      <c r="W173" s="1">
        <v>44566.569479166668</v>
      </c>
      <c r="X173">
        <v>1871</v>
      </c>
      <c r="Y173">
        <v>306</v>
      </c>
      <c r="Z173">
        <v>0</v>
      </c>
      <c r="AA173">
        <v>306</v>
      </c>
      <c r="AB173">
        <v>0</v>
      </c>
      <c r="AC173">
        <v>184</v>
      </c>
      <c r="AD173">
        <v>78</v>
      </c>
      <c r="AE173">
        <v>0</v>
      </c>
      <c r="AF173">
        <v>0</v>
      </c>
      <c r="AG173">
        <v>0</v>
      </c>
      <c r="AH173" t="s">
        <v>197</v>
      </c>
      <c r="AI173" s="1">
        <v>44566.831423611111</v>
      </c>
      <c r="AJ173">
        <v>1388</v>
      </c>
      <c r="AK173">
        <v>1</v>
      </c>
      <c r="AL173">
        <v>0</v>
      </c>
      <c r="AM173">
        <v>1</v>
      </c>
      <c r="AN173">
        <v>0</v>
      </c>
      <c r="AO173">
        <v>1</v>
      </c>
      <c r="AP173">
        <v>77</v>
      </c>
      <c r="AQ173">
        <v>0</v>
      </c>
      <c r="AR173">
        <v>0</v>
      </c>
      <c r="AS173">
        <v>0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x14ac:dyDescent="0.45">
      <c r="A174" t="s">
        <v>550</v>
      </c>
      <c r="B174" t="s">
        <v>79</v>
      </c>
      <c r="C174" t="s">
        <v>513</v>
      </c>
      <c r="D174" t="s">
        <v>81</v>
      </c>
      <c r="E174" s="2" t="str">
        <f>HYPERLINK("capsilon://?command=openfolder&amp;siteaddress=FAM.docvelocity-na8.net&amp;folderid=FX5E2A3A2D-6033-8894-92E2-96E5E7B33FE1","FX211211901")</f>
        <v>FX211211901</v>
      </c>
      <c r="F174" t="s">
        <v>19</v>
      </c>
      <c r="G174" t="s">
        <v>19</v>
      </c>
      <c r="H174" t="s">
        <v>82</v>
      </c>
      <c r="I174" t="s">
        <v>522</v>
      </c>
      <c r="J174">
        <v>76</v>
      </c>
      <c r="K174" t="s">
        <v>84</v>
      </c>
      <c r="L174" t="s">
        <v>85</v>
      </c>
      <c r="M174" t="s">
        <v>86</v>
      </c>
      <c r="N174">
        <v>2</v>
      </c>
      <c r="O174" s="1">
        <v>44566.507384259261</v>
      </c>
      <c r="P174" s="1">
        <v>44566.672106481485</v>
      </c>
      <c r="Q174">
        <v>5339</v>
      </c>
      <c r="R174">
        <v>8893</v>
      </c>
      <c r="S174" t="b">
        <v>0</v>
      </c>
      <c r="T174" t="s">
        <v>87</v>
      </c>
      <c r="U174" t="b">
        <v>1</v>
      </c>
      <c r="V174" t="s">
        <v>364</v>
      </c>
      <c r="W174" s="1">
        <v>44566.617812500001</v>
      </c>
      <c r="X174">
        <v>7913</v>
      </c>
      <c r="Y174">
        <v>134</v>
      </c>
      <c r="Z174">
        <v>0</v>
      </c>
      <c r="AA174">
        <v>134</v>
      </c>
      <c r="AB174">
        <v>0</v>
      </c>
      <c r="AC174">
        <v>88</v>
      </c>
      <c r="AD174">
        <v>-58</v>
      </c>
      <c r="AE174">
        <v>0</v>
      </c>
      <c r="AF174">
        <v>0</v>
      </c>
      <c r="AG174">
        <v>0</v>
      </c>
      <c r="AH174" t="s">
        <v>190</v>
      </c>
      <c r="AI174" s="1">
        <v>44566.672106481485</v>
      </c>
      <c r="AJ174">
        <v>427</v>
      </c>
      <c r="AK174">
        <v>5</v>
      </c>
      <c r="AL174">
        <v>0</v>
      </c>
      <c r="AM174">
        <v>5</v>
      </c>
      <c r="AN174">
        <v>0</v>
      </c>
      <c r="AO174">
        <v>5</v>
      </c>
      <c r="AP174">
        <v>-63</v>
      </c>
      <c r="AQ174">
        <v>0</v>
      </c>
      <c r="AR174">
        <v>0</v>
      </c>
      <c r="AS174">
        <v>0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x14ac:dyDescent="0.45">
      <c r="A175" t="s">
        <v>551</v>
      </c>
      <c r="B175" t="s">
        <v>79</v>
      </c>
      <c r="C175" t="s">
        <v>552</v>
      </c>
      <c r="D175" t="s">
        <v>81</v>
      </c>
      <c r="E175" s="2" t="str">
        <f>HYPERLINK("capsilon://?command=openfolder&amp;siteaddress=FAM.docvelocity-na8.net&amp;folderid=FX8B5C2E40-E0CC-327F-F92F-8FEE95290C96","FX2201346")</f>
        <v>FX2201346</v>
      </c>
      <c r="F175" t="s">
        <v>19</v>
      </c>
      <c r="G175" t="s">
        <v>19</v>
      </c>
      <c r="H175" t="s">
        <v>82</v>
      </c>
      <c r="I175" t="s">
        <v>553</v>
      </c>
      <c r="J175">
        <v>38</v>
      </c>
      <c r="K175" t="s">
        <v>84</v>
      </c>
      <c r="L175" t="s">
        <v>85</v>
      </c>
      <c r="M175" t="s">
        <v>86</v>
      </c>
      <c r="N175">
        <v>2</v>
      </c>
      <c r="O175" s="1">
        <v>44566.525902777779</v>
      </c>
      <c r="P175" s="1">
        <v>44566.714849537035</v>
      </c>
      <c r="Q175">
        <v>15953</v>
      </c>
      <c r="R175">
        <v>372</v>
      </c>
      <c r="S175" t="b">
        <v>0</v>
      </c>
      <c r="T175" t="s">
        <v>87</v>
      </c>
      <c r="U175" t="b">
        <v>0</v>
      </c>
      <c r="V175" t="s">
        <v>160</v>
      </c>
      <c r="W175" s="1">
        <v>44566.541597222225</v>
      </c>
      <c r="X175">
        <v>218</v>
      </c>
      <c r="Y175">
        <v>37</v>
      </c>
      <c r="Z175">
        <v>0</v>
      </c>
      <c r="AA175">
        <v>37</v>
      </c>
      <c r="AB175">
        <v>0</v>
      </c>
      <c r="AC175">
        <v>11</v>
      </c>
      <c r="AD175">
        <v>1</v>
      </c>
      <c r="AE175">
        <v>0</v>
      </c>
      <c r="AF175">
        <v>0</v>
      </c>
      <c r="AG175">
        <v>0</v>
      </c>
      <c r="AH175" t="s">
        <v>190</v>
      </c>
      <c r="AI175" s="1">
        <v>44566.714849537035</v>
      </c>
      <c r="AJ175">
        <v>154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x14ac:dyDescent="0.45">
      <c r="A176" t="s">
        <v>554</v>
      </c>
      <c r="B176" t="s">
        <v>79</v>
      </c>
      <c r="C176" t="s">
        <v>555</v>
      </c>
      <c r="D176" t="s">
        <v>81</v>
      </c>
      <c r="E176" s="2" t="str">
        <f>HYPERLINK("capsilon://?command=openfolder&amp;siteaddress=FAM.docvelocity-na8.net&amp;folderid=FX6B33463C-3CE4-12CB-375F-06C89942326E","FX21122791")</f>
        <v>FX21122791</v>
      </c>
      <c r="F176" t="s">
        <v>19</v>
      </c>
      <c r="G176" t="s">
        <v>19</v>
      </c>
      <c r="H176" t="s">
        <v>82</v>
      </c>
      <c r="I176" t="s">
        <v>556</v>
      </c>
      <c r="J176">
        <v>66</v>
      </c>
      <c r="K176" t="s">
        <v>84</v>
      </c>
      <c r="L176" t="s">
        <v>85</v>
      </c>
      <c r="M176" t="s">
        <v>86</v>
      </c>
      <c r="N176">
        <v>2</v>
      </c>
      <c r="O176" s="1">
        <v>44566.555243055554</v>
      </c>
      <c r="P176" s="1">
        <v>44566.716469907406</v>
      </c>
      <c r="Q176">
        <v>13539</v>
      </c>
      <c r="R176">
        <v>391</v>
      </c>
      <c r="S176" t="b">
        <v>0</v>
      </c>
      <c r="T176" t="s">
        <v>87</v>
      </c>
      <c r="U176" t="b">
        <v>0</v>
      </c>
      <c r="V176" t="s">
        <v>174</v>
      </c>
      <c r="W176" s="1">
        <v>44566.565509259257</v>
      </c>
      <c r="X176">
        <v>241</v>
      </c>
      <c r="Y176">
        <v>52</v>
      </c>
      <c r="Z176">
        <v>0</v>
      </c>
      <c r="AA176">
        <v>52</v>
      </c>
      <c r="AB176">
        <v>0</v>
      </c>
      <c r="AC176">
        <v>24</v>
      </c>
      <c r="AD176">
        <v>14</v>
      </c>
      <c r="AE176">
        <v>0</v>
      </c>
      <c r="AF176">
        <v>0</v>
      </c>
      <c r="AG176">
        <v>0</v>
      </c>
      <c r="AH176" t="s">
        <v>190</v>
      </c>
      <c r="AI176" s="1">
        <v>44566.716469907406</v>
      </c>
      <c r="AJ176">
        <v>139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14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x14ac:dyDescent="0.45">
      <c r="A177" t="s">
        <v>557</v>
      </c>
      <c r="B177" t="s">
        <v>79</v>
      </c>
      <c r="C177" t="s">
        <v>146</v>
      </c>
      <c r="D177" t="s">
        <v>81</v>
      </c>
      <c r="E177" s="2" t="str">
        <f>HYPERLINK("capsilon://?command=openfolder&amp;siteaddress=FAM.docvelocity-na8.net&amp;folderid=FXB65E1219-88E6-9FD9-3CEA-E22482E9F9AB","FX21124132")</f>
        <v>FX21124132</v>
      </c>
      <c r="F177" t="s">
        <v>19</v>
      </c>
      <c r="G177" t="s">
        <v>19</v>
      </c>
      <c r="H177" t="s">
        <v>82</v>
      </c>
      <c r="I177" t="s">
        <v>558</v>
      </c>
      <c r="J177">
        <v>44</v>
      </c>
      <c r="K177" t="s">
        <v>84</v>
      </c>
      <c r="L177" t="s">
        <v>85</v>
      </c>
      <c r="M177" t="s">
        <v>86</v>
      </c>
      <c r="N177">
        <v>2</v>
      </c>
      <c r="O177" s="1">
        <v>44566.564004629632</v>
      </c>
      <c r="P177" s="1">
        <v>44567.160891203705</v>
      </c>
      <c r="Q177">
        <v>50571</v>
      </c>
      <c r="R177">
        <v>1000</v>
      </c>
      <c r="S177" t="b">
        <v>0</v>
      </c>
      <c r="T177" t="s">
        <v>87</v>
      </c>
      <c r="U177" t="b">
        <v>0</v>
      </c>
      <c r="V177" t="s">
        <v>219</v>
      </c>
      <c r="W177" s="1">
        <v>44566.576527777775</v>
      </c>
      <c r="X177">
        <v>581</v>
      </c>
      <c r="Y177">
        <v>61</v>
      </c>
      <c r="Z177">
        <v>0</v>
      </c>
      <c r="AA177">
        <v>61</v>
      </c>
      <c r="AB177">
        <v>0</v>
      </c>
      <c r="AC177">
        <v>25</v>
      </c>
      <c r="AD177">
        <v>-17</v>
      </c>
      <c r="AE177">
        <v>0</v>
      </c>
      <c r="AF177">
        <v>0</v>
      </c>
      <c r="AG177">
        <v>0</v>
      </c>
      <c r="AH177" t="s">
        <v>89</v>
      </c>
      <c r="AI177" s="1">
        <v>44567.160891203705</v>
      </c>
      <c r="AJ177">
        <v>349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-17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x14ac:dyDescent="0.45">
      <c r="A178" t="s">
        <v>559</v>
      </c>
      <c r="B178" t="s">
        <v>79</v>
      </c>
      <c r="C178" t="s">
        <v>560</v>
      </c>
      <c r="D178" t="s">
        <v>81</v>
      </c>
      <c r="E178" s="2" t="str">
        <f>HYPERLINK("capsilon://?command=openfolder&amp;siteaddress=FAM.docvelocity-na8.net&amp;folderid=FXCABE2259-1356-1C5B-C7C4-998BF6091CDC","FX211113266")</f>
        <v>FX211113266</v>
      </c>
      <c r="F178" t="s">
        <v>19</v>
      </c>
      <c r="G178" t="s">
        <v>19</v>
      </c>
      <c r="H178" t="s">
        <v>82</v>
      </c>
      <c r="I178" t="s">
        <v>561</v>
      </c>
      <c r="J178">
        <v>66</v>
      </c>
      <c r="K178" t="s">
        <v>84</v>
      </c>
      <c r="L178" t="s">
        <v>85</v>
      </c>
      <c r="M178" t="s">
        <v>86</v>
      </c>
      <c r="N178">
        <v>2</v>
      </c>
      <c r="O178" s="1">
        <v>44566.580555555556</v>
      </c>
      <c r="P178" s="1">
        <v>44566.71665509259</v>
      </c>
      <c r="Q178">
        <v>11733</v>
      </c>
      <c r="R178">
        <v>26</v>
      </c>
      <c r="S178" t="b">
        <v>0</v>
      </c>
      <c r="T178" t="s">
        <v>87</v>
      </c>
      <c r="U178" t="b">
        <v>0</v>
      </c>
      <c r="V178" t="s">
        <v>219</v>
      </c>
      <c r="W178" s="1">
        <v>44566.596377314818</v>
      </c>
      <c r="X178">
        <v>20</v>
      </c>
      <c r="Y178">
        <v>0</v>
      </c>
      <c r="Z178">
        <v>0</v>
      </c>
      <c r="AA178">
        <v>0</v>
      </c>
      <c r="AB178">
        <v>52</v>
      </c>
      <c r="AC178">
        <v>0</v>
      </c>
      <c r="AD178">
        <v>66</v>
      </c>
      <c r="AE178">
        <v>0</v>
      </c>
      <c r="AF178">
        <v>0</v>
      </c>
      <c r="AG178">
        <v>0</v>
      </c>
      <c r="AH178" t="s">
        <v>190</v>
      </c>
      <c r="AI178" s="1">
        <v>44566.71665509259</v>
      </c>
      <c r="AJ178">
        <v>6</v>
      </c>
      <c r="AK178">
        <v>0</v>
      </c>
      <c r="AL178">
        <v>0</v>
      </c>
      <c r="AM178">
        <v>0</v>
      </c>
      <c r="AN178">
        <v>52</v>
      </c>
      <c r="AO178">
        <v>0</v>
      </c>
      <c r="AP178">
        <v>66</v>
      </c>
      <c r="AQ178">
        <v>0</v>
      </c>
      <c r="AR178">
        <v>0</v>
      </c>
      <c r="AS178">
        <v>0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x14ac:dyDescent="0.45">
      <c r="A179" t="s">
        <v>562</v>
      </c>
      <c r="B179" t="s">
        <v>79</v>
      </c>
      <c r="C179" t="s">
        <v>527</v>
      </c>
      <c r="D179" t="s">
        <v>81</v>
      </c>
      <c r="E179" s="2" t="str">
        <f>HYPERLINK("capsilon://?command=openfolder&amp;siteaddress=FAM.docvelocity-na8.net&amp;folderid=FXA9EFCF13-30B2-141D-CFDE-0780226FA332","FX211213524")</f>
        <v>FX211213524</v>
      </c>
      <c r="F179" t="s">
        <v>19</v>
      </c>
      <c r="G179" t="s">
        <v>19</v>
      </c>
      <c r="H179" t="s">
        <v>82</v>
      </c>
      <c r="I179" t="s">
        <v>563</v>
      </c>
      <c r="J179">
        <v>66</v>
      </c>
      <c r="K179" t="s">
        <v>84</v>
      </c>
      <c r="L179" t="s">
        <v>85</v>
      </c>
      <c r="M179" t="s">
        <v>86</v>
      </c>
      <c r="N179">
        <v>2</v>
      </c>
      <c r="O179" s="1">
        <v>44566.581342592595</v>
      </c>
      <c r="P179" s="1">
        <v>44567.165277777778</v>
      </c>
      <c r="Q179">
        <v>49883</v>
      </c>
      <c r="R179">
        <v>569</v>
      </c>
      <c r="S179" t="b">
        <v>0</v>
      </c>
      <c r="T179" t="s">
        <v>87</v>
      </c>
      <c r="U179" t="b">
        <v>0</v>
      </c>
      <c r="V179" t="s">
        <v>219</v>
      </c>
      <c r="W179" s="1">
        <v>44566.59851851852</v>
      </c>
      <c r="X179">
        <v>184</v>
      </c>
      <c r="Y179">
        <v>52</v>
      </c>
      <c r="Z179">
        <v>0</v>
      </c>
      <c r="AA179">
        <v>52</v>
      </c>
      <c r="AB179">
        <v>0</v>
      </c>
      <c r="AC179">
        <v>32</v>
      </c>
      <c r="AD179">
        <v>14</v>
      </c>
      <c r="AE179">
        <v>0</v>
      </c>
      <c r="AF179">
        <v>0</v>
      </c>
      <c r="AG179">
        <v>0</v>
      </c>
      <c r="AH179" t="s">
        <v>89</v>
      </c>
      <c r="AI179" s="1">
        <v>44567.165277777778</v>
      </c>
      <c r="AJ179">
        <v>378</v>
      </c>
      <c r="AK179">
        <v>1</v>
      </c>
      <c r="AL179">
        <v>0</v>
      </c>
      <c r="AM179">
        <v>1</v>
      </c>
      <c r="AN179">
        <v>0</v>
      </c>
      <c r="AO179">
        <v>1</v>
      </c>
      <c r="AP179">
        <v>13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x14ac:dyDescent="0.45">
      <c r="A180" t="s">
        <v>564</v>
      </c>
      <c r="B180" t="s">
        <v>79</v>
      </c>
      <c r="C180" t="s">
        <v>565</v>
      </c>
      <c r="D180" t="s">
        <v>81</v>
      </c>
      <c r="E180" s="2" t="str">
        <f>HYPERLINK("capsilon://?command=openfolder&amp;siteaddress=FAM.docvelocity-na8.net&amp;folderid=FX1FD7E190-1423-6C7D-FE81-05A90C4C0AE5","FX22011158")</f>
        <v>FX22011158</v>
      </c>
      <c r="F180" t="s">
        <v>19</v>
      </c>
      <c r="G180" t="s">
        <v>19</v>
      </c>
      <c r="H180" t="s">
        <v>82</v>
      </c>
      <c r="I180" t="s">
        <v>566</v>
      </c>
      <c r="J180">
        <v>38</v>
      </c>
      <c r="K180" t="s">
        <v>84</v>
      </c>
      <c r="L180" t="s">
        <v>85</v>
      </c>
      <c r="M180" t="s">
        <v>86</v>
      </c>
      <c r="N180">
        <v>2</v>
      </c>
      <c r="O180" s="1">
        <v>44566.590439814812</v>
      </c>
      <c r="P180" s="1">
        <v>44567.168645833335</v>
      </c>
      <c r="Q180">
        <v>49526</v>
      </c>
      <c r="R180">
        <v>431</v>
      </c>
      <c r="S180" t="b">
        <v>0</v>
      </c>
      <c r="T180" t="s">
        <v>87</v>
      </c>
      <c r="U180" t="b">
        <v>0</v>
      </c>
      <c r="V180" t="s">
        <v>219</v>
      </c>
      <c r="W180" s="1">
        <v>44566.600092592591</v>
      </c>
      <c r="X180">
        <v>135</v>
      </c>
      <c r="Y180">
        <v>37</v>
      </c>
      <c r="Z180">
        <v>0</v>
      </c>
      <c r="AA180">
        <v>37</v>
      </c>
      <c r="AB180">
        <v>0</v>
      </c>
      <c r="AC180">
        <v>16</v>
      </c>
      <c r="AD180">
        <v>1</v>
      </c>
      <c r="AE180">
        <v>0</v>
      </c>
      <c r="AF180">
        <v>0</v>
      </c>
      <c r="AG180">
        <v>0</v>
      </c>
      <c r="AH180" t="s">
        <v>89</v>
      </c>
      <c r="AI180" s="1">
        <v>44567.168645833335</v>
      </c>
      <c r="AJ180">
        <v>290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0</v>
      </c>
      <c r="AR180">
        <v>0</v>
      </c>
      <c r="AS180">
        <v>0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x14ac:dyDescent="0.45">
      <c r="A181" t="s">
        <v>567</v>
      </c>
      <c r="B181" t="s">
        <v>79</v>
      </c>
      <c r="C181" t="s">
        <v>568</v>
      </c>
      <c r="D181" t="s">
        <v>81</v>
      </c>
      <c r="E181" s="2" t="str">
        <f>HYPERLINK("capsilon://?command=openfolder&amp;siteaddress=FAM.docvelocity-na8.net&amp;folderid=FX3F7637FF-92EE-C509-E927-BC7282C6725B","FX211113866")</f>
        <v>FX211113866</v>
      </c>
      <c r="F181" t="s">
        <v>19</v>
      </c>
      <c r="G181" t="s">
        <v>19</v>
      </c>
      <c r="H181" t="s">
        <v>82</v>
      </c>
      <c r="I181" t="s">
        <v>569</v>
      </c>
      <c r="J181">
        <v>38</v>
      </c>
      <c r="K181" t="s">
        <v>84</v>
      </c>
      <c r="L181" t="s">
        <v>85</v>
      </c>
      <c r="M181" t="s">
        <v>86</v>
      </c>
      <c r="N181">
        <v>2</v>
      </c>
      <c r="O181" s="1">
        <v>44566.592893518522</v>
      </c>
      <c r="P181" s="1">
        <v>44567.171724537038</v>
      </c>
      <c r="Q181">
        <v>49626</v>
      </c>
      <c r="R181">
        <v>385</v>
      </c>
      <c r="S181" t="b">
        <v>0</v>
      </c>
      <c r="T181" t="s">
        <v>87</v>
      </c>
      <c r="U181" t="b">
        <v>0</v>
      </c>
      <c r="V181" t="s">
        <v>219</v>
      </c>
      <c r="W181" s="1">
        <v>44566.601400462961</v>
      </c>
      <c r="X181">
        <v>112</v>
      </c>
      <c r="Y181">
        <v>37</v>
      </c>
      <c r="Z181">
        <v>0</v>
      </c>
      <c r="AA181">
        <v>37</v>
      </c>
      <c r="AB181">
        <v>0</v>
      </c>
      <c r="AC181">
        <v>15</v>
      </c>
      <c r="AD181">
        <v>1</v>
      </c>
      <c r="AE181">
        <v>0</v>
      </c>
      <c r="AF181">
        <v>0</v>
      </c>
      <c r="AG181">
        <v>0</v>
      </c>
      <c r="AH181" t="s">
        <v>89</v>
      </c>
      <c r="AI181" s="1">
        <v>44567.171724537038</v>
      </c>
      <c r="AJ181">
        <v>266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x14ac:dyDescent="0.45">
      <c r="A182" t="s">
        <v>570</v>
      </c>
      <c r="B182" t="s">
        <v>79</v>
      </c>
      <c r="C182" t="s">
        <v>571</v>
      </c>
      <c r="D182" t="s">
        <v>81</v>
      </c>
      <c r="E182" s="2" t="str">
        <f>HYPERLINK("capsilon://?command=openfolder&amp;siteaddress=FAM.docvelocity-na8.net&amp;folderid=FXC6379D32-DC9B-32DB-5CDC-1C5FDC8DF9B2","FX211211430")</f>
        <v>FX211211430</v>
      </c>
      <c r="F182" t="s">
        <v>19</v>
      </c>
      <c r="G182" t="s">
        <v>19</v>
      </c>
      <c r="H182" t="s">
        <v>82</v>
      </c>
      <c r="I182" t="s">
        <v>572</v>
      </c>
      <c r="J182">
        <v>66</v>
      </c>
      <c r="K182" t="s">
        <v>84</v>
      </c>
      <c r="L182" t="s">
        <v>85</v>
      </c>
      <c r="M182" t="s">
        <v>86</v>
      </c>
      <c r="N182">
        <v>2</v>
      </c>
      <c r="O182" s="1">
        <v>44566.599745370368</v>
      </c>
      <c r="P182" s="1">
        <v>44567.179409722223</v>
      </c>
      <c r="Q182">
        <v>49240</v>
      </c>
      <c r="R182">
        <v>843</v>
      </c>
      <c r="S182" t="b">
        <v>0</v>
      </c>
      <c r="T182" t="s">
        <v>87</v>
      </c>
      <c r="U182" t="b">
        <v>0</v>
      </c>
      <c r="V182" t="s">
        <v>219</v>
      </c>
      <c r="W182" s="1">
        <v>44566.603391203702</v>
      </c>
      <c r="X182">
        <v>172</v>
      </c>
      <c r="Y182">
        <v>52</v>
      </c>
      <c r="Z182">
        <v>0</v>
      </c>
      <c r="AA182">
        <v>52</v>
      </c>
      <c r="AB182">
        <v>0</v>
      </c>
      <c r="AC182">
        <v>26</v>
      </c>
      <c r="AD182">
        <v>14</v>
      </c>
      <c r="AE182">
        <v>0</v>
      </c>
      <c r="AF182">
        <v>0</v>
      </c>
      <c r="AG182">
        <v>0</v>
      </c>
      <c r="AH182" t="s">
        <v>89</v>
      </c>
      <c r="AI182" s="1">
        <v>44567.179409722223</v>
      </c>
      <c r="AJ182">
        <v>663</v>
      </c>
      <c r="AK182">
        <v>0</v>
      </c>
      <c r="AL182">
        <v>0</v>
      </c>
      <c r="AM182">
        <v>0</v>
      </c>
      <c r="AN182">
        <v>0</v>
      </c>
      <c r="AO182">
        <v>1</v>
      </c>
      <c r="AP182">
        <v>14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x14ac:dyDescent="0.45">
      <c r="A183" t="s">
        <v>573</v>
      </c>
      <c r="B183" t="s">
        <v>79</v>
      </c>
      <c r="C183" t="s">
        <v>574</v>
      </c>
      <c r="D183" t="s">
        <v>81</v>
      </c>
      <c r="E183" s="2" t="str">
        <f>HYPERLINK("capsilon://?command=openfolder&amp;siteaddress=FAM.docvelocity-na8.net&amp;folderid=FX1633EF07-A360-527B-7343-0D39B30A5961","FX22011244")</f>
        <v>FX22011244</v>
      </c>
      <c r="F183" t="s">
        <v>19</v>
      </c>
      <c r="G183" t="s">
        <v>19</v>
      </c>
      <c r="H183" t="s">
        <v>82</v>
      </c>
      <c r="I183" t="s">
        <v>575</v>
      </c>
      <c r="J183">
        <v>38</v>
      </c>
      <c r="K183" t="s">
        <v>84</v>
      </c>
      <c r="L183" t="s">
        <v>85</v>
      </c>
      <c r="M183" t="s">
        <v>86</v>
      </c>
      <c r="N183">
        <v>2</v>
      </c>
      <c r="O183" s="1">
        <v>44566.600798611114</v>
      </c>
      <c r="P183" s="1">
        <v>44567.184351851851</v>
      </c>
      <c r="Q183">
        <v>49851</v>
      </c>
      <c r="R183">
        <v>568</v>
      </c>
      <c r="S183" t="b">
        <v>0</v>
      </c>
      <c r="T183" t="s">
        <v>87</v>
      </c>
      <c r="U183" t="b">
        <v>0</v>
      </c>
      <c r="V183" t="s">
        <v>219</v>
      </c>
      <c r="W183" s="1">
        <v>44566.60496527778</v>
      </c>
      <c r="X183">
        <v>135</v>
      </c>
      <c r="Y183">
        <v>37</v>
      </c>
      <c r="Z183">
        <v>0</v>
      </c>
      <c r="AA183">
        <v>37</v>
      </c>
      <c r="AB183">
        <v>0</v>
      </c>
      <c r="AC183">
        <v>23</v>
      </c>
      <c r="AD183">
        <v>1</v>
      </c>
      <c r="AE183">
        <v>0</v>
      </c>
      <c r="AF183">
        <v>0</v>
      </c>
      <c r="AG183">
        <v>0</v>
      </c>
      <c r="AH183" t="s">
        <v>89</v>
      </c>
      <c r="AI183" s="1">
        <v>44567.184351851851</v>
      </c>
      <c r="AJ183">
        <v>426</v>
      </c>
      <c r="AK183">
        <v>1</v>
      </c>
      <c r="AL183">
        <v>0</v>
      </c>
      <c r="AM183">
        <v>1</v>
      </c>
      <c r="AN183">
        <v>0</v>
      </c>
      <c r="AO183">
        <v>1</v>
      </c>
      <c r="AP183">
        <v>0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x14ac:dyDescent="0.45">
      <c r="A184" t="s">
        <v>576</v>
      </c>
      <c r="B184" t="s">
        <v>79</v>
      </c>
      <c r="C184" t="s">
        <v>577</v>
      </c>
      <c r="D184" t="s">
        <v>81</v>
      </c>
      <c r="E184" s="2" t="str">
        <f>HYPERLINK("capsilon://?command=openfolder&amp;siteaddress=FAM.docvelocity-na8.net&amp;folderid=FX0A7E2CC4-5C98-F825-13B8-A22A6C8E4013","FX211210007")</f>
        <v>FX211210007</v>
      </c>
      <c r="F184" t="s">
        <v>19</v>
      </c>
      <c r="G184" t="s">
        <v>19</v>
      </c>
      <c r="H184" t="s">
        <v>82</v>
      </c>
      <c r="I184" t="s">
        <v>578</v>
      </c>
      <c r="J184">
        <v>224</v>
      </c>
      <c r="K184" t="s">
        <v>84</v>
      </c>
      <c r="L184" t="s">
        <v>85</v>
      </c>
      <c r="M184" t="s">
        <v>86</v>
      </c>
      <c r="N184">
        <v>2</v>
      </c>
      <c r="O184" s="1">
        <v>44566.608495370368</v>
      </c>
      <c r="P184" s="1">
        <v>44566.722997685189</v>
      </c>
      <c r="Q184">
        <v>6579</v>
      </c>
      <c r="R184">
        <v>3314</v>
      </c>
      <c r="S184" t="b">
        <v>0</v>
      </c>
      <c r="T184" t="s">
        <v>87</v>
      </c>
      <c r="U184" t="b">
        <v>0</v>
      </c>
      <c r="V184" t="s">
        <v>370</v>
      </c>
      <c r="W184" s="1">
        <v>44566.643622685187</v>
      </c>
      <c r="X184">
        <v>2804</v>
      </c>
      <c r="Y184">
        <v>141</v>
      </c>
      <c r="Z184">
        <v>0</v>
      </c>
      <c r="AA184">
        <v>141</v>
      </c>
      <c r="AB184">
        <v>0</v>
      </c>
      <c r="AC184">
        <v>70</v>
      </c>
      <c r="AD184">
        <v>83</v>
      </c>
      <c r="AE184">
        <v>0</v>
      </c>
      <c r="AF184">
        <v>0</v>
      </c>
      <c r="AG184">
        <v>0</v>
      </c>
      <c r="AH184" t="s">
        <v>190</v>
      </c>
      <c r="AI184" s="1">
        <v>44566.722997685189</v>
      </c>
      <c r="AJ184">
        <v>510</v>
      </c>
      <c r="AK184">
        <v>0</v>
      </c>
      <c r="AL184">
        <v>0</v>
      </c>
      <c r="AM184">
        <v>0</v>
      </c>
      <c r="AN184">
        <v>0</v>
      </c>
      <c r="AO184">
        <v>1</v>
      </c>
      <c r="AP184">
        <v>83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x14ac:dyDescent="0.45">
      <c r="A185" t="s">
        <v>579</v>
      </c>
      <c r="B185" t="s">
        <v>79</v>
      </c>
      <c r="C185" t="s">
        <v>242</v>
      </c>
      <c r="D185" t="s">
        <v>81</v>
      </c>
      <c r="E185" s="2" t="str">
        <f>HYPERLINK("capsilon://?command=openfolder&amp;siteaddress=FAM.docvelocity-na8.net&amp;folderid=FX1A75C01B-DA72-DF66-5756-83E1501D3E87","FX211213426")</f>
        <v>FX211213426</v>
      </c>
      <c r="F185" t="s">
        <v>19</v>
      </c>
      <c r="G185" t="s">
        <v>19</v>
      </c>
      <c r="H185" t="s">
        <v>82</v>
      </c>
      <c r="I185" t="s">
        <v>580</v>
      </c>
      <c r="J185">
        <v>66</v>
      </c>
      <c r="K185" t="s">
        <v>84</v>
      </c>
      <c r="L185" t="s">
        <v>85</v>
      </c>
      <c r="M185" t="s">
        <v>86</v>
      </c>
      <c r="N185">
        <v>2</v>
      </c>
      <c r="O185" s="1">
        <v>44566.609479166669</v>
      </c>
      <c r="P185" s="1">
        <v>44566.725127314814</v>
      </c>
      <c r="Q185">
        <v>8576</v>
      </c>
      <c r="R185">
        <v>1416</v>
      </c>
      <c r="S185" t="b">
        <v>0</v>
      </c>
      <c r="T185" t="s">
        <v>87</v>
      </c>
      <c r="U185" t="b">
        <v>0</v>
      </c>
      <c r="V185" t="s">
        <v>163</v>
      </c>
      <c r="W185" s="1">
        <v>44566.626689814817</v>
      </c>
      <c r="X185">
        <v>1233</v>
      </c>
      <c r="Y185">
        <v>52</v>
      </c>
      <c r="Z185">
        <v>0</v>
      </c>
      <c r="AA185">
        <v>52</v>
      </c>
      <c r="AB185">
        <v>0</v>
      </c>
      <c r="AC185">
        <v>33</v>
      </c>
      <c r="AD185">
        <v>14</v>
      </c>
      <c r="AE185">
        <v>0</v>
      </c>
      <c r="AF185">
        <v>0</v>
      </c>
      <c r="AG185">
        <v>0</v>
      </c>
      <c r="AH185" t="s">
        <v>190</v>
      </c>
      <c r="AI185" s="1">
        <v>44566.725127314814</v>
      </c>
      <c r="AJ185">
        <v>183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14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x14ac:dyDescent="0.45">
      <c r="A186" t="s">
        <v>581</v>
      </c>
      <c r="B186" t="s">
        <v>79</v>
      </c>
      <c r="C186" t="s">
        <v>530</v>
      </c>
      <c r="D186" t="s">
        <v>81</v>
      </c>
      <c r="E186" s="2" t="str">
        <f>HYPERLINK("capsilon://?command=openfolder&amp;siteaddress=FAM.docvelocity-na8.net&amp;folderid=FXF8A83B86-1AD5-340F-2644-472B4A8E2A48","FX22011035")</f>
        <v>FX22011035</v>
      </c>
      <c r="F186" t="s">
        <v>19</v>
      </c>
      <c r="G186" t="s">
        <v>19</v>
      </c>
      <c r="H186" t="s">
        <v>82</v>
      </c>
      <c r="I186" t="s">
        <v>582</v>
      </c>
      <c r="J186">
        <v>66</v>
      </c>
      <c r="K186" t="s">
        <v>84</v>
      </c>
      <c r="L186" t="s">
        <v>85</v>
      </c>
      <c r="M186" t="s">
        <v>86</v>
      </c>
      <c r="N186">
        <v>1</v>
      </c>
      <c r="O186" s="1">
        <v>44566.613576388889</v>
      </c>
      <c r="P186" s="1">
        <v>44566.645497685182</v>
      </c>
      <c r="Q186">
        <v>1885</v>
      </c>
      <c r="R186">
        <v>873</v>
      </c>
      <c r="S186" t="b">
        <v>0</v>
      </c>
      <c r="T186" t="s">
        <v>87</v>
      </c>
      <c r="U186" t="b">
        <v>0</v>
      </c>
      <c r="V186" t="s">
        <v>160</v>
      </c>
      <c r="W186" s="1">
        <v>44566.645497685182</v>
      </c>
      <c r="X186">
        <v>72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66</v>
      </c>
      <c r="AE186">
        <v>52</v>
      </c>
      <c r="AF186">
        <v>0</v>
      </c>
      <c r="AG186">
        <v>1</v>
      </c>
      <c r="AH186" t="s">
        <v>87</v>
      </c>
      <c r="AI186" t="s">
        <v>87</v>
      </c>
      <c r="AJ186" t="s">
        <v>87</v>
      </c>
      <c r="AK186" t="s">
        <v>87</v>
      </c>
      <c r="AL186" t="s">
        <v>87</v>
      </c>
      <c r="AM186" t="s">
        <v>87</v>
      </c>
      <c r="AN186" t="s">
        <v>87</v>
      </c>
      <c r="AO186" t="s">
        <v>87</v>
      </c>
      <c r="AP186" t="s">
        <v>87</v>
      </c>
      <c r="AQ186" t="s">
        <v>87</v>
      </c>
      <c r="AR186" t="s">
        <v>87</v>
      </c>
      <c r="AS186" t="s">
        <v>87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x14ac:dyDescent="0.45">
      <c r="A187" t="s">
        <v>583</v>
      </c>
      <c r="B187" t="s">
        <v>79</v>
      </c>
      <c r="C187" t="s">
        <v>584</v>
      </c>
      <c r="D187" t="s">
        <v>81</v>
      </c>
      <c r="E187" s="2" t="str">
        <f>HYPERLINK("capsilon://?command=openfolder&amp;siteaddress=FAM.docvelocity-na8.net&amp;folderid=FX52650FCB-CE63-0E4F-53F6-77113E34AC11","FX21125112")</f>
        <v>FX21125112</v>
      </c>
      <c r="F187" t="s">
        <v>19</v>
      </c>
      <c r="G187" t="s">
        <v>19</v>
      </c>
      <c r="H187" t="s">
        <v>82</v>
      </c>
      <c r="I187" t="s">
        <v>585</v>
      </c>
      <c r="J187">
        <v>38</v>
      </c>
      <c r="K187" t="s">
        <v>249</v>
      </c>
      <c r="L187" t="s">
        <v>19</v>
      </c>
      <c r="M187" t="s">
        <v>81</v>
      </c>
      <c r="N187">
        <v>1</v>
      </c>
      <c r="O187" s="1">
        <v>44566.617905092593</v>
      </c>
      <c r="P187" s="1">
        <v>44566.638680555552</v>
      </c>
      <c r="Q187">
        <v>1678</v>
      </c>
      <c r="R187">
        <v>117</v>
      </c>
      <c r="S187" t="b">
        <v>0</v>
      </c>
      <c r="T187" t="s">
        <v>87</v>
      </c>
      <c r="U187" t="b">
        <v>0</v>
      </c>
      <c r="V187" t="s">
        <v>219</v>
      </c>
      <c r="W187" s="1">
        <v>44566.621481481481</v>
      </c>
      <c r="X187">
        <v>117</v>
      </c>
      <c r="Y187">
        <v>37</v>
      </c>
      <c r="Z187">
        <v>0</v>
      </c>
      <c r="AA187">
        <v>37</v>
      </c>
      <c r="AB187">
        <v>0</v>
      </c>
      <c r="AC187">
        <v>16</v>
      </c>
      <c r="AD187">
        <v>1</v>
      </c>
      <c r="AE187">
        <v>0</v>
      </c>
      <c r="AF187">
        <v>0</v>
      </c>
      <c r="AG187">
        <v>0</v>
      </c>
      <c r="AH187" t="s">
        <v>87</v>
      </c>
      <c r="AI187" t="s">
        <v>87</v>
      </c>
      <c r="AJ187" t="s">
        <v>87</v>
      </c>
      <c r="AK187" t="s">
        <v>87</v>
      </c>
      <c r="AL187" t="s">
        <v>87</v>
      </c>
      <c r="AM187" t="s">
        <v>87</v>
      </c>
      <c r="AN187" t="s">
        <v>87</v>
      </c>
      <c r="AO187" t="s">
        <v>87</v>
      </c>
      <c r="AP187" t="s">
        <v>87</v>
      </c>
      <c r="AQ187" t="s">
        <v>87</v>
      </c>
      <c r="AR187" t="s">
        <v>87</v>
      </c>
      <c r="AS187" t="s">
        <v>87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x14ac:dyDescent="0.45">
      <c r="A188" t="s">
        <v>586</v>
      </c>
      <c r="B188" t="s">
        <v>79</v>
      </c>
      <c r="C188" t="s">
        <v>587</v>
      </c>
      <c r="D188" t="s">
        <v>81</v>
      </c>
      <c r="E188" s="2" t="str">
        <f>HYPERLINK("capsilon://?command=openfolder&amp;siteaddress=FAM.docvelocity-na8.net&amp;folderid=FX82A933F1-28CF-A7B3-602B-C3DF730B9F05","FX220164")</f>
        <v>FX220164</v>
      </c>
      <c r="F188" t="s">
        <v>19</v>
      </c>
      <c r="G188" t="s">
        <v>19</v>
      </c>
      <c r="H188" t="s">
        <v>82</v>
      </c>
      <c r="I188" t="s">
        <v>588</v>
      </c>
      <c r="J188">
        <v>362</v>
      </c>
      <c r="K188" t="s">
        <v>84</v>
      </c>
      <c r="L188" t="s">
        <v>85</v>
      </c>
      <c r="M188" t="s">
        <v>86</v>
      </c>
      <c r="N188">
        <v>2</v>
      </c>
      <c r="O188" s="1">
        <v>44566.621817129628</v>
      </c>
      <c r="P188" s="1">
        <v>44566.735011574077</v>
      </c>
      <c r="Q188">
        <v>5475</v>
      </c>
      <c r="R188">
        <v>4305</v>
      </c>
      <c r="S188" t="b">
        <v>0</v>
      </c>
      <c r="T188" t="s">
        <v>87</v>
      </c>
      <c r="U188" t="b">
        <v>0</v>
      </c>
      <c r="V188" t="s">
        <v>396</v>
      </c>
      <c r="W188" s="1">
        <v>44566.666018518517</v>
      </c>
      <c r="X188">
        <v>3663</v>
      </c>
      <c r="Y188">
        <v>285</v>
      </c>
      <c r="Z188">
        <v>0</v>
      </c>
      <c r="AA188">
        <v>285</v>
      </c>
      <c r="AB188">
        <v>0</v>
      </c>
      <c r="AC188">
        <v>157</v>
      </c>
      <c r="AD188">
        <v>77</v>
      </c>
      <c r="AE188">
        <v>0</v>
      </c>
      <c r="AF188">
        <v>0</v>
      </c>
      <c r="AG188">
        <v>0</v>
      </c>
      <c r="AH188" t="s">
        <v>190</v>
      </c>
      <c r="AI188" s="1">
        <v>44566.735011574077</v>
      </c>
      <c r="AJ188">
        <v>642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77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x14ac:dyDescent="0.45">
      <c r="A189" t="s">
        <v>589</v>
      </c>
      <c r="B189" t="s">
        <v>79</v>
      </c>
      <c r="C189" t="s">
        <v>208</v>
      </c>
      <c r="D189" t="s">
        <v>81</v>
      </c>
      <c r="E189" s="2" t="str">
        <f>HYPERLINK("capsilon://?command=openfolder&amp;siteaddress=FAM.docvelocity-na8.net&amp;folderid=FX872BBB1D-9885-433C-AF6E-900F3FEA62B5","FX211211865")</f>
        <v>FX211211865</v>
      </c>
      <c r="F189" t="s">
        <v>19</v>
      </c>
      <c r="G189" t="s">
        <v>19</v>
      </c>
      <c r="H189" t="s">
        <v>82</v>
      </c>
      <c r="I189" t="s">
        <v>590</v>
      </c>
      <c r="J189">
        <v>28</v>
      </c>
      <c r="K189" t="s">
        <v>84</v>
      </c>
      <c r="L189" t="s">
        <v>85</v>
      </c>
      <c r="M189" t="s">
        <v>86</v>
      </c>
      <c r="N189">
        <v>1</v>
      </c>
      <c r="O189" s="1">
        <v>44566.625868055555</v>
      </c>
      <c r="P189" s="1">
        <v>44566.650416666664</v>
      </c>
      <c r="Q189">
        <v>1340</v>
      </c>
      <c r="R189">
        <v>781</v>
      </c>
      <c r="S189" t="b">
        <v>0</v>
      </c>
      <c r="T189" t="s">
        <v>87</v>
      </c>
      <c r="U189" t="b">
        <v>0</v>
      </c>
      <c r="V189" t="s">
        <v>160</v>
      </c>
      <c r="W189" s="1">
        <v>44566.650416666664</v>
      </c>
      <c r="X189">
        <v>424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28</v>
      </c>
      <c r="AE189">
        <v>21</v>
      </c>
      <c r="AF189">
        <v>0</v>
      </c>
      <c r="AG189">
        <v>2</v>
      </c>
      <c r="AH189" t="s">
        <v>87</v>
      </c>
      <c r="AI189" t="s">
        <v>87</v>
      </c>
      <c r="AJ189" t="s">
        <v>87</v>
      </c>
      <c r="AK189" t="s">
        <v>87</v>
      </c>
      <c r="AL189" t="s">
        <v>87</v>
      </c>
      <c r="AM189" t="s">
        <v>87</v>
      </c>
      <c r="AN189" t="s">
        <v>87</v>
      </c>
      <c r="AO189" t="s">
        <v>87</v>
      </c>
      <c r="AP189" t="s">
        <v>87</v>
      </c>
      <c r="AQ189" t="s">
        <v>87</v>
      </c>
      <c r="AR189" t="s">
        <v>87</v>
      </c>
      <c r="AS189" t="s">
        <v>87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x14ac:dyDescent="0.45">
      <c r="A190" t="s">
        <v>591</v>
      </c>
      <c r="B190" t="s">
        <v>79</v>
      </c>
      <c r="C190" t="s">
        <v>155</v>
      </c>
      <c r="D190" t="s">
        <v>81</v>
      </c>
      <c r="E190" s="2" t="str">
        <f>HYPERLINK("capsilon://?command=openfolder&amp;siteaddress=FAM.docvelocity-na8.net&amp;folderid=FXF7ECF562-C55F-F6F1-6F13-258B5E7D1260","FX211211969")</f>
        <v>FX211211969</v>
      </c>
      <c r="F190" t="s">
        <v>19</v>
      </c>
      <c r="G190" t="s">
        <v>19</v>
      </c>
      <c r="H190" t="s">
        <v>82</v>
      </c>
      <c r="I190" t="s">
        <v>592</v>
      </c>
      <c r="J190">
        <v>66</v>
      </c>
      <c r="K190" t="s">
        <v>84</v>
      </c>
      <c r="L190" t="s">
        <v>85</v>
      </c>
      <c r="M190" t="s">
        <v>86</v>
      </c>
      <c r="N190">
        <v>2</v>
      </c>
      <c r="O190" s="1">
        <v>44566.633437500001</v>
      </c>
      <c r="P190" s="1">
        <v>44566.740324074075</v>
      </c>
      <c r="Q190">
        <v>7460</v>
      </c>
      <c r="R190">
        <v>1775</v>
      </c>
      <c r="S190" t="b">
        <v>0</v>
      </c>
      <c r="T190" t="s">
        <v>87</v>
      </c>
      <c r="U190" t="b">
        <v>0</v>
      </c>
      <c r="V190" t="s">
        <v>370</v>
      </c>
      <c r="W190" s="1">
        <v>44566.65997685185</v>
      </c>
      <c r="X190">
        <v>1317</v>
      </c>
      <c r="Y190">
        <v>52</v>
      </c>
      <c r="Z190">
        <v>0</v>
      </c>
      <c r="AA190">
        <v>52</v>
      </c>
      <c r="AB190">
        <v>0</v>
      </c>
      <c r="AC190">
        <v>25</v>
      </c>
      <c r="AD190">
        <v>14</v>
      </c>
      <c r="AE190">
        <v>0</v>
      </c>
      <c r="AF190">
        <v>0</v>
      </c>
      <c r="AG190">
        <v>0</v>
      </c>
      <c r="AH190" t="s">
        <v>190</v>
      </c>
      <c r="AI190" s="1">
        <v>44566.740324074075</v>
      </c>
      <c r="AJ190">
        <v>458</v>
      </c>
      <c r="AK190">
        <v>17</v>
      </c>
      <c r="AL190">
        <v>0</v>
      </c>
      <c r="AM190">
        <v>17</v>
      </c>
      <c r="AN190">
        <v>0</v>
      </c>
      <c r="AO190">
        <v>16</v>
      </c>
      <c r="AP190">
        <v>-3</v>
      </c>
      <c r="AQ190">
        <v>0</v>
      </c>
      <c r="AR190">
        <v>0</v>
      </c>
      <c r="AS190">
        <v>0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x14ac:dyDescent="0.45">
      <c r="A191" t="s">
        <v>593</v>
      </c>
      <c r="B191" t="s">
        <v>79</v>
      </c>
      <c r="C191" t="s">
        <v>368</v>
      </c>
      <c r="D191" t="s">
        <v>81</v>
      </c>
      <c r="E191" s="2" t="str">
        <f>HYPERLINK("capsilon://?command=openfolder&amp;siteaddress=FAM.docvelocity-na8.net&amp;folderid=FXE01EB8CF-E757-0FFF-4694-46D8D2FFB08D","FX211212810")</f>
        <v>FX211212810</v>
      </c>
      <c r="F191" t="s">
        <v>19</v>
      </c>
      <c r="G191" t="s">
        <v>19</v>
      </c>
      <c r="H191" t="s">
        <v>82</v>
      </c>
      <c r="I191" t="s">
        <v>594</v>
      </c>
      <c r="J191">
        <v>38</v>
      </c>
      <c r="K191" t="s">
        <v>84</v>
      </c>
      <c r="L191" t="s">
        <v>85</v>
      </c>
      <c r="M191" t="s">
        <v>86</v>
      </c>
      <c r="N191">
        <v>1</v>
      </c>
      <c r="O191" s="1">
        <v>44566.637245370373</v>
      </c>
      <c r="P191" s="1">
        <v>44566.655300925922</v>
      </c>
      <c r="Q191">
        <v>1169</v>
      </c>
      <c r="R191">
        <v>391</v>
      </c>
      <c r="S191" t="b">
        <v>0</v>
      </c>
      <c r="T191" t="s">
        <v>87</v>
      </c>
      <c r="U191" t="b">
        <v>0</v>
      </c>
      <c r="V191" t="s">
        <v>160</v>
      </c>
      <c r="W191" s="1">
        <v>44566.655300925922</v>
      </c>
      <c r="X191">
        <v>391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38</v>
      </c>
      <c r="AE191">
        <v>37</v>
      </c>
      <c r="AF191">
        <v>0</v>
      </c>
      <c r="AG191">
        <v>2</v>
      </c>
      <c r="AH191" t="s">
        <v>87</v>
      </c>
      <c r="AI191" t="s">
        <v>87</v>
      </c>
      <c r="AJ191" t="s">
        <v>87</v>
      </c>
      <c r="AK191" t="s">
        <v>87</v>
      </c>
      <c r="AL191" t="s">
        <v>87</v>
      </c>
      <c r="AM191" t="s">
        <v>87</v>
      </c>
      <c r="AN191" t="s">
        <v>87</v>
      </c>
      <c r="AO191" t="s">
        <v>87</v>
      </c>
      <c r="AP191" t="s">
        <v>87</v>
      </c>
      <c r="AQ191" t="s">
        <v>87</v>
      </c>
      <c r="AR191" t="s">
        <v>87</v>
      </c>
      <c r="AS191" t="s">
        <v>87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x14ac:dyDescent="0.45">
      <c r="A192" t="s">
        <v>595</v>
      </c>
      <c r="B192" t="s">
        <v>79</v>
      </c>
      <c r="C192" t="s">
        <v>165</v>
      </c>
      <c r="D192" t="s">
        <v>81</v>
      </c>
      <c r="E192" s="2" t="str">
        <f>HYPERLINK("capsilon://?command=openfolder&amp;siteaddress=FAM.docvelocity-na8.net&amp;folderid=FXE639285A-C959-34A9-7FCD-3A98589B103E","FX211213455")</f>
        <v>FX211213455</v>
      </c>
      <c r="F192" t="s">
        <v>19</v>
      </c>
      <c r="G192" t="s">
        <v>19</v>
      </c>
      <c r="H192" t="s">
        <v>82</v>
      </c>
      <c r="I192" t="s">
        <v>596</v>
      </c>
      <c r="J192">
        <v>66</v>
      </c>
      <c r="K192" t="s">
        <v>84</v>
      </c>
      <c r="L192" t="s">
        <v>85</v>
      </c>
      <c r="M192" t="s">
        <v>86</v>
      </c>
      <c r="N192">
        <v>2</v>
      </c>
      <c r="O192" s="1">
        <v>44566.641817129632</v>
      </c>
      <c r="P192" s="1">
        <v>44566.746053240742</v>
      </c>
      <c r="Q192">
        <v>5894</v>
      </c>
      <c r="R192">
        <v>3112</v>
      </c>
      <c r="S192" t="b">
        <v>0</v>
      </c>
      <c r="T192" t="s">
        <v>87</v>
      </c>
      <c r="U192" t="b">
        <v>0</v>
      </c>
      <c r="V192" t="s">
        <v>163</v>
      </c>
      <c r="W192" s="1">
        <v>44566.733993055554</v>
      </c>
      <c r="X192">
        <v>2337</v>
      </c>
      <c r="Y192">
        <v>52</v>
      </c>
      <c r="Z192">
        <v>0</v>
      </c>
      <c r="AA192">
        <v>52</v>
      </c>
      <c r="AB192">
        <v>0</v>
      </c>
      <c r="AC192">
        <v>35</v>
      </c>
      <c r="AD192">
        <v>14</v>
      </c>
      <c r="AE192">
        <v>0</v>
      </c>
      <c r="AF192">
        <v>0</v>
      </c>
      <c r="AG192">
        <v>0</v>
      </c>
      <c r="AH192" t="s">
        <v>190</v>
      </c>
      <c r="AI192" s="1">
        <v>44566.746053240742</v>
      </c>
      <c r="AJ192">
        <v>494</v>
      </c>
      <c r="AK192">
        <v>2</v>
      </c>
      <c r="AL192">
        <v>0</v>
      </c>
      <c r="AM192">
        <v>2</v>
      </c>
      <c r="AN192">
        <v>0</v>
      </c>
      <c r="AO192">
        <v>2</v>
      </c>
      <c r="AP192">
        <v>12</v>
      </c>
      <c r="AQ192">
        <v>0</v>
      </c>
      <c r="AR192">
        <v>0</v>
      </c>
      <c r="AS192">
        <v>0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x14ac:dyDescent="0.45">
      <c r="A193" t="s">
        <v>597</v>
      </c>
      <c r="B193" t="s">
        <v>79</v>
      </c>
      <c r="C193" t="s">
        <v>530</v>
      </c>
      <c r="D193" t="s">
        <v>81</v>
      </c>
      <c r="E193" s="2" t="str">
        <f>HYPERLINK("capsilon://?command=openfolder&amp;siteaddress=FAM.docvelocity-na8.net&amp;folderid=FXF8A83B86-1AD5-340F-2644-472B4A8E2A48","FX22011035")</f>
        <v>FX22011035</v>
      </c>
      <c r="F193" t="s">
        <v>19</v>
      </c>
      <c r="G193" t="s">
        <v>19</v>
      </c>
      <c r="H193" t="s">
        <v>82</v>
      </c>
      <c r="I193" t="s">
        <v>582</v>
      </c>
      <c r="J193">
        <v>38</v>
      </c>
      <c r="K193" t="s">
        <v>84</v>
      </c>
      <c r="L193" t="s">
        <v>85</v>
      </c>
      <c r="M193" t="s">
        <v>86</v>
      </c>
      <c r="N193">
        <v>2</v>
      </c>
      <c r="O193" s="1">
        <v>44566.646018518521</v>
      </c>
      <c r="P193" s="1">
        <v>44566.803587962961</v>
      </c>
      <c r="Q193">
        <v>9853</v>
      </c>
      <c r="R193">
        <v>3761</v>
      </c>
      <c r="S193" t="b">
        <v>0</v>
      </c>
      <c r="T193" t="s">
        <v>87</v>
      </c>
      <c r="U193" t="b">
        <v>1</v>
      </c>
      <c r="V193" t="s">
        <v>163</v>
      </c>
      <c r="W193" s="1">
        <v>44566.706944444442</v>
      </c>
      <c r="X193">
        <v>2677</v>
      </c>
      <c r="Y193">
        <v>37</v>
      </c>
      <c r="Z193">
        <v>0</v>
      </c>
      <c r="AA193">
        <v>37</v>
      </c>
      <c r="AB193">
        <v>0</v>
      </c>
      <c r="AC193">
        <v>37</v>
      </c>
      <c r="AD193">
        <v>1</v>
      </c>
      <c r="AE193">
        <v>0</v>
      </c>
      <c r="AF193">
        <v>0</v>
      </c>
      <c r="AG193">
        <v>0</v>
      </c>
      <c r="AH193" t="s">
        <v>197</v>
      </c>
      <c r="AI193" s="1">
        <v>44566.803587962961</v>
      </c>
      <c r="AJ193">
        <v>921</v>
      </c>
      <c r="AK193">
        <v>6</v>
      </c>
      <c r="AL193">
        <v>0</v>
      </c>
      <c r="AM193">
        <v>6</v>
      </c>
      <c r="AN193">
        <v>0</v>
      </c>
      <c r="AO193">
        <v>5</v>
      </c>
      <c r="AP193">
        <v>-5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x14ac:dyDescent="0.45">
      <c r="A194" t="s">
        <v>598</v>
      </c>
      <c r="B194" t="s">
        <v>79</v>
      </c>
      <c r="C194" t="s">
        <v>599</v>
      </c>
      <c r="D194" t="s">
        <v>81</v>
      </c>
      <c r="E194" s="2" t="str">
        <f>HYPERLINK("capsilon://?command=openfolder&amp;siteaddress=FAM.docvelocity-na8.net&amp;folderid=FXBA22229A-9228-6B7F-0F36-193005272D92","FX211210398")</f>
        <v>FX211210398</v>
      </c>
      <c r="F194" t="s">
        <v>19</v>
      </c>
      <c r="G194" t="s">
        <v>19</v>
      </c>
      <c r="H194" t="s">
        <v>82</v>
      </c>
      <c r="I194" t="s">
        <v>600</v>
      </c>
      <c r="J194">
        <v>66</v>
      </c>
      <c r="K194" t="s">
        <v>84</v>
      </c>
      <c r="L194" t="s">
        <v>85</v>
      </c>
      <c r="M194" t="s">
        <v>86</v>
      </c>
      <c r="N194">
        <v>2</v>
      </c>
      <c r="O194" s="1">
        <v>44566.648217592592</v>
      </c>
      <c r="P194" s="1">
        <v>44567.190937500003</v>
      </c>
      <c r="Q194">
        <v>42446</v>
      </c>
      <c r="R194">
        <v>4445</v>
      </c>
      <c r="S194" t="b">
        <v>0</v>
      </c>
      <c r="T194" t="s">
        <v>87</v>
      </c>
      <c r="U194" t="b">
        <v>0</v>
      </c>
      <c r="V194" t="s">
        <v>396</v>
      </c>
      <c r="W194" s="1">
        <v>44566.78534722222</v>
      </c>
      <c r="X194">
        <v>3745</v>
      </c>
      <c r="Y194">
        <v>57</v>
      </c>
      <c r="Z194">
        <v>0</v>
      </c>
      <c r="AA194">
        <v>57</v>
      </c>
      <c r="AB194">
        <v>0</v>
      </c>
      <c r="AC194">
        <v>43</v>
      </c>
      <c r="AD194">
        <v>9</v>
      </c>
      <c r="AE194">
        <v>0</v>
      </c>
      <c r="AF194">
        <v>0</v>
      </c>
      <c r="AG194">
        <v>0</v>
      </c>
      <c r="AH194" t="s">
        <v>89</v>
      </c>
      <c r="AI194" s="1">
        <v>44567.190937500003</v>
      </c>
      <c r="AJ194">
        <v>568</v>
      </c>
      <c r="AK194">
        <v>3</v>
      </c>
      <c r="AL194">
        <v>0</v>
      </c>
      <c r="AM194">
        <v>3</v>
      </c>
      <c r="AN194">
        <v>0</v>
      </c>
      <c r="AO194">
        <v>4</v>
      </c>
      <c r="AP194">
        <v>6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x14ac:dyDescent="0.45">
      <c r="A195" t="s">
        <v>601</v>
      </c>
      <c r="B195" t="s">
        <v>79</v>
      </c>
      <c r="C195" t="s">
        <v>208</v>
      </c>
      <c r="D195" t="s">
        <v>81</v>
      </c>
      <c r="E195" s="2" t="str">
        <f>HYPERLINK("capsilon://?command=openfolder&amp;siteaddress=FAM.docvelocity-na8.net&amp;folderid=FX872BBB1D-9885-433C-AF6E-900F3FEA62B5","FX211211865")</f>
        <v>FX211211865</v>
      </c>
      <c r="F195" t="s">
        <v>19</v>
      </c>
      <c r="G195" t="s">
        <v>19</v>
      </c>
      <c r="H195" t="s">
        <v>82</v>
      </c>
      <c r="I195" t="s">
        <v>590</v>
      </c>
      <c r="J195">
        <v>56</v>
      </c>
      <c r="K195" t="s">
        <v>84</v>
      </c>
      <c r="L195" t="s">
        <v>85</v>
      </c>
      <c r="M195" t="s">
        <v>86</v>
      </c>
      <c r="N195">
        <v>2</v>
      </c>
      <c r="O195" s="1">
        <v>44566.650833333333</v>
      </c>
      <c r="P195" s="1">
        <v>44566.693101851852</v>
      </c>
      <c r="Q195">
        <v>2661</v>
      </c>
      <c r="R195">
        <v>991</v>
      </c>
      <c r="S195" t="b">
        <v>0</v>
      </c>
      <c r="T195" t="s">
        <v>87</v>
      </c>
      <c r="U195" t="b">
        <v>1</v>
      </c>
      <c r="V195" t="s">
        <v>174</v>
      </c>
      <c r="W195" s="1">
        <v>44566.689872685187</v>
      </c>
      <c r="X195">
        <v>737</v>
      </c>
      <c r="Y195">
        <v>42</v>
      </c>
      <c r="Z195">
        <v>0</v>
      </c>
      <c r="AA195">
        <v>42</v>
      </c>
      <c r="AB195">
        <v>0</v>
      </c>
      <c r="AC195">
        <v>39</v>
      </c>
      <c r="AD195">
        <v>14</v>
      </c>
      <c r="AE195">
        <v>0</v>
      </c>
      <c r="AF195">
        <v>0</v>
      </c>
      <c r="AG195">
        <v>0</v>
      </c>
      <c r="AH195" t="s">
        <v>190</v>
      </c>
      <c r="AI195" s="1">
        <v>44566.693101851852</v>
      </c>
      <c r="AJ195">
        <v>247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14</v>
      </c>
      <c r="AQ195">
        <v>0</v>
      </c>
      <c r="AR195">
        <v>0</v>
      </c>
      <c r="AS195">
        <v>0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x14ac:dyDescent="0.45">
      <c r="A196" t="s">
        <v>602</v>
      </c>
      <c r="B196" t="s">
        <v>79</v>
      </c>
      <c r="C196" t="s">
        <v>555</v>
      </c>
      <c r="D196" t="s">
        <v>81</v>
      </c>
      <c r="E196" s="2" t="str">
        <f>HYPERLINK("capsilon://?command=openfolder&amp;siteaddress=FAM.docvelocity-na8.net&amp;folderid=FX6B33463C-3CE4-12CB-375F-06C89942326E","FX21122791")</f>
        <v>FX21122791</v>
      </c>
      <c r="F196" t="s">
        <v>19</v>
      </c>
      <c r="G196" t="s">
        <v>19</v>
      </c>
      <c r="H196" t="s">
        <v>82</v>
      </c>
      <c r="I196" t="s">
        <v>603</v>
      </c>
      <c r="J196">
        <v>66</v>
      </c>
      <c r="K196" t="s">
        <v>84</v>
      </c>
      <c r="L196" t="s">
        <v>85</v>
      </c>
      <c r="M196" t="s">
        <v>86</v>
      </c>
      <c r="N196">
        <v>2</v>
      </c>
      <c r="O196" s="1">
        <v>44566.653009259258</v>
      </c>
      <c r="P196" s="1">
        <v>44566.747766203705</v>
      </c>
      <c r="Q196">
        <v>7850</v>
      </c>
      <c r="R196">
        <v>337</v>
      </c>
      <c r="S196" t="b">
        <v>0</v>
      </c>
      <c r="T196" t="s">
        <v>87</v>
      </c>
      <c r="U196" t="b">
        <v>0</v>
      </c>
      <c r="V196" t="s">
        <v>160</v>
      </c>
      <c r="W196" s="1">
        <v>44566.657881944448</v>
      </c>
      <c r="X196">
        <v>189</v>
      </c>
      <c r="Y196">
        <v>52</v>
      </c>
      <c r="Z196">
        <v>0</v>
      </c>
      <c r="AA196">
        <v>52</v>
      </c>
      <c r="AB196">
        <v>0</v>
      </c>
      <c r="AC196">
        <v>27</v>
      </c>
      <c r="AD196">
        <v>14</v>
      </c>
      <c r="AE196">
        <v>0</v>
      </c>
      <c r="AF196">
        <v>0</v>
      </c>
      <c r="AG196">
        <v>0</v>
      </c>
      <c r="AH196" t="s">
        <v>190</v>
      </c>
      <c r="AI196" s="1">
        <v>44566.747766203705</v>
      </c>
      <c r="AJ196">
        <v>148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14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x14ac:dyDescent="0.45">
      <c r="A197" t="s">
        <v>604</v>
      </c>
      <c r="B197" t="s">
        <v>79</v>
      </c>
      <c r="C197" t="s">
        <v>368</v>
      </c>
      <c r="D197" t="s">
        <v>81</v>
      </c>
      <c r="E197" s="2" t="str">
        <f>HYPERLINK("capsilon://?command=openfolder&amp;siteaddress=FAM.docvelocity-na8.net&amp;folderid=FXE01EB8CF-E757-0FFF-4694-46D8D2FFB08D","FX211212810")</f>
        <v>FX211212810</v>
      </c>
      <c r="F197" t="s">
        <v>19</v>
      </c>
      <c r="G197" t="s">
        <v>19</v>
      </c>
      <c r="H197" t="s">
        <v>82</v>
      </c>
      <c r="I197" t="s">
        <v>594</v>
      </c>
      <c r="J197">
        <v>76</v>
      </c>
      <c r="K197" t="s">
        <v>84</v>
      </c>
      <c r="L197" t="s">
        <v>85</v>
      </c>
      <c r="M197" t="s">
        <v>86</v>
      </c>
      <c r="N197">
        <v>2</v>
      </c>
      <c r="O197" s="1">
        <v>44566.655729166669</v>
      </c>
      <c r="P197" s="1">
        <v>44566.710775462961</v>
      </c>
      <c r="Q197">
        <v>2987</v>
      </c>
      <c r="R197">
        <v>1769</v>
      </c>
      <c r="S197" t="b">
        <v>0</v>
      </c>
      <c r="T197" t="s">
        <v>87</v>
      </c>
      <c r="U197" t="b">
        <v>1</v>
      </c>
      <c r="V197" t="s">
        <v>174</v>
      </c>
      <c r="W197" s="1">
        <v>44566.701203703706</v>
      </c>
      <c r="X197">
        <v>978</v>
      </c>
      <c r="Y197">
        <v>74</v>
      </c>
      <c r="Z197">
        <v>0</v>
      </c>
      <c r="AA197">
        <v>74</v>
      </c>
      <c r="AB197">
        <v>0</v>
      </c>
      <c r="AC197">
        <v>54</v>
      </c>
      <c r="AD197">
        <v>2</v>
      </c>
      <c r="AE197">
        <v>0</v>
      </c>
      <c r="AF197">
        <v>0</v>
      </c>
      <c r="AG197">
        <v>0</v>
      </c>
      <c r="AH197" t="s">
        <v>190</v>
      </c>
      <c r="AI197" s="1">
        <v>44566.710775462961</v>
      </c>
      <c r="AJ197">
        <v>735</v>
      </c>
      <c r="AK197">
        <v>4</v>
      </c>
      <c r="AL197">
        <v>0</v>
      </c>
      <c r="AM197">
        <v>4</v>
      </c>
      <c r="AN197">
        <v>0</v>
      </c>
      <c r="AO197">
        <v>3</v>
      </c>
      <c r="AP197">
        <v>-2</v>
      </c>
      <c r="AQ197">
        <v>0</v>
      </c>
      <c r="AR197">
        <v>0</v>
      </c>
      <c r="AS197">
        <v>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x14ac:dyDescent="0.45">
      <c r="A198" t="s">
        <v>605</v>
      </c>
      <c r="B198" t="s">
        <v>79</v>
      </c>
      <c r="C198" t="s">
        <v>242</v>
      </c>
      <c r="D198" t="s">
        <v>81</v>
      </c>
      <c r="E198" s="2" t="str">
        <f>HYPERLINK("capsilon://?command=openfolder&amp;siteaddress=FAM.docvelocity-na8.net&amp;folderid=FX1A75C01B-DA72-DF66-5756-83E1501D3E87","FX211213426")</f>
        <v>FX211213426</v>
      </c>
      <c r="F198" t="s">
        <v>19</v>
      </c>
      <c r="G198" t="s">
        <v>19</v>
      </c>
      <c r="H198" t="s">
        <v>82</v>
      </c>
      <c r="I198" t="s">
        <v>606</v>
      </c>
      <c r="J198">
        <v>38</v>
      </c>
      <c r="K198" t="s">
        <v>84</v>
      </c>
      <c r="L198" t="s">
        <v>85</v>
      </c>
      <c r="M198" t="s">
        <v>86</v>
      </c>
      <c r="N198">
        <v>2</v>
      </c>
      <c r="O198" s="1">
        <v>44566.660312499997</v>
      </c>
      <c r="P198" s="1">
        <v>44566.748749999999</v>
      </c>
      <c r="Q198">
        <v>7266</v>
      </c>
      <c r="R198">
        <v>375</v>
      </c>
      <c r="S198" t="b">
        <v>0</v>
      </c>
      <c r="T198" t="s">
        <v>87</v>
      </c>
      <c r="U198" t="b">
        <v>0</v>
      </c>
      <c r="V198" t="s">
        <v>160</v>
      </c>
      <c r="W198" s="1">
        <v>44566.67900462963</v>
      </c>
      <c r="X198">
        <v>291</v>
      </c>
      <c r="Y198">
        <v>37</v>
      </c>
      <c r="Z198">
        <v>0</v>
      </c>
      <c r="AA198">
        <v>37</v>
      </c>
      <c r="AB198">
        <v>0</v>
      </c>
      <c r="AC198">
        <v>15</v>
      </c>
      <c r="AD198">
        <v>1</v>
      </c>
      <c r="AE198">
        <v>0</v>
      </c>
      <c r="AF198">
        <v>0</v>
      </c>
      <c r="AG198">
        <v>0</v>
      </c>
      <c r="AH198" t="s">
        <v>190</v>
      </c>
      <c r="AI198" s="1">
        <v>44566.748749999999</v>
      </c>
      <c r="AJ198">
        <v>84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x14ac:dyDescent="0.45">
      <c r="A199" t="s">
        <v>607</v>
      </c>
      <c r="B199" t="s">
        <v>79</v>
      </c>
      <c r="C199" t="s">
        <v>172</v>
      </c>
      <c r="D199" t="s">
        <v>81</v>
      </c>
      <c r="E199" s="2" t="str">
        <f>HYPERLINK("capsilon://?command=openfolder&amp;siteaddress=FAM.docvelocity-na8.net&amp;folderid=FXE894D08E-80CF-08EB-6243-5DEDCC5F3D0C","FX211013754")</f>
        <v>FX211013754</v>
      </c>
      <c r="F199" t="s">
        <v>19</v>
      </c>
      <c r="G199" t="s">
        <v>19</v>
      </c>
      <c r="H199" t="s">
        <v>82</v>
      </c>
      <c r="I199" t="s">
        <v>608</v>
      </c>
      <c r="J199">
        <v>66</v>
      </c>
      <c r="K199" t="s">
        <v>84</v>
      </c>
      <c r="L199" t="s">
        <v>85</v>
      </c>
      <c r="M199" t="s">
        <v>86</v>
      </c>
      <c r="N199">
        <v>2</v>
      </c>
      <c r="O199" s="1">
        <v>44566.668206018519</v>
      </c>
      <c r="P199" s="1">
        <v>44566.748981481483</v>
      </c>
      <c r="Q199">
        <v>6928</v>
      </c>
      <c r="R199">
        <v>51</v>
      </c>
      <c r="S199" t="b">
        <v>0</v>
      </c>
      <c r="T199" t="s">
        <v>87</v>
      </c>
      <c r="U199" t="b">
        <v>0</v>
      </c>
      <c r="V199" t="s">
        <v>160</v>
      </c>
      <c r="W199" s="1">
        <v>44566.679386574076</v>
      </c>
      <c r="X199">
        <v>32</v>
      </c>
      <c r="Y199">
        <v>0</v>
      </c>
      <c r="Z199">
        <v>0</v>
      </c>
      <c r="AA199">
        <v>0</v>
      </c>
      <c r="AB199">
        <v>52</v>
      </c>
      <c r="AC199">
        <v>0</v>
      </c>
      <c r="AD199">
        <v>66</v>
      </c>
      <c r="AE199">
        <v>0</v>
      </c>
      <c r="AF199">
        <v>0</v>
      </c>
      <c r="AG199">
        <v>0</v>
      </c>
      <c r="AH199" t="s">
        <v>190</v>
      </c>
      <c r="AI199" s="1">
        <v>44566.748981481483</v>
      </c>
      <c r="AJ199">
        <v>19</v>
      </c>
      <c r="AK199">
        <v>0</v>
      </c>
      <c r="AL199">
        <v>0</v>
      </c>
      <c r="AM199">
        <v>0</v>
      </c>
      <c r="AN199">
        <v>52</v>
      </c>
      <c r="AO199">
        <v>0</v>
      </c>
      <c r="AP199">
        <v>66</v>
      </c>
      <c r="AQ199">
        <v>0</v>
      </c>
      <c r="AR199">
        <v>0</v>
      </c>
      <c r="AS199">
        <v>0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x14ac:dyDescent="0.45">
      <c r="A200" t="s">
        <v>609</v>
      </c>
      <c r="B200" t="s">
        <v>79</v>
      </c>
      <c r="C200" t="s">
        <v>565</v>
      </c>
      <c r="D200" t="s">
        <v>81</v>
      </c>
      <c r="E200" s="2" t="str">
        <f>HYPERLINK("capsilon://?command=openfolder&amp;siteaddress=FAM.docvelocity-na8.net&amp;folderid=FX1FD7E190-1423-6C7D-FE81-05A90C4C0AE5","FX22011158")</f>
        <v>FX22011158</v>
      </c>
      <c r="F200" t="s">
        <v>19</v>
      </c>
      <c r="G200" t="s">
        <v>19</v>
      </c>
      <c r="H200" t="s">
        <v>82</v>
      </c>
      <c r="I200" t="s">
        <v>610</v>
      </c>
      <c r="J200">
        <v>93</v>
      </c>
      <c r="K200" t="s">
        <v>84</v>
      </c>
      <c r="L200" t="s">
        <v>85</v>
      </c>
      <c r="M200" t="s">
        <v>86</v>
      </c>
      <c r="N200">
        <v>2</v>
      </c>
      <c r="O200" s="1">
        <v>44566.672118055554</v>
      </c>
      <c r="P200" s="1">
        <v>44566.750451388885</v>
      </c>
      <c r="Q200">
        <v>6408</v>
      </c>
      <c r="R200">
        <v>360</v>
      </c>
      <c r="S200" t="b">
        <v>0</v>
      </c>
      <c r="T200" t="s">
        <v>87</v>
      </c>
      <c r="U200" t="b">
        <v>0</v>
      </c>
      <c r="V200" t="s">
        <v>160</v>
      </c>
      <c r="W200" s="1">
        <v>44566.680891203701</v>
      </c>
      <c r="X200">
        <v>129</v>
      </c>
      <c r="Y200">
        <v>46</v>
      </c>
      <c r="Z200">
        <v>0</v>
      </c>
      <c r="AA200">
        <v>46</v>
      </c>
      <c r="AB200">
        <v>0</v>
      </c>
      <c r="AC200">
        <v>8</v>
      </c>
      <c r="AD200">
        <v>47</v>
      </c>
      <c r="AE200">
        <v>0</v>
      </c>
      <c r="AF200">
        <v>0</v>
      </c>
      <c r="AG200">
        <v>0</v>
      </c>
      <c r="AH200" t="s">
        <v>190</v>
      </c>
      <c r="AI200" s="1">
        <v>44566.750451388885</v>
      </c>
      <c r="AJ200">
        <v>126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47</v>
      </c>
      <c r="AQ200">
        <v>0</v>
      </c>
      <c r="AR200">
        <v>0</v>
      </c>
      <c r="AS200">
        <v>0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x14ac:dyDescent="0.45">
      <c r="A201" t="s">
        <v>611</v>
      </c>
      <c r="B201" t="s">
        <v>79</v>
      </c>
      <c r="C201" t="s">
        <v>565</v>
      </c>
      <c r="D201" t="s">
        <v>81</v>
      </c>
      <c r="E201" s="2" t="str">
        <f>HYPERLINK("capsilon://?command=openfolder&amp;siteaddress=FAM.docvelocity-na8.net&amp;folderid=FX1FD7E190-1423-6C7D-FE81-05A90C4C0AE5","FX22011158")</f>
        <v>FX22011158</v>
      </c>
      <c r="F201" t="s">
        <v>19</v>
      </c>
      <c r="G201" t="s">
        <v>19</v>
      </c>
      <c r="H201" t="s">
        <v>82</v>
      </c>
      <c r="I201" t="s">
        <v>612</v>
      </c>
      <c r="J201">
        <v>37</v>
      </c>
      <c r="K201" t="s">
        <v>84</v>
      </c>
      <c r="L201" t="s">
        <v>85</v>
      </c>
      <c r="M201" t="s">
        <v>86</v>
      </c>
      <c r="N201">
        <v>2</v>
      </c>
      <c r="O201" s="1">
        <v>44566.673101851855</v>
      </c>
      <c r="P201" s="1">
        <v>44566.751817129632</v>
      </c>
      <c r="Q201">
        <v>5812</v>
      </c>
      <c r="R201">
        <v>989</v>
      </c>
      <c r="S201" t="b">
        <v>0</v>
      </c>
      <c r="T201" t="s">
        <v>87</v>
      </c>
      <c r="U201" t="b">
        <v>0</v>
      </c>
      <c r="V201" t="s">
        <v>174</v>
      </c>
      <c r="W201" s="1">
        <v>44566.727071759262</v>
      </c>
      <c r="X201">
        <v>321</v>
      </c>
      <c r="Y201">
        <v>39</v>
      </c>
      <c r="Z201">
        <v>0</v>
      </c>
      <c r="AA201">
        <v>39</v>
      </c>
      <c r="AB201">
        <v>0</v>
      </c>
      <c r="AC201">
        <v>3</v>
      </c>
      <c r="AD201">
        <v>-2</v>
      </c>
      <c r="AE201">
        <v>0</v>
      </c>
      <c r="AF201">
        <v>0</v>
      </c>
      <c r="AG201">
        <v>0</v>
      </c>
      <c r="AH201" t="s">
        <v>190</v>
      </c>
      <c r="AI201" s="1">
        <v>44566.751817129632</v>
      </c>
      <c r="AJ201">
        <v>117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-2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 x14ac:dyDescent="0.45">
      <c r="A202" t="s">
        <v>613</v>
      </c>
      <c r="B202" t="s">
        <v>79</v>
      </c>
      <c r="C202" t="s">
        <v>565</v>
      </c>
      <c r="D202" t="s">
        <v>81</v>
      </c>
      <c r="E202" s="2" t="str">
        <f>HYPERLINK("capsilon://?command=openfolder&amp;siteaddress=FAM.docvelocity-na8.net&amp;folderid=FX1FD7E190-1423-6C7D-FE81-05A90C4C0AE5","FX22011158")</f>
        <v>FX22011158</v>
      </c>
      <c r="F202" t="s">
        <v>19</v>
      </c>
      <c r="G202" t="s">
        <v>19</v>
      </c>
      <c r="H202" t="s">
        <v>82</v>
      </c>
      <c r="I202" t="s">
        <v>614</v>
      </c>
      <c r="J202">
        <v>97</v>
      </c>
      <c r="K202" t="s">
        <v>84</v>
      </c>
      <c r="L202" t="s">
        <v>85</v>
      </c>
      <c r="M202" t="s">
        <v>86</v>
      </c>
      <c r="N202">
        <v>2</v>
      </c>
      <c r="O202" s="1">
        <v>44566.673217592594</v>
      </c>
      <c r="P202" s="1">
        <v>44566.752858796295</v>
      </c>
      <c r="Q202">
        <v>6577</v>
      </c>
      <c r="R202">
        <v>304</v>
      </c>
      <c r="S202" t="b">
        <v>0</v>
      </c>
      <c r="T202" t="s">
        <v>87</v>
      </c>
      <c r="U202" t="b">
        <v>0</v>
      </c>
      <c r="V202" t="s">
        <v>160</v>
      </c>
      <c r="W202" s="1">
        <v>44566.683506944442</v>
      </c>
      <c r="X202">
        <v>214</v>
      </c>
      <c r="Y202">
        <v>41</v>
      </c>
      <c r="Z202">
        <v>0</v>
      </c>
      <c r="AA202">
        <v>41</v>
      </c>
      <c r="AB202">
        <v>0</v>
      </c>
      <c r="AC202">
        <v>5</v>
      </c>
      <c r="AD202">
        <v>56</v>
      </c>
      <c r="AE202">
        <v>0</v>
      </c>
      <c r="AF202">
        <v>0</v>
      </c>
      <c r="AG202">
        <v>0</v>
      </c>
      <c r="AH202" t="s">
        <v>190</v>
      </c>
      <c r="AI202" s="1">
        <v>44566.752858796295</v>
      </c>
      <c r="AJ202">
        <v>90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56</v>
      </c>
      <c r="AQ202">
        <v>0</v>
      </c>
      <c r="AR202">
        <v>0</v>
      </c>
      <c r="AS202">
        <v>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 x14ac:dyDescent="0.45">
      <c r="A203" t="s">
        <v>615</v>
      </c>
      <c r="B203" t="s">
        <v>79</v>
      </c>
      <c r="C203" t="s">
        <v>565</v>
      </c>
      <c r="D203" t="s">
        <v>81</v>
      </c>
      <c r="E203" s="2" t="str">
        <f>HYPERLINK("capsilon://?command=openfolder&amp;siteaddress=FAM.docvelocity-na8.net&amp;folderid=FX1FD7E190-1423-6C7D-FE81-05A90C4C0AE5","FX22011158")</f>
        <v>FX22011158</v>
      </c>
      <c r="F203" t="s">
        <v>19</v>
      </c>
      <c r="G203" t="s">
        <v>19</v>
      </c>
      <c r="H203" t="s">
        <v>82</v>
      </c>
      <c r="I203" t="s">
        <v>616</v>
      </c>
      <c r="J203">
        <v>32</v>
      </c>
      <c r="K203" t="s">
        <v>84</v>
      </c>
      <c r="L203" t="s">
        <v>85</v>
      </c>
      <c r="M203" t="s">
        <v>86</v>
      </c>
      <c r="N203">
        <v>2</v>
      </c>
      <c r="O203" s="1">
        <v>44566.674039351848</v>
      </c>
      <c r="P203" s="1">
        <v>44567.192569444444</v>
      </c>
      <c r="Q203">
        <v>43213</v>
      </c>
      <c r="R203">
        <v>1588</v>
      </c>
      <c r="S203" t="b">
        <v>0</v>
      </c>
      <c r="T203" t="s">
        <v>87</v>
      </c>
      <c r="U203" t="b">
        <v>0</v>
      </c>
      <c r="V203" t="s">
        <v>304</v>
      </c>
      <c r="W203" s="1">
        <v>44566.793425925927</v>
      </c>
      <c r="X203">
        <v>713</v>
      </c>
      <c r="Y203">
        <v>3</v>
      </c>
      <c r="Z203">
        <v>0</v>
      </c>
      <c r="AA203">
        <v>3</v>
      </c>
      <c r="AB203">
        <v>0</v>
      </c>
      <c r="AC203">
        <v>3</v>
      </c>
      <c r="AD203">
        <v>29</v>
      </c>
      <c r="AE203">
        <v>0</v>
      </c>
      <c r="AF203">
        <v>0</v>
      </c>
      <c r="AG203">
        <v>0</v>
      </c>
      <c r="AH203" t="s">
        <v>97</v>
      </c>
      <c r="AI203" s="1">
        <v>44567.192569444444</v>
      </c>
      <c r="AJ203">
        <v>255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29</v>
      </c>
      <c r="AQ203">
        <v>0</v>
      </c>
      <c r="AR203">
        <v>0</v>
      </c>
      <c r="AS203">
        <v>0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 x14ac:dyDescent="0.45">
      <c r="A204" t="s">
        <v>617</v>
      </c>
      <c r="B204" t="s">
        <v>79</v>
      </c>
      <c r="C204" t="s">
        <v>618</v>
      </c>
      <c r="D204" t="s">
        <v>81</v>
      </c>
      <c r="E204" s="2" t="str">
        <f>HYPERLINK("capsilon://?command=openfolder&amp;siteaddress=FAM.docvelocity-na8.net&amp;folderid=FX595E494B-71D0-59A8-DB22-77A16BB15854","FX21125478")</f>
        <v>FX21125478</v>
      </c>
      <c r="F204" t="s">
        <v>19</v>
      </c>
      <c r="G204" t="s">
        <v>19</v>
      </c>
      <c r="H204" t="s">
        <v>82</v>
      </c>
      <c r="I204" t="s">
        <v>619</v>
      </c>
      <c r="J204">
        <v>38</v>
      </c>
      <c r="K204" t="s">
        <v>84</v>
      </c>
      <c r="L204" t="s">
        <v>85</v>
      </c>
      <c r="M204" t="s">
        <v>86</v>
      </c>
      <c r="N204">
        <v>2</v>
      </c>
      <c r="O204" s="1">
        <v>44566.678333333337</v>
      </c>
      <c r="P204" s="1">
        <v>44566.753842592596</v>
      </c>
      <c r="Q204">
        <v>6310</v>
      </c>
      <c r="R204">
        <v>214</v>
      </c>
      <c r="S204" t="b">
        <v>0</v>
      </c>
      <c r="T204" t="s">
        <v>87</v>
      </c>
      <c r="U204" t="b">
        <v>0</v>
      </c>
      <c r="V204" t="s">
        <v>160</v>
      </c>
      <c r="W204" s="1">
        <v>44566.685115740744</v>
      </c>
      <c r="X204">
        <v>129</v>
      </c>
      <c r="Y204">
        <v>37</v>
      </c>
      <c r="Z204">
        <v>0</v>
      </c>
      <c r="AA204">
        <v>37</v>
      </c>
      <c r="AB204">
        <v>0</v>
      </c>
      <c r="AC204">
        <v>24</v>
      </c>
      <c r="AD204">
        <v>1</v>
      </c>
      <c r="AE204">
        <v>0</v>
      </c>
      <c r="AF204">
        <v>0</v>
      </c>
      <c r="AG204">
        <v>0</v>
      </c>
      <c r="AH204" t="s">
        <v>190</v>
      </c>
      <c r="AI204" s="1">
        <v>44566.753842592596</v>
      </c>
      <c r="AJ204">
        <v>85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</v>
      </c>
      <c r="AQ204">
        <v>0</v>
      </c>
      <c r="AR204">
        <v>0</v>
      </c>
      <c r="AS204">
        <v>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 x14ac:dyDescent="0.45">
      <c r="A205" t="s">
        <v>620</v>
      </c>
      <c r="B205" t="s">
        <v>79</v>
      </c>
      <c r="C205" t="s">
        <v>548</v>
      </c>
      <c r="D205" t="s">
        <v>81</v>
      </c>
      <c r="E205" s="2" t="str">
        <f>HYPERLINK("capsilon://?command=openfolder&amp;siteaddress=FAM.docvelocity-na8.net&amp;folderid=FX5F8CDDE2-F526-1632-FEBF-D6214BB049BE","FX21127409")</f>
        <v>FX21127409</v>
      </c>
      <c r="F205" t="s">
        <v>19</v>
      </c>
      <c r="G205" t="s">
        <v>19</v>
      </c>
      <c r="H205" t="s">
        <v>82</v>
      </c>
      <c r="I205" t="s">
        <v>621</v>
      </c>
      <c r="J205">
        <v>56</v>
      </c>
      <c r="K205" t="s">
        <v>84</v>
      </c>
      <c r="L205" t="s">
        <v>85</v>
      </c>
      <c r="M205" t="s">
        <v>86</v>
      </c>
      <c r="N205">
        <v>2</v>
      </c>
      <c r="O205" s="1">
        <v>44566.67864583333</v>
      </c>
      <c r="P205" s="1">
        <v>44567.196886574071</v>
      </c>
      <c r="Q205">
        <v>43593</v>
      </c>
      <c r="R205">
        <v>1183</v>
      </c>
      <c r="S205" t="b">
        <v>0</v>
      </c>
      <c r="T205" t="s">
        <v>87</v>
      </c>
      <c r="U205" t="b">
        <v>0</v>
      </c>
      <c r="V205" t="s">
        <v>219</v>
      </c>
      <c r="W205" s="1">
        <v>44566.76121527778</v>
      </c>
      <c r="X205">
        <v>213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56</v>
      </c>
      <c r="AE205">
        <v>0</v>
      </c>
      <c r="AF205">
        <v>0</v>
      </c>
      <c r="AG205">
        <v>0</v>
      </c>
      <c r="AH205" t="s">
        <v>89</v>
      </c>
      <c r="AI205" s="1">
        <v>44567.196886574071</v>
      </c>
      <c r="AJ205">
        <v>513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56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 x14ac:dyDescent="0.45">
      <c r="A206" t="s">
        <v>622</v>
      </c>
      <c r="B206" t="s">
        <v>79</v>
      </c>
      <c r="C206" t="s">
        <v>623</v>
      </c>
      <c r="D206" t="s">
        <v>81</v>
      </c>
      <c r="E206" s="2" t="str">
        <f>HYPERLINK("capsilon://?command=openfolder&amp;siteaddress=FAM.docvelocity-na8.net&amp;folderid=FX31CACA2B-6C84-E4E3-0112-19C0DFE65D46","FX21124506")</f>
        <v>FX21124506</v>
      </c>
      <c r="F206" t="s">
        <v>19</v>
      </c>
      <c r="G206" t="s">
        <v>19</v>
      </c>
      <c r="H206" t="s">
        <v>82</v>
      </c>
      <c r="I206" t="s">
        <v>624</v>
      </c>
      <c r="J206">
        <v>66</v>
      </c>
      <c r="K206" t="s">
        <v>84</v>
      </c>
      <c r="L206" t="s">
        <v>85</v>
      </c>
      <c r="M206" t="s">
        <v>86</v>
      </c>
      <c r="N206">
        <v>2</v>
      </c>
      <c r="O206" s="1">
        <v>44566.680439814816</v>
      </c>
      <c r="P206" s="1">
        <v>44566.755347222221</v>
      </c>
      <c r="Q206">
        <v>5764</v>
      </c>
      <c r="R206">
        <v>708</v>
      </c>
      <c r="S206" t="b">
        <v>0</v>
      </c>
      <c r="T206" t="s">
        <v>87</v>
      </c>
      <c r="U206" t="b">
        <v>0</v>
      </c>
      <c r="V206" t="s">
        <v>174</v>
      </c>
      <c r="W206" s="1">
        <v>44566.735833333332</v>
      </c>
      <c r="X206">
        <v>533</v>
      </c>
      <c r="Y206">
        <v>52</v>
      </c>
      <c r="Z206">
        <v>0</v>
      </c>
      <c r="AA206">
        <v>52</v>
      </c>
      <c r="AB206">
        <v>0</v>
      </c>
      <c r="AC206">
        <v>38</v>
      </c>
      <c r="AD206">
        <v>14</v>
      </c>
      <c r="AE206">
        <v>0</v>
      </c>
      <c r="AF206">
        <v>0</v>
      </c>
      <c r="AG206">
        <v>0</v>
      </c>
      <c r="AH206" t="s">
        <v>190</v>
      </c>
      <c r="AI206" s="1">
        <v>44566.755347222221</v>
      </c>
      <c r="AJ206">
        <v>129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14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 x14ac:dyDescent="0.45">
      <c r="A207" t="s">
        <v>625</v>
      </c>
      <c r="B207" t="s">
        <v>79</v>
      </c>
      <c r="C207" t="s">
        <v>461</v>
      </c>
      <c r="D207" t="s">
        <v>81</v>
      </c>
      <c r="E207" s="2" t="str">
        <f>HYPERLINK("capsilon://?command=openfolder&amp;siteaddress=FAM.docvelocity-na8.net&amp;folderid=FXE627D678-2F27-9A9D-BC0B-CD4383FDC1CC","FX211213038")</f>
        <v>FX211213038</v>
      </c>
      <c r="F207" t="s">
        <v>19</v>
      </c>
      <c r="G207" t="s">
        <v>19</v>
      </c>
      <c r="H207" t="s">
        <v>82</v>
      </c>
      <c r="I207" t="s">
        <v>626</v>
      </c>
      <c r="J207">
        <v>84</v>
      </c>
      <c r="K207" t="s">
        <v>84</v>
      </c>
      <c r="L207" t="s">
        <v>85</v>
      </c>
      <c r="M207" t="s">
        <v>86</v>
      </c>
      <c r="N207">
        <v>1</v>
      </c>
      <c r="O207" s="1">
        <v>44566.682789351849</v>
      </c>
      <c r="P207" s="1">
        <v>44566.687835648147</v>
      </c>
      <c r="Q207">
        <v>257</v>
      </c>
      <c r="R207">
        <v>179</v>
      </c>
      <c r="S207" t="b">
        <v>0</v>
      </c>
      <c r="T207" t="s">
        <v>87</v>
      </c>
      <c r="U207" t="b">
        <v>0</v>
      </c>
      <c r="V207" t="s">
        <v>160</v>
      </c>
      <c r="W207" s="1">
        <v>44566.687835648147</v>
      </c>
      <c r="X207">
        <v>179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84</v>
      </c>
      <c r="AE207">
        <v>63</v>
      </c>
      <c r="AF207">
        <v>0</v>
      </c>
      <c r="AG207">
        <v>3</v>
      </c>
      <c r="AH207" t="s">
        <v>87</v>
      </c>
      <c r="AI207" t="s">
        <v>87</v>
      </c>
      <c r="AJ207" t="s">
        <v>87</v>
      </c>
      <c r="AK207" t="s">
        <v>87</v>
      </c>
      <c r="AL207" t="s">
        <v>87</v>
      </c>
      <c r="AM207" t="s">
        <v>87</v>
      </c>
      <c r="AN207" t="s">
        <v>87</v>
      </c>
      <c r="AO207" t="s">
        <v>87</v>
      </c>
      <c r="AP207" t="s">
        <v>87</v>
      </c>
      <c r="AQ207" t="s">
        <v>87</v>
      </c>
      <c r="AR207" t="s">
        <v>87</v>
      </c>
      <c r="AS207" t="s">
        <v>87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 x14ac:dyDescent="0.45">
      <c r="A208" t="s">
        <v>627</v>
      </c>
      <c r="B208" t="s">
        <v>79</v>
      </c>
      <c r="C208" t="s">
        <v>461</v>
      </c>
      <c r="D208" t="s">
        <v>81</v>
      </c>
      <c r="E208" s="2" t="str">
        <f>HYPERLINK("capsilon://?command=openfolder&amp;siteaddress=FAM.docvelocity-na8.net&amp;folderid=FXE627D678-2F27-9A9D-BC0B-CD4383FDC1CC","FX211213038")</f>
        <v>FX211213038</v>
      </c>
      <c r="F208" t="s">
        <v>19</v>
      </c>
      <c r="G208" t="s">
        <v>19</v>
      </c>
      <c r="H208" t="s">
        <v>82</v>
      </c>
      <c r="I208" t="s">
        <v>626</v>
      </c>
      <c r="J208">
        <v>84</v>
      </c>
      <c r="K208" t="s">
        <v>84</v>
      </c>
      <c r="L208" t="s">
        <v>85</v>
      </c>
      <c r="M208" t="s">
        <v>86</v>
      </c>
      <c r="N208">
        <v>2</v>
      </c>
      <c r="O208" s="1">
        <v>44566.688703703701</v>
      </c>
      <c r="P208" s="1">
        <v>44566.727569444447</v>
      </c>
      <c r="Q208">
        <v>901</v>
      </c>
      <c r="R208">
        <v>2457</v>
      </c>
      <c r="S208" t="b">
        <v>0</v>
      </c>
      <c r="T208" t="s">
        <v>87</v>
      </c>
      <c r="U208" t="b">
        <v>1</v>
      </c>
      <c r="V208" t="s">
        <v>174</v>
      </c>
      <c r="W208" s="1">
        <v>44566.723344907405</v>
      </c>
      <c r="X208">
        <v>1913</v>
      </c>
      <c r="Y208">
        <v>63</v>
      </c>
      <c r="Z208">
        <v>0</v>
      </c>
      <c r="AA208">
        <v>63</v>
      </c>
      <c r="AB208">
        <v>0</v>
      </c>
      <c r="AC208">
        <v>51</v>
      </c>
      <c r="AD208">
        <v>21</v>
      </c>
      <c r="AE208">
        <v>0</v>
      </c>
      <c r="AF208">
        <v>0</v>
      </c>
      <c r="AG208">
        <v>0</v>
      </c>
      <c r="AH208" t="s">
        <v>190</v>
      </c>
      <c r="AI208" s="1">
        <v>44566.727569444447</v>
      </c>
      <c r="AJ208">
        <v>210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21</v>
      </c>
      <c r="AQ208">
        <v>0</v>
      </c>
      <c r="AR208">
        <v>0</v>
      </c>
      <c r="AS208">
        <v>0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 x14ac:dyDescent="0.45">
      <c r="A209" t="s">
        <v>628</v>
      </c>
      <c r="B209" t="s">
        <v>79</v>
      </c>
      <c r="C209" t="s">
        <v>629</v>
      </c>
      <c r="D209" t="s">
        <v>81</v>
      </c>
      <c r="E209" s="2" t="str">
        <f>HYPERLINK("capsilon://?command=openfolder&amp;siteaddress=FAM.docvelocity-na8.net&amp;folderid=FX5862C922-E898-B1BF-46F8-662D585EAD91","FX2201353")</f>
        <v>FX2201353</v>
      </c>
      <c r="F209" t="s">
        <v>19</v>
      </c>
      <c r="G209" t="s">
        <v>19</v>
      </c>
      <c r="H209" t="s">
        <v>82</v>
      </c>
      <c r="I209" t="s">
        <v>630</v>
      </c>
      <c r="J209">
        <v>223</v>
      </c>
      <c r="K209" t="s">
        <v>84</v>
      </c>
      <c r="L209" t="s">
        <v>85</v>
      </c>
      <c r="M209" t="s">
        <v>86</v>
      </c>
      <c r="N209">
        <v>1</v>
      </c>
      <c r="O209" s="1">
        <v>44566.694791666669</v>
      </c>
      <c r="P209" s="1">
        <v>44566.810532407406</v>
      </c>
      <c r="Q209">
        <v>8011</v>
      </c>
      <c r="R209">
        <v>1989</v>
      </c>
      <c r="S209" t="b">
        <v>0</v>
      </c>
      <c r="T209" t="s">
        <v>87</v>
      </c>
      <c r="U209" t="b">
        <v>0</v>
      </c>
      <c r="V209" t="s">
        <v>160</v>
      </c>
      <c r="W209" s="1">
        <v>44566.810532407406</v>
      </c>
      <c r="X209">
        <v>169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223</v>
      </c>
      <c r="AE209">
        <v>194</v>
      </c>
      <c r="AF209">
        <v>0</v>
      </c>
      <c r="AG209">
        <v>6</v>
      </c>
      <c r="AH209" t="s">
        <v>87</v>
      </c>
      <c r="AI209" t="s">
        <v>87</v>
      </c>
      <c r="AJ209" t="s">
        <v>87</v>
      </c>
      <c r="AK209" t="s">
        <v>87</v>
      </c>
      <c r="AL209" t="s">
        <v>87</v>
      </c>
      <c r="AM209" t="s">
        <v>87</v>
      </c>
      <c r="AN209" t="s">
        <v>87</v>
      </c>
      <c r="AO209" t="s">
        <v>87</v>
      </c>
      <c r="AP209" t="s">
        <v>87</v>
      </c>
      <c r="AQ209" t="s">
        <v>87</v>
      </c>
      <c r="AR209" t="s">
        <v>87</v>
      </c>
      <c r="AS209" t="s">
        <v>87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 x14ac:dyDescent="0.45">
      <c r="A210" t="s">
        <v>631</v>
      </c>
      <c r="B210" t="s">
        <v>79</v>
      </c>
      <c r="C210" t="s">
        <v>618</v>
      </c>
      <c r="D210" t="s">
        <v>81</v>
      </c>
      <c r="E210" s="2" t="str">
        <f>HYPERLINK("capsilon://?command=openfolder&amp;siteaddress=FAM.docvelocity-na8.net&amp;folderid=FX595E494B-71D0-59A8-DB22-77A16BB15854","FX21125478")</f>
        <v>FX21125478</v>
      </c>
      <c r="F210" t="s">
        <v>19</v>
      </c>
      <c r="G210" t="s">
        <v>19</v>
      </c>
      <c r="H210" t="s">
        <v>82</v>
      </c>
      <c r="I210" t="s">
        <v>632</v>
      </c>
      <c r="J210">
        <v>66</v>
      </c>
      <c r="K210" t="s">
        <v>84</v>
      </c>
      <c r="L210" t="s">
        <v>85</v>
      </c>
      <c r="M210" t="s">
        <v>86</v>
      </c>
      <c r="N210">
        <v>2</v>
      </c>
      <c r="O210" s="1">
        <v>44566.695185185185</v>
      </c>
      <c r="P210" s="1">
        <v>44567.193356481483</v>
      </c>
      <c r="Q210">
        <v>42841</v>
      </c>
      <c r="R210">
        <v>201</v>
      </c>
      <c r="S210" t="b">
        <v>0</v>
      </c>
      <c r="T210" t="s">
        <v>87</v>
      </c>
      <c r="U210" t="b">
        <v>0</v>
      </c>
      <c r="V210" t="s">
        <v>219</v>
      </c>
      <c r="W210" s="1">
        <v>44566.762326388889</v>
      </c>
      <c r="X210">
        <v>22</v>
      </c>
      <c r="Y210">
        <v>0</v>
      </c>
      <c r="Z210">
        <v>0</v>
      </c>
      <c r="AA210">
        <v>0</v>
      </c>
      <c r="AB210">
        <v>52</v>
      </c>
      <c r="AC210">
        <v>0</v>
      </c>
      <c r="AD210">
        <v>66</v>
      </c>
      <c r="AE210">
        <v>0</v>
      </c>
      <c r="AF210">
        <v>0</v>
      </c>
      <c r="AG210">
        <v>0</v>
      </c>
      <c r="AH210" t="s">
        <v>97</v>
      </c>
      <c r="AI210" s="1">
        <v>44567.193356481483</v>
      </c>
      <c r="AJ210">
        <v>68</v>
      </c>
      <c r="AK210">
        <v>0</v>
      </c>
      <c r="AL210">
        <v>0</v>
      </c>
      <c r="AM210">
        <v>0</v>
      </c>
      <c r="AN210">
        <v>52</v>
      </c>
      <c r="AO210">
        <v>0</v>
      </c>
      <c r="AP210">
        <v>66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 x14ac:dyDescent="0.45">
      <c r="A211" t="s">
        <v>633</v>
      </c>
      <c r="B211" t="s">
        <v>79</v>
      </c>
      <c r="C211" t="s">
        <v>236</v>
      </c>
      <c r="D211" t="s">
        <v>81</v>
      </c>
      <c r="E211" s="2" t="str">
        <f>HYPERLINK("capsilon://?command=openfolder&amp;siteaddress=FAM.docvelocity-na8.net&amp;folderid=FX16AAA44C-B207-BC13-8894-D9F07367E875","FX21129236")</f>
        <v>FX21129236</v>
      </c>
      <c r="F211" t="s">
        <v>19</v>
      </c>
      <c r="G211" t="s">
        <v>19</v>
      </c>
      <c r="H211" t="s">
        <v>82</v>
      </c>
      <c r="I211" t="s">
        <v>634</v>
      </c>
      <c r="J211">
        <v>76</v>
      </c>
      <c r="K211" t="s">
        <v>84</v>
      </c>
      <c r="L211" t="s">
        <v>85</v>
      </c>
      <c r="M211" t="s">
        <v>86</v>
      </c>
      <c r="N211">
        <v>2</v>
      </c>
      <c r="O211" s="1">
        <v>44566.707615740743</v>
      </c>
      <c r="P211" s="1">
        <v>44567.198449074072</v>
      </c>
      <c r="Q211">
        <v>41087</v>
      </c>
      <c r="R211">
        <v>1321</v>
      </c>
      <c r="S211" t="b">
        <v>0</v>
      </c>
      <c r="T211" t="s">
        <v>87</v>
      </c>
      <c r="U211" t="b">
        <v>0</v>
      </c>
      <c r="V211" t="s">
        <v>219</v>
      </c>
      <c r="W211" s="1">
        <v>44566.765567129631</v>
      </c>
      <c r="X211">
        <v>279</v>
      </c>
      <c r="Y211">
        <v>5</v>
      </c>
      <c r="Z211">
        <v>0</v>
      </c>
      <c r="AA211">
        <v>5</v>
      </c>
      <c r="AB211">
        <v>0</v>
      </c>
      <c r="AC211">
        <v>4</v>
      </c>
      <c r="AD211">
        <v>71</v>
      </c>
      <c r="AE211">
        <v>0</v>
      </c>
      <c r="AF211">
        <v>0</v>
      </c>
      <c r="AG211">
        <v>0</v>
      </c>
      <c r="AH211" t="s">
        <v>97</v>
      </c>
      <c r="AI211" s="1">
        <v>44567.198449074072</v>
      </c>
      <c r="AJ211">
        <v>439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71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 x14ac:dyDescent="0.45">
      <c r="A212" t="s">
        <v>635</v>
      </c>
      <c r="B212" t="s">
        <v>79</v>
      </c>
      <c r="C212" t="s">
        <v>636</v>
      </c>
      <c r="D212" t="s">
        <v>81</v>
      </c>
      <c r="E212" s="2" t="str">
        <f>HYPERLINK("capsilon://?command=openfolder&amp;siteaddress=FAM.docvelocity-na8.net&amp;folderid=FXBF997055-8B85-E4C4-FA16-66F7190997EC","FX2201989")</f>
        <v>FX2201989</v>
      </c>
      <c r="F212" t="s">
        <v>19</v>
      </c>
      <c r="G212" t="s">
        <v>19</v>
      </c>
      <c r="H212" t="s">
        <v>82</v>
      </c>
      <c r="I212" t="s">
        <v>637</v>
      </c>
      <c r="J212">
        <v>263</v>
      </c>
      <c r="K212" t="s">
        <v>84</v>
      </c>
      <c r="L212" t="s">
        <v>85</v>
      </c>
      <c r="M212" t="s">
        <v>86</v>
      </c>
      <c r="N212">
        <v>2</v>
      </c>
      <c r="O212" s="1">
        <v>44566.710023148145</v>
      </c>
      <c r="P212" s="1">
        <v>44567.207870370374</v>
      </c>
      <c r="Q212">
        <v>40903</v>
      </c>
      <c r="R212">
        <v>2111</v>
      </c>
      <c r="S212" t="b">
        <v>0</v>
      </c>
      <c r="T212" t="s">
        <v>87</v>
      </c>
      <c r="U212" t="b">
        <v>0</v>
      </c>
      <c r="V212" t="s">
        <v>219</v>
      </c>
      <c r="W212" s="1">
        <v>44566.76803240741</v>
      </c>
      <c r="X212">
        <v>212</v>
      </c>
      <c r="Y212">
        <v>154</v>
      </c>
      <c r="Z212">
        <v>0</v>
      </c>
      <c r="AA212">
        <v>154</v>
      </c>
      <c r="AB212">
        <v>0</v>
      </c>
      <c r="AC212">
        <v>1</v>
      </c>
      <c r="AD212">
        <v>109</v>
      </c>
      <c r="AE212">
        <v>0</v>
      </c>
      <c r="AF212">
        <v>0</v>
      </c>
      <c r="AG212">
        <v>0</v>
      </c>
      <c r="AH212" t="s">
        <v>89</v>
      </c>
      <c r="AI212" s="1">
        <v>44567.207870370374</v>
      </c>
      <c r="AJ212">
        <v>949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109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 x14ac:dyDescent="0.45">
      <c r="A213" t="s">
        <v>638</v>
      </c>
      <c r="B213" t="s">
        <v>79</v>
      </c>
      <c r="C213" t="s">
        <v>639</v>
      </c>
      <c r="D213" t="s">
        <v>81</v>
      </c>
      <c r="E213" s="2" t="str">
        <f>HYPERLINK("capsilon://?command=openfolder&amp;siteaddress=FAM.docvelocity-na8.net&amp;folderid=FXFEF76CFB-0FF3-BDBA-1C87-E2EEC42B33FC","FX2201380")</f>
        <v>FX2201380</v>
      </c>
      <c r="F213" t="s">
        <v>19</v>
      </c>
      <c r="G213" t="s">
        <v>19</v>
      </c>
      <c r="H213" t="s">
        <v>82</v>
      </c>
      <c r="I213" t="s">
        <v>640</v>
      </c>
      <c r="J213">
        <v>217</v>
      </c>
      <c r="K213" t="s">
        <v>84</v>
      </c>
      <c r="L213" t="s">
        <v>85</v>
      </c>
      <c r="M213" t="s">
        <v>86</v>
      </c>
      <c r="N213">
        <v>2</v>
      </c>
      <c r="O213" s="1">
        <v>44566.724062499998</v>
      </c>
      <c r="P213" s="1">
        <v>44567.206284722219</v>
      </c>
      <c r="Q213">
        <v>39518</v>
      </c>
      <c r="R213">
        <v>2146</v>
      </c>
      <c r="S213" t="b">
        <v>0</v>
      </c>
      <c r="T213" t="s">
        <v>87</v>
      </c>
      <c r="U213" t="b">
        <v>0</v>
      </c>
      <c r="V213" t="s">
        <v>219</v>
      </c>
      <c r="W213" s="1">
        <v>44566.795138888891</v>
      </c>
      <c r="X213">
        <v>349</v>
      </c>
      <c r="Y213">
        <v>175</v>
      </c>
      <c r="Z213">
        <v>0</v>
      </c>
      <c r="AA213">
        <v>175</v>
      </c>
      <c r="AB213">
        <v>0</v>
      </c>
      <c r="AC213">
        <v>17</v>
      </c>
      <c r="AD213">
        <v>42</v>
      </c>
      <c r="AE213">
        <v>0</v>
      </c>
      <c r="AF213">
        <v>0</v>
      </c>
      <c r="AG213">
        <v>0</v>
      </c>
      <c r="AH213" t="s">
        <v>97</v>
      </c>
      <c r="AI213" s="1">
        <v>44567.206284722219</v>
      </c>
      <c r="AJ213">
        <v>677</v>
      </c>
      <c r="AK213">
        <v>1</v>
      </c>
      <c r="AL213">
        <v>0</v>
      </c>
      <c r="AM213">
        <v>1</v>
      </c>
      <c r="AN213">
        <v>0</v>
      </c>
      <c r="AO213">
        <v>1</v>
      </c>
      <c r="AP213">
        <v>41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 x14ac:dyDescent="0.45">
      <c r="A214" t="s">
        <v>641</v>
      </c>
      <c r="B214" t="s">
        <v>79</v>
      </c>
      <c r="C214" t="s">
        <v>642</v>
      </c>
      <c r="D214" t="s">
        <v>81</v>
      </c>
      <c r="E214" s="2" t="str">
        <f>HYPERLINK("capsilon://?command=openfolder&amp;siteaddress=FAM.docvelocity-na8.net&amp;folderid=FX17A126BF-3306-BF11-9A52-1B63A29E0537","FX21129602")</f>
        <v>FX21129602</v>
      </c>
      <c r="F214" t="s">
        <v>19</v>
      </c>
      <c r="G214" t="s">
        <v>19</v>
      </c>
      <c r="H214" t="s">
        <v>82</v>
      </c>
      <c r="I214" t="s">
        <v>643</v>
      </c>
      <c r="J214">
        <v>310</v>
      </c>
      <c r="K214" t="s">
        <v>84</v>
      </c>
      <c r="L214" t="s">
        <v>85</v>
      </c>
      <c r="M214" t="s">
        <v>86</v>
      </c>
      <c r="N214">
        <v>2</v>
      </c>
      <c r="O214" s="1">
        <v>44566.724745370368</v>
      </c>
      <c r="P214" s="1">
        <v>44567.217534722222</v>
      </c>
      <c r="Q214">
        <v>38927</v>
      </c>
      <c r="R214">
        <v>3650</v>
      </c>
      <c r="S214" t="b">
        <v>0</v>
      </c>
      <c r="T214" t="s">
        <v>87</v>
      </c>
      <c r="U214" t="b">
        <v>0</v>
      </c>
      <c r="V214" t="s">
        <v>88</v>
      </c>
      <c r="W214" s="1">
        <v>44567.1565162037</v>
      </c>
      <c r="X214">
        <v>2256</v>
      </c>
      <c r="Y214">
        <v>394</v>
      </c>
      <c r="Z214">
        <v>0</v>
      </c>
      <c r="AA214">
        <v>394</v>
      </c>
      <c r="AB214">
        <v>252</v>
      </c>
      <c r="AC214">
        <v>200</v>
      </c>
      <c r="AD214">
        <v>-84</v>
      </c>
      <c r="AE214">
        <v>0</v>
      </c>
      <c r="AF214">
        <v>0</v>
      </c>
      <c r="AG214">
        <v>0</v>
      </c>
      <c r="AH214" t="s">
        <v>97</v>
      </c>
      <c r="AI214" s="1">
        <v>44567.217534722222</v>
      </c>
      <c r="AJ214">
        <v>971</v>
      </c>
      <c r="AK214">
        <v>0</v>
      </c>
      <c r="AL214">
        <v>0</v>
      </c>
      <c r="AM214">
        <v>0</v>
      </c>
      <c r="AN214">
        <v>84</v>
      </c>
      <c r="AO214">
        <v>4</v>
      </c>
      <c r="AP214">
        <v>-84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 x14ac:dyDescent="0.45">
      <c r="A215" t="s">
        <v>644</v>
      </c>
      <c r="B215" t="s">
        <v>79</v>
      </c>
      <c r="C215" t="s">
        <v>488</v>
      </c>
      <c r="D215" t="s">
        <v>81</v>
      </c>
      <c r="E215" s="2" t="str">
        <f>HYPERLINK("capsilon://?command=openfolder&amp;siteaddress=FAM.docvelocity-na8.net&amp;folderid=FX4A7CE2EA-C614-5A00-09BC-77C8A0E5C8AF","FX2201758")</f>
        <v>FX2201758</v>
      </c>
      <c r="F215" t="s">
        <v>19</v>
      </c>
      <c r="G215" t="s">
        <v>19</v>
      </c>
      <c r="H215" t="s">
        <v>82</v>
      </c>
      <c r="I215" t="s">
        <v>645</v>
      </c>
      <c r="J215">
        <v>66</v>
      </c>
      <c r="K215" t="s">
        <v>84</v>
      </c>
      <c r="L215" t="s">
        <v>85</v>
      </c>
      <c r="M215" t="s">
        <v>86</v>
      </c>
      <c r="N215">
        <v>1</v>
      </c>
      <c r="O215" s="1">
        <v>44566.775613425925</v>
      </c>
      <c r="P215" s="1">
        <v>44566.793217592596</v>
      </c>
      <c r="Q215">
        <v>1454</v>
      </c>
      <c r="R215">
        <v>67</v>
      </c>
      <c r="S215" t="b">
        <v>0</v>
      </c>
      <c r="T215" t="s">
        <v>87</v>
      </c>
      <c r="U215" t="b">
        <v>0</v>
      </c>
      <c r="V215" t="s">
        <v>160</v>
      </c>
      <c r="W215" s="1">
        <v>44566.793217592596</v>
      </c>
      <c r="X215">
        <v>67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66</v>
      </c>
      <c r="AE215">
        <v>52</v>
      </c>
      <c r="AF215">
        <v>0</v>
      </c>
      <c r="AG215">
        <v>1</v>
      </c>
      <c r="AH215" t="s">
        <v>87</v>
      </c>
      <c r="AI215" t="s">
        <v>87</v>
      </c>
      <c r="AJ215" t="s">
        <v>87</v>
      </c>
      <c r="AK215" t="s">
        <v>87</v>
      </c>
      <c r="AL215" t="s">
        <v>87</v>
      </c>
      <c r="AM215" t="s">
        <v>87</v>
      </c>
      <c r="AN215" t="s">
        <v>87</v>
      </c>
      <c r="AO215" t="s">
        <v>87</v>
      </c>
      <c r="AP215" t="s">
        <v>87</v>
      </c>
      <c r="AQ215" t="s">
        <v>87</v>
      </c>
      <c r="AR215" t="s">
        <v>87</v>
      </c>
      <c r="AS215" t="s">
        <v>87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 x14ac:dyDescent="0.45">
      <c r="A216" t="s">
        <v>646</v>
      </c>
      <c r="B216" t="s">
        <v>79</v>
      </c>
      <c r="C216" t="s">
        <v>488</v>
      </c>
      <c r="D216" t="s">
        <v>81</v>
      </c>
      <c r="E216" s="2" t="str">
        <f>HYPERLINK("capsilon://?command=openfolder&amp;siteaddress=FAM.docvelocity-na8.net&amp;folderid=FX4A7CE2EA-C614-5A00-09BC-77C8A0E5C8AF","FX2201758")</f>
        <v>FX2201758</v>
      </c>
      <c r="F216" t="s">
        <v>19</v>
      </c>
      <c r="G216" t="s">
        <v>19</v>
      </c>
      <c r="H216" t="s">
        <v>82</v>
      </c>
      <c r="I216" t="s">
        <v>645</v>
      </c>
      <c r="J216">
        <v>38</v>
      </c>
      <c r="K216" t="s">
        <v>84</v>
      </c>
      <c r="L216" t="s">
        <v>85</v>
      </c>
      <c r="M216" t="s">
        <v>86</v>
      </c>
      <c r="N216">
        <v>2</v>
      </c>
      <c r="O216" s="1">
        <v>44566.793715277781</v>
      </c>
      <c r="P216" s="1">
        <v>44567.156851851854</v>
      </c>
      <c r="Q216">
        <v>29624</v>
      </c>
      <c r="R216">
        <v>1751</v>
      </c>
      <c r="S216" t="b">
        <v>0</v>
      </c>
      <c r="T216" t="s">
        <v>87</v>
      </c>
      <c r="U216" t="b">
        <v>1</v>
      </c>
      <c r="V216" t="s">
        <v>364</v>
      </c>
      <c r="W216" s="1">
        <v>44566.828888888886</v>
      </c>
      <c r="X216">
        <v>1072</v>
      </c>
      <c r="Y216">
        <v>37</v>
      </c>
      <c r="Z216">
        <v>0</v>
      </c>
      <c r="AA216">
        <v>37</v>
      </c>
      <c r="AB216">
        <v>0</v>
      </c>
      <c r="AC216">
        <v>34</v>
      </c>
      <c r="AD216">
        <v>1</v>
      </c>
      <c r="AE216">
        <v>0</v>
      </c>
      <c r="AF216">
        <v>0</v>
      </c>
      <c r="AG216">
        <v>0</v>
      </c>
      <c r="AH216" t="s">
        <v>89</v>
      </c>
      <c r="AI216" s="1">
        <v>44567.156851851854</v>
      </c>
      <c r="AJ216">
        <v>323</v>
      </c>
      <c r="AK216">
        <v>5</v>
      </c>
      <c r="AL216">
        <v>0</v>
      </c>
      <c r="AM216">
        <v>5</v>
      </c>
      <c r="AN216">
        <v>0</v>
      </c>
      <c r="AO216">
        <v>4</v>
      </c>
      <c r="AP216">
        <v>-4</v>
      </c>
      <c r="AQ216">
        <v>0</v>
      </c>
      <c r="AR216">
        <v>0</v>
      </c>
      <c r="AS216">
        <v>0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 x14ac:dyDescent="0.45">
      <c r="A217" t="s">
        <v>647</v>
      </c>
      <c r="B217" t="s">
        <v>79</v>
      </c>
      <c r="C217" t="s">
        <v>629</v>
      </c>
      <c r="D217" t="s">
        <v>81</v>
      </c>
      <c r="E217" s="2" t="str">
        <f>HYPERLINK("capsilon://?command=openfolder&amp;siteaddress=FAM.docvelocity-na8.net&amp;folderid=FX5862C922-E898-B1BF-46F8-662D585EAD91","FX2201353")</f>
        <v>FX2201353</v>
      </c>
      <c r="F217" t="s">
        <v>19</v>
      </c>
      <c r="G217" t="s">
        <v>19</v>
      </c>
      <c r="H217" t="s">
        <v>82</v>
      </c>
      <c r="I217" t="s">
        <v>630</v>
      </c>
      <c r="J217">
        <v>296</v>
      </c>
      <c r="K217" t="s">
        <v>84</v>
      </c>
      <c r="L217" t="s">
        <v>85</v>
      </c>
      <c r="M217" t="s">
        <v>86</v>
      </c>
      <c r="N217">
        <v>2</v>
      </c>
      <c r="O217" s="1">
        <v>44566.812013888892</v>
      </c>
      <c r="P217" s="1">
        <v>44567.189606481479</v>
      </c>
      <c r="Q217">
        <v>28127</v>
      </c>
      <c r="R217">
        <v>4497</v>
      </c>
      <c r="S217" t="b">
        <v>0</v>
      </c>
      <c r="T217" t="s">
        <v>87</v>
      </c>
      <c r="U217" t="b">
        <v>1</v>
      </c>
      <c r="V217" t="s">
        <v>88</v>
      </c>
      <c r="W217" s="1">
        <v>44567.140497685185</v>
      </c>
      <c r="X217">
        <v>1226</v>
      </c>
      <c r="Y217">
        <v>289</v>
      </c>
      <c r="Z217">
        <v>0</v>
      </c>
      <c r="AA217">
        <v>289</v>
      </c>
      <c r="AB217">
        <v>0</v>
      </c>
      <c r="AC217">
        <v>69</v>
      </c>
      <c r="AD217">
        <v>7</v>
      </c>
      <c r="AE217">
        <v>0</v>
      </c>
      <c r="AF217">
        <v>0</v>
      </c>
      <c r="AG217">
        <v>0</v>
      </c>
      <c r="AH217" t="s">
        <v>97</v>
      </c>
      <c r="AI217" s="1">
        <v>44567.189606481479</v>
      </c>
      <c r="AJ217">
        <v>3014</v>
      </c>
      <c r="AK217">
        <v>1</v>
      </c>
      <c r="AL217">
        <v>0</v>
      </c>
      <c r="AM217">
        <v>1</v>
      </c>
      <c r="AN217">
        <v>0</v>
      </c>
      <c r="AO217">
        <v>2</v>
      </c>
      <c r="AP217">
        <v>6</v>
      </c>
      <c r="AQ217">
        <v>0</v>
      </c>
      <c r="AR217">
        <v>0</v>
      </c>
      <c r="AS217">
        <v>0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 x14ac:dyDescent="0.45">
      <c r="A218" t="s">
        <v>648</v>
      </c>
      <c r="B218" t="s">
        <v>79</v>
      </c>
      <c r="C218" t="s">
        <v>629</v>
      </c>
      <c r="D218" t="s">
        <v>81</v>
      </c>
      <c r="E218" s="2" t="str">
        <f>HYPERLINK("capsilon://?command=openfolder&amp;siteaddress=FAM.docvelocity-na8.net&amp;folderid=FX5862C922-E898-B1BF-46F8-662D585EAD91","FX2201353")</f>
        <v>FX2201353</v>
      </c>
      <c r="F218" t="s">
        <v>19</v>
      </c>
      <c r="G218" t="s">
        <v>19</v>
      </c>
      <c r="H218" t="s">
        <v>82</v>
      </c>
      <c r="I218" t="s">
        <v>649</v>
      </c>
      <c r="J218">
        <v>38</v>
      </c>
      <c r="K218" t="s">
        <v>84</v>
      </c>
      <c r="L218" t="s">
        <v>85</v>
      </c>
      <c r="M218" t="s">
        <v>86</v>
      </c>
      <c r="N218">
        <v>2</v>
      </c>
      <c r="O218" s="1">
        <v>44567.354699074072</v>
      </c>
      <c r="P218" s="1">
        <v>44567.368090277778</v>
      </c>
      <c r="Q218">
        <v>490</v>
      </c>
      <c r="R218">
        <v>667</v>
      </c>
      <c r="S218" t="b">
        <v>0</v>
      </c>
      <c r="T218" t="s">
        <v>87</v>
      </c>
      <c r="U218" t="b">
        <v>0</v>
      </c>
      <c r="V218" t="s">
        <v>304</v>
      </c>
      <c r="W218" s="1">
        <v>44567.358148148145</v>
      </c>
      <c r="X218">
        <v>297</v>
      </c>
      <c r="Y218">
        <v>37</v>
      </c>
      <c r="Z218">
        <v>0</v>
      </c>
      <c r="AA218">
        <v>37</v>
      </c>
      <c r="AB218">
        <v>0</v>
      </c>
      <c r="AC218">
        <v>22</v>
      </c>
      <c r="AD218">
        <v>1</v>
      </c>
      <c r="AE218">
        <v>0</v>
      </c>
      <c r="AF218">
        <v>0</v>
      </c>
      <c r="AG218">
        <v>0</v>
      </c>
      <c r="AH218" t="s">
        <v>89</v>
      </c>
      <c r="AI218" s="1">
        <v>44567.368090277778</v>
      </c>
      <c r="AJ218">
        <v>370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 x14ac:dyDescent="0.45">
      <c r="A219" t="s">
        <v>650</v>
      </c>
      <c r="B219" t="s">
        <v>79</v>
      </c>
      <c r="C219" t="s">
        <v>464</v>
      </c>
      <c r="D219" t="s">
        <v>81</v>
      </c>
      <c r="E219" s="2" t="str">
        <f>HYPERLINK("capsilon://?command=openfolder&amp;siteaddress=FAM.docvelocity-na8.net&amp;folderid=FX1FD9FFE5-5E1D-0DF1-647F-FB58E406D973","FX211211341")</f>
        <v>FX211211341</v>
      </c>
      <c r="F219" t="s">
        <v>19</v>
      </c>
      <c r="G219" t="s">
        <v>19</v>
      </c>
      <c r="H219" t="s">
        <v>82</v>
      </c>
      <c r="I219" t="s">
        <v>651</v>
      </c>
      <c r="J219">
        <v>66</v>
      </c>
      <c r="K219" t="s">
        <v>84</v>
      </c>
      <c r="L219" t="s">
        <v>85</v>
      </c>
      <c r="M219" t="s">
        <v>86</v>
      </c>
      <c r="N219">
        <v>2</v>
      </c>
      <c r="O219" s="1">
        <v>44567.357974537037</v>
      </c>
      <c r="P219" s="1">
        <v>44567.372141203705</v>
      </c>
      <c r="Q219">
        <v>615</v>
      </c>
      <c r="R219">
        <v>609</v>
      </c>
      <c r="S219" t="b">
        <v>0</v>
      </c>
      <c r="T219" t="s">
        <v>87</v>
      </c>
      <c r="U219" t="b">
        <v>0</v>
      </c>
      <c r="V219" t="s">
        <v>88</v>
      </c>
      <c r="W219" s="1">
        <v>44567.359965277778</v>
      </c>
      <c r="X219">
        <v>171</v>
      </c>
      <c r="Y219">
        <v>52</v>
      </c>
      <c r="Z219">
        <v>0</v>
      </c>
      <c r="AA219">
        <v>52</v>
      </c>
      <c r="AB219">
        <v>0</v>
      </c>
      <c r="AC219">
        <v>20</v>
      </c>
      <c r="AD219">
        <v>14</v>
      </c>
      <c r="AE219">
        <v>0</v>
      </c>
      <c r="AF219">
        <v>0</v>
      </c>
      <c r="AG219">
        <v>0</v>
      </c>
      <c r="AH219" t="s">
        <v>97</v>
      </c>
      <c r="AI219" s="1">
        <v>44567.372141203705</v>
      </c>
      <c r="AJ219">
        <v>438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14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 x14ac:dyDescent="0.45">
      <c r="A220" t="s">
        <v>652</v>
      </c>
      <c r="B220" t="s">
        <v>79</v>
      </c>
      <c r="C220" t="s">
        <v>653</v>
      </c>
      <c r="D220" t="s">
        <v>81</v>
      </c>
      <c r="E220" s="2" t="str">
        <f>HYPERLINK("capsilon://?command=openfolder&amp;siteaddress=FAM.docvelocity-na8.net&amp;folderid=FXDB3FB664-4370-6E17-BF7C-7FC1D3913052","FX21127401")</f>
        <v>FX21127401</v>
      </c>
      <c r="F220" t="s">
        <v>19</v>
      </c>
      <c r="G220" t="s">
        <v>19</v>
      </c>
      <c r="H220" t="s">
        <v>82</v>
      </c>
      <c r="I220" t="s">
        <v>654</v>
      </c>
      <c r="J220">
        <v>38</v>
      </c>
      <c r="K220" t="s">
        <v>84</v>
      </c>
      <c r="L220" t="s">
        <v>85</v>
      </c>
      <c r="M220" t="s">
        <v>86</v>
      </c>
      <c r="N220">
        <v>1</v>
      </c>
      <c r="O220" s="1">
        <v>44567.362534722219</v>
      </c>
      <c r="P220" s="1">
        <v>44567.433645833335</v>
      </c>
      <c r="Q220">
        <v>2715</v>
      </c>
      <c r="R220">
        <v>3429</v>
      </c>
      <c r="S220" t="b">
        <v>0</v>
      </c>
      <c r="T220" t="s">
        <v>87</v>
      </c>
      <c r="U220" t="b">
        <v>0</v>
      </c>
      <c r="V220" t="s">
        <v>129</v>
      </c>
      <c r="W220" s="1">
        <v>44567.433645833335</v>
      </c>
      <c r="X220">
        <v>3128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38</v>
      </c>
      <c r="AE220">
        <v>37</v>
      </c>
      <c r="AF220">
        <v>0</v>
      </c>
      <c r="AG220">
        <v>4</v>
      </c>
      <c r="AH220" t="s">
        <v>87</v>
      </c>
      <c r="AI220" t="s">
        <v>87</v>
      </c>
      <c r="AJ220" t="s">
        <v>87</v>
      </c>
      <c r="AK220" t="s">
        <v>87</v>
      </c>
      <c r="AL220" t="s">
        <v>87</v>
      </c>
      <c r="AM220" t="s">
        <v>87</v>
      </c>
      <c r="AN220" t="s">
        <v>87</v>
      </c>
      <c r="AO220" t="s">
        <v>87</v>
      </c>
      <c r="AP220" t="s">
        <v>87</v>
      </c>
      <c r="AQ220" t="s">
        <v>87</v>
      </c>
      <c r="AR220" t="s">
        <v>87</v>
      </c>
      <c r="AS220" t="s">
        <v>87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 x14ac:dyDescent="0.45">
      <c r="A221" t="s">
        <v>655</v>
      </c>
      <c r="B221" t="s">
        <v>79</v>
      </c>
      <c r="C221" t="s">
        <v>548</v>
      </c>
      <c r="D221" t="s">
        <v>81</v>
      </c>
      <c r="E221" s="2" t="str">
        <f>HYPERLINK("capsilon://?command=openfolder&amp;siteaddress=FAM.docvelocity-na8.net&amp;folderid=FX5F8CDDE2-F526-1632-FEBF-D6214BB049BE","FX21127409")</f>
        <v>FX21127409</v>
      </c>
      <c r="F221" t="s">
        <v>19</v>
      </c>
      <c r="G221" t="s">
        <v>19</v>
      </c>
      <c r="H221" t="s">
        <v>82</v>
      </c>
      <c r="I221" t="s">
        <v>656</v>
      </c>
      <c r="J221">
        <v>38</v>
      </c>
      <c r="K221" t="s">
        <v>84</v>
      </c>
      <c r="L221" t="s">
        <v>85</v>
      </c>
      <c r="M221" t="s">
        <v>86</v>
      </c>
      <c r="N221">
        <v>1</v>
      </c>
      <c r="O221" s="1">
        <v>44567.363680555558</v>
      </c>
      <c r="P221" s="1">
        <v>44567.476342592592</v>
      </c>
      <c r="Q221">
        <v>8257</v>
      </c>
      <c r="R221">
        <v>1477</v>
      </c>
      <c r="S221" t="b">
        <v>0</v>
      </c>
      <c r="T221" t="s">
        <v>87</v>
      </c>
      <c r="U221" t="b">
        <v>0</v>
      </c>
      <c r="V221" t="s">
        <v>129</v>
      </c>
      <c r="W221" s="1">
        <v>44567.476342592592</v>
      </c>
      <c r="X221">
        <v>1349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38</v>
      </c>
      <c r="AE221">
        <v>37</v>
      </c>
      <c r="AF221">
        <v>0</v>
      </c>
      <c r="AG221">
        <v>4</v>
      </c>
      <c r="AH221" t="s">
        <v>87</v>
      </c>
      <c r="AI221" t="s">
        <v>87</v>
      </c>
      <c r="AJ221" t="s">
        <v>87</v>
      </c>
      <c r="AK221" t="s">
        <v>87</v>
      </c>
      <c r="AL221" t="s">
        <v>87</v>
      </c>
      <c r="AM221" t="s">
        <v>87</v>
      </c>
      <c r="AN221" t="s">
        <v>87</v>
      </c>
      <c r="AO221" t="s">
        <v>87</v>
      </c>
      <c r="AP221" t="s">
        <v>87</v>
      </c>
      <c r="AQ221" t="s">
        <v>87</v>
      </c>
      <c r="AR221" t="s">
        <v>87</v>
      </c>
      <c r="AS221" t="s">
        <v>87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 x14ac:dyDescent="0.45">
      <c r="A222" t="s">
        <v>657</v>
      </c>
      <c r="B222" t="s">
        <v>79</v>
      </c>
      <c r="C222" t="s">
        <v>141</v>
      </c>
      <c r="D222" t="s">
        <v>81</v>
      </c>
      <c r="E222" s="2" t="str">
        <f>HYPERLINK("capsilon://?command=openfolder&amp;siteaddress=FAM.docvelocity-na8.net&amp;folderid=FXD752CC24-266B-1FA2-9F82-A6393D2CFA27","FX21129697")</f>
        <v>FX21129697</v>
      </c>
      <c r="F222" t="s">
        <v>19</v>
      </c>
      <c r="G222" t="s">
        <v>19</v>
      </c>
      <c r="H222" t="s">
        <v>82</v>
      </c>
      <c r="I222" t="s">
        <v>658</v>
      </c>
      <c r="J222">
        <v>66</v>
      </c>
      <c r="K222" t="s">
        <v>84</v>
      </c>
      <c r="L222" t="s">
        <v>85</v>
      </c>
      <c r="M222" t="s">
        <v>86</v>
      </c>
      <c r="N222">
        <v>2</v>
      </c>
      <c r="O222" s="1">
        <v>44567.365347222221</v>
      </c>
      <c r="P222" s="1">
        <v>44567.373564814814</v>
      </c>
      <c r="Q222">
        <v>28</v>
      </c>
      <c r="R222">
        <v>682</v>
      </c>
      <c r="S222" t="b">
        <v>0</v>
      </c>
      <c r="T222" t="s">
        <v>87</v>
      </c>
      <c r="U222" t="b">
        <v>0</v>
      </c>
      <c r="V222" t="s">
        <v>88</v>
      </c>
      <c r="W222" s="1">
        <v>44567.368472222224</v>
      </c>
      <c r="X222">
        <v>269</v>
      </c>
      <c r="Y222">
        <v>52</v>
      </c>
      <c r="Z222">
        <v>0</v>
      </c>
      <c r="AA222">
        <v>52</v>
      </c>
      <c r="AB222">
        <v>0</v>
      </c>
      <c r="AC222">
        <v>35</v>
      </c>
      <c r="AD222">
        <v>14</v>
      </c>
      <c r="AE222">
        <v>0</v>
      </c>
      <c r="AF222">
        <v>0</v>
      </c>
      <c r="AG222">
        <v>0</v>
      </c>
      <c r="AH222" t="s">
        <v>89</v>
      </c>
      <c r="AI222" s="1">
        <v>44567.373564814814</v>
      </c>
      <c r="AJ222">
        <v>413</v>
      </c>
      <c r="AK222">
        <v>2</v>
      </c>
      <c r="AL222">
        <v>0</v>
      </c>
      <c r="AM222">
        <v>2</v>
      </c>
      <c r="AN222">
        <v>0</v>
      </c>
      <c r="AO222">
        <v>2</v>
      </c>
      <c r="AP222">
        <v>12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 x14ac:dyDescent="0.45">
      <c r="A223" t="s">
        <v>659</v>
      </c>
      <c r="B223" t="s">
        <v>79</v>
      </c>
      <c r="C223" t="s">
        <v>287</v>
      </c>
      <c r="D223" t="s">
        <v>81</v>
      </c>
      <c r="E223" s="2" t="str">
        <f>HYPERLINK("capsilon://?command=openfolder&amp;siteaddress=FAM.docvelocity-na8.net&amp;folderid=FX37AD5EDD-E9ED-3DF6-4C8F-FFD766748DA3","FX211213117")</f>
        <v>FX211213117</v>
      </c>
      <c r="F223" t="s">
        <v>19</v>
      </c>
      <c r="G223" t="s">
        <v>19</v>
      </c>
      <c r="H223" t="s">
        <v>82</v>
      </c>
      <c r="I223" t="s">
        <v>660</v>
      </c>
      <c r="J223">
        <v>50</v>
      </c>
      <c r="K223" t="s">
        <v>84</v>
      </c>
      <c r="L223" t="s">
        <v>85</v>
      </c>
      <c r="M223" t="s">
        <v>86</v>
      </c>
      <c r="N223">
        <v>2</v>
      </c>
      <c r="O223" s="1">
        <v>44567.379733796297</v>
      </c>
      <c r="P223" s="1">
        <v>44567.394687499997</v>
      </c>
      <c r="Q223">
        <v>109</v>
      </c>
      <c r="R223">
        <v>1183</v>
      </c>
      <c r="S223" t="b">
        <v>0</v>
      </c>
      <c r="T223" t="s">
        <v>87</v>
      </c>
      <c r="U223" t="b">
        <v>0</v>
      </c>
      <c r="V223" t="s">
        <v>372</v>
      </c>
      <c r="W223" s="1">
        <v>44567.384699074071</v>
      </c>
      <c r="X223">
        <v>425</v>
      </c>
      <c r="Y223">
        <v>57</v>
      </c>
      <c r="Z223">
        <v>0</v>
      </c>
      <c r="AA223">
        <v>57</v>
      </c>
      <c r="AB223">
        <v>0</v>
      </c>
      <c r="AC223">
        <v>26</v>
      </c>
      <c r="AD223">
        <v>-7</v>
      </c>
      <c r="AE223">
        <v>0</v>
      </c>
      <c r="AF223">
        <v>0</v>
      </c>
      <c r="AG223">
        <v>0</v>
      </c>
      <c r="AH223" t="s">
        <v>113</v>
      </c>
      <c r="AI223" s="1">
        <v>44567.394687499997</v>
      </c>
      <c r="AJ223">
        <v>747</v>
      </c>
      <c r="AK223">
        <v>2</v>
      </c>
      <c r="AL223">
        <v>0</v>
      </c>
      <c r="AM223">
        <v>2</v>
      </c>
      <c r="AN223">
        <v>0</v>
      </c>
      <c r="AO223">
        <v>1</v>
      </c>
      <c r="AP223">
        <v>-9</v>
      </c>
      <c r="AQ223">
        <v>0</v>
      </c>
      <c r="AR223">
        <v>0</v>
      </c>
      <c r="AS223">
        <v>0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 x14ac:dyDescent="0.45">
      <c r="A224" t="s">
        <v>661</v>
      </c>
      <c r="B224" t="s">
        <v>79</v>
      </c>
      <c r="C224" t="s">
        <v>662</v>
      </c>
      <c r="D224" t="s">
        <v>81</v>
      </c>
      <c r="E224" s="2" t="str">
        <f>HYPERLINK("capsilon://?command=openfolder&amp;siteaddress=FAM.docvelocity-na8.net&amp;folderid=FX940945E4-F5E6-989D-52FA-06720D734253","FX21128034")</f>
        <v>FX21128034</v>
      </c>
      <c r="F224" t="s">
        <v>19</v>
      </c>
      <c r="G224" t="s">
        <v>19</v>
      </c>
      <c r="H224" t="s">
        <v>82</v>
      </c>
      <c r="I224" t="s">
        <v>663</v>
      </c>
      <c r="J224">
        <v>66</v>
      </c>
      <c r="K224" t="s">
        <v>84</v>
      </c>
      <c r="L224" t="s">
        <v>85</v>
      </c>
      <c r="M224" t="s">
        <v>86</v>
      </c>
      <c r="N224">
        <v>2</v>
      </c>
      <c r="O224" s="1">
        <v>44567.380972222221</v>
      </c>
      <c r="P224" s="1">
        <v>44567.390219907407</v>
      </c>
      <c r="Q224">
        <v>642</v>
      </c>
      <c r="R224">
        <v>157</v>
      </c>
      <c r="S224" t="b">
        <v>0</v>
      </c>
      <c r="T224" t="s">
        <v>87</v>
      </c>
      <c r="U224" t="b">
        <v>0</v>
      </c>
      <c r="V224" t="s">
        <v>88</v>
      </c>
      <c r="W224" s="1">
        <v>44567.381631944445</v>
      </c>
      <c r="X224">
        <v>57</v>
      </c>
      <c r="Y224">
        <v>0</v>
      </c>
      <c r="Z224">
        <v>0</v>
      </c>
      <c r="AA224">
        <v>0</v>
      </c>
      <c r="AB224">
        <v>52</v>
      </c>
      <c r="AC224">
        <v>0</v>
      </c>
      <c r="AD224">
        <v>66</v>
      </c>
      <c r="AE224">
        <v>0</v>
      </c>
      <c r="AF224">
        <v>0</v>
      </c>
      <c r="AG224">
        <v>0</v>
      </c>
      <c r="AH224" t="s">
        <v>97</v>
      </c>
      <c r="AI224" s="1">
        <v>44567.390219907407</v>
      </c>
      <c r="AJ224">
        <v>100</v>
      </c>
      <c r="AK224">
        <v>0</v>
      </c>
      <c r="AL224">
        <v>0</v>
      </c>
      <c r="AM224">
        <v>0</v>
      </c>
      <c r="AN224">
        <v>52</v>
      </c>
      <c r="AO224">
        <v>0</v>
      </c>
      <c r="AP224">
        <v>66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 x14ac:dyDescent="0.45">
      <c r="A225" t="s">
        <v>664</v>
      </c>
      <c r="B225" t="s">
        <v>79</v>
      </c>
      <c r="C225" t="s">
        <v>665</v>
      </c>
      <c r="D225" t="s">
        <v>81</v>
      </c>
      <c r="E225" s="2" t="str">
        <f>HYPERLINK("capsilon://?command=openfolder&amp;siteaddress=FAM.docvelocity-na8.net&amp;folderid=FXF192FEA1-1387-F302-3923-5EBD0611CD24","FX22011472")</f>
        <v>FX22011472</v>
      </c>
      <c r="F225" t="s">
        <v>19</v>
      </c>
      <c r="G225" t="s">
        <v>19</v>
      </c>
      <c r="H225" t="s">
        <v>82</v>
      </c>
      <c r="I225" t="s">
        <v>666</v>
      </c>
      <c r="J225">
        <v>448</v>
      </c>
      <c r="K225" t="s">
        <v>84</v>
      </c>
      <c r="L225" t="s">
        <v>85</v>
      </c>
      <c r="M225" t="s">
        <v>86</v>
      </c>
      <c r="N225">
        <v>2</v>
      </c>
      <c r="O225" s="1">
        <v>44567.38857638889</v>
      </c>
      <c r="P225" s="1">
        <v>44567.490057870367</v>
      </c>
      <c r="Q225">
        <v>313</v>
      </c>
      <c r="R225">
        <v>8455</v>
      </c>
      <c r="S225" t="b">
        <v>0</v>
      </c>
      <c r="T225" t="s">
        <v>87</v>
      </c>
      <c r="U225" t="b">
        <v>0</v>
      </c>
      <c r="V225" t="s">
        <v>372</v>
      </c>
      <c r="W225" s="1">
        <v>44567.447164351855</v>
      </c>
      <c r="X225">
        <v>5058</v>
      </c>
      <c r="Y225">
        <v>489</v>
      </c>
      <c r="Z225">
        <v>0</v>
      </c>
      <c r="AA225">
        <v>489</v>
      </c>
      <c r="AB225">
        <v>0</v>
      </c>
      <c r="AC225">
        <v>409</v>
      </c>
      <c r="AD225">
        <v>-41</v>
      </c>
      <c r="AE225">
        <v>0</v>
      </c>
      <c r="AF225">
        <v>0</v>
      </c>
      <c r="AG225">
        <v>0</v>
      </c>
      <c r="AH225" t="s">
        <v>97</v>
      </c>
      <c r="AI225" s="1">
        <v>44567.490057870367</v>
      </c>
      <c r="AJ225">
        <v>1664</v>
      </c>
      <c r="AK225">
        <v>0</v>
      </c>
      <c r="AL225">
        <v>0</v>
      </c>
      <c r="AM225">
        <v>0</v>
      </c>
      <c r="AN225">
        <v>21</v>
      </c>
      <c r="AO225">
        <v>0</v>
      </c>
      <c r="AP225">
        <v>-41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 x14ac:dyDescent="0.45">
      <c r="A226" t="s">
        <v>667</v>
      </c>
      <c r="B226" t="s">
        <v>79</v>
      </c>
      <c r="C226" t="s">
        <v>668</v>
      </c>
      <c r="D226" t="s">
        <v>81</v>
      </c>
      <c r="E226" s="2" t="str">
        <f>HYPERLINK("capsilon://?command=openfolder&amp;siteaddress=FAM.docvelocity-na8.net&amp;folderid=FX28CF68C0-9149-BB66-228A-8221DC0593EA","FX2201277")</f>
        <v>FX2201277</v>
      </c>
      <c r="F226" t="s">
        <v>19</v>
      </c>
      <c r="G226" t="s">
        <v>19</v>
      </c>
      <c r="H226" t="s">
        <v>82</v>
      </c>
      <c r="I226" t="s">
        <v>669</v>
      </c>
      <c r="J226">
        <v>76</v>
      </c>
      <c r="K226" t="s">
        <v>84</v>
      </c>
      <c r="L226" t="s">
        <v>85</v>
      </c>
      <c r="M226" t="s">
        <v>86</v>
      </c>
      <c r="N226">
        <v>2</v>
      </c>
      <c r="O226" s="1">
        <v>44567.393321759257</v>
      </c>
      <c r="P226" s="1">
        <v>44567.402638888889</v>
      </c>
      <c r="Q226">
        <v>186</v>
      </c>
      <c r="R226">
        <v>619</v>
      </c>
      <c r="S226" t="b">
        <v>0</v>
      </c>
      <c r="T226" t="s">
        <v>87</v>
      </c>
      <c r="U226" t="b">
        <v>0</v>
      </c>
      <c r="V226" t="s">
        <v>88</v>
      </c>
      <c r="W226" s="1">
        <v>44567.396724537037</v>
      </c>
      <c r="X226">
        <v>157</v>
      </c>
      <c r="Y226">
        <v>37</v>
      </c>
      <c r="Z226">
        <v>0</v>
      </c>
      <c r="AA226">
        <v>37</v>
      </c>
      <c r="AB226">
        <v>37</v>
      </c>
      <c r="AC226">
        <v>5</v>
      </c>
      <c r="AD226">
        <v>39</v>
      </c>
      <c r="AE226">
        <v>0</v>
      </c>
      <c r="AF226">
        <v>0</v>
      </c>
      <c r="AG226">
        <v>0</v>
      </c>
      <c r="AH226" t="s">
        <v>113</v>
      </c>
      <c r="AI226" s="1">
        <v>44567.402638888889</v>
      </c>
      <c r="AJ226">
        <v>462</v>
      </c>
      <c r="AK226">
        <v>0</v>
      </c>
      <c r="AL226">
        <v>0</v>
      </c>
      <c r="AM226">
        <v>0</v>
      </c>
      <c r="AN226">
        <v>37</v>
      </c>
      <c r="AO226">
        <v>0</v>
      </c>
      <c r="AP226">
        <v>39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 x14ac:dyDescent="0.45">
      <c r="A227" t="s">
        <v>670</v>
      </c>
      <c r="B227" t="s">
        <v>79</v>
      </c>
      <c r="C227" t="s">
        <v>565</v>
      </c>
      <c r="D227" t="s">
        <v>81</v>
      </c>
      <c r="E227" s="2" t="str">
        <f>HYPERLINK("capsilon://?command=openfolder&amp;siteaddress=FAM.docvelocity-na8.net&amp;folderid=FX1FD7E190-1423-6C7D-FE81-05A90C4C0AE5","FX22011158")</f>
        <v>FX22011158</v>
      </c>
      <c r="F227" t="s">
        <v>19</v>
      </c>
      <c r="G227" t="s">
        <v>19</v>
      </c>
      <c r="H227" t="s">
        <v>82</v>
      </c>
      <c r="I227" t="s">
        <v>671</v>
      </c>
      <c r="J227">
        <v>56</v>
      </c>
      <c r="K227" t="s">
        <v>84</v>
      </c>
      <c r="L227" t="s">
        <v>85</v>
      </c>
      <c r="M227" t="s">
        <v>86</v>
      </c>
      <c r="N227">
        <v>2</v>
      </c>
      <c r="O227" s="1">
        <v>44567.394050925926</v>
      </c>
      <c r="P227" s="1">
        <v>44567.408807870372</v>
      </c>
      <c r="Q227">
        <v>350</v>
      </c>
      <c r="R227">
        <v>925</v>
      </c>
      <c r="S227" t="b">
        <v>0</v>
      </c>
      <c r="T227" t="s">
        <v>87</v>
      </c>
      <c r="U227" t="b">
        <v>0</v>
      </c>
      <c r="V227" t="s">
        <v>304</v>
      </c>
      <c r="W227" s="1">
        <v>44567.399826388886</v>
      </c>
      <c r="X227">
        <v>393</v>
      </c>
      <c r="Y227">
        <v>42</v>
      </c>
      <c r="Z227">
        <v>0</v>
      </c>
      <c r="AA227">
        <v>42</v>
      </c>
      <c r="AB227">
        <v>0</v>
      </c>
      <c r="AC227">
        <v>24</v>
      </c>
      <c r="AD227">
        <v>14</v>
      </c>
      <c r="AE227">
        <v>0</v>
      </c>
      <c r="AF227">
        <v>0</v>
      </c>
      <c r="AG227">
        <v>0</v>
      </c>
      <c r="AH227" t="s">
        <v>113</v>
      </c>
      <c r="AI227" s="1">
        <v>44567.408807870372</v>
      </c>
      <c r="AJ227">
        <v>532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14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 x14ac:dyDescent="0.45">
      <c r="A228" t="s">
        <v>672</v>
      </c>
      <c r="B228" t="s">
        <v>79</v>
      </c>
      <c r="C228" t="s">
        <v>665</v>
      </c>
      <c r="D228" t="s">
        <v>81</v>
      </c>
      <c r="E228" s="2" t="str">
        <f>HYPERLINK("capsilon://?command=openfolder&amp;siteaddress=FAM.docvelocity-na8.net&amp;folderid=FXF192FEA1-1387-F302-3923-5EBD0611CD24","FX22011472")</f>
        <v>FX22011472</v>
      </c>
      <c r="F228" t="s">
        <v>19</v>
      </c>
      <c r="G228" t="s">
        <v>19</v>
      </c>
      <c r="H228" t="s">
        <v>82</v>
      </c>
      <c r="I228" t="s">
        <v>673</v>
      </c>
      <c r="J228">
        <v>38</v>
      </c>
      <c r="K228" t="s">
        <v>84</v>
      </c>
      <c r="L228" t="s">
        <v>85</v>
      </c>
      <c r="M228" t="s">
        <v>86</v>
      </c>
      <c r="N228">
        <v>2</v>
      </c>
      <c r="O228" s="1">
        <v>44567.399305555555</v>
      </c>
      <c r="P228" s="1">
        <v>44567.41375</v>
      </c>
      <c r="Q228">
        <v>586</v>
      </c>
      <c r="R228">
        <v>662</v>
      </c>
      <c r="S228" t="b">
        <v>0</v>
      </c>
      <c r="T228" t="s">
        <v>87</v>
      </c>
      <c r="U228" t="b">
        <v>0</v>
      </c>
      <c r="V228" t="s">
        <v>106</v>
      </c>
      <c r="W228" s="1">
        <v>44567.402071759258</v>
      </c>
      <c r="X228">
        <v>236</v>
      </c>
      <c r="Y228">
        <v>37</v>
      </c>
      <c r="Z228">
        <v>0</v>
      </c>
      <c r="AA228">
        <v>37</v>
      </c>
      <c r="AB228">
        <v>0</v>
      </c>
      <c r="AC228">
        <v>16</v>
      </c>
      <c r="AD228">
        <v>1</v>
      </c>
      <c r="AE228">
        <v>0</v>
      </c>
      <c r="AF228">
        <v>0</v>
      </c>
      <c r="AG228">
        <v>0</v>
      </c>
      <c r="AH228" t="s">
        <v>113</v>
      </c>
      <c r="AI228" s="1">
        <v>44567.41375</v>
      </c>
      <c r="AJ228">
        <v>426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</v>
      </c>
      <c r="AQ228">
        <v>0</v>
      </c>
      <c r="AR228">
        <v>0</v>
      </c>
      <c r="AS228">
        <v>0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 x14ac:dyDescent="0.45">
      <c r="A229" t="s">
        <v>674</v>
      </c>
      <c r="B229" t="s">
        <v>79</v>
      </c>
      <c r="C229" t="s">
        <v>127</v>
      </c>
      <c r="D229" t="s">
        <v>81</v>
      </c>
      <c r="E229" s="2" t="str">
        <f>HYPERLINK("capsilon://?command=openfolder&amp;siteaddress=FAM.docvelocity-na8.net&amp;folderid=FX663D5AFD-5CC1-802A-9A37-A7EF5208A30C","FX211213439")</f>
        <v>FX211213439</v>
      </c>
      <c r="F229" t="s">
        <v>19</v>
      </c>
      <c r="G229" t="s">
        <v>19</v>
      </c>
      <c r="H229" t="s">
        <v>82</v>
      </c>
      <c r="I229" t="s">
        <v>675</v>
      </c>
      <c r="J229">
        <v>82</v>
      </c>
      <c r="K229" t="s">
        <v>84</v>
      </c>
      <c r="L229" t="s">
        <v>85</v>
      </c>
      <c r="M229" t="s">
        <v>86</v>
      </c>
      <c r="N229">
        <v>2</v>
      </c>
      <c r="O229" s="1">
        <v>44567.399375000001</v>
      </c>
      <c r="P229" s="1">
        <v>44567.417870370373</v>
      </c>
      <c r="Q229">
        <v>528</v>
      </c>
      <c r="R229">
        <v>1070</v>
      </c>
      <c r="S229" t="b">
        <v>0</v>
      </c>
      <c r="T229" t="s">
        <v>87</v>
      </c>
      <c r="U229" t="b">
        <v>0</v>
      </c>
      <c r="V229" t="s">
        <v>304</v>
      </c>
      <c r="W229" s="1">
        <v>44567.405289351853</v>
      </c>
      <c r="X229">
        <v>471</v>
      </c>
      <c r="Y229">
        <v>72</v>
      </c>
      <c r="Z229">
        <v>0</v>
      </c>
      <c r="AA229">
        <v>72</v>
      </c>
      <c r="AB229">
        <v>0</v>
      </c>
      <c r="AC229">
        <v>12</v>
      </c>
      <c r="AD229">
        <v>10</v>
      </c>
      <c r="AE229">
        <v>0</v>
      </c>
      <c r="AF229">
        <v>0</v>
      </c>
      <c r="AG229">
        <v>0</v>
      </c>
      <c r="AH229" t="s">
        <v>89</v>
      </c>
      <c r="AI229" s="1">
        <v>44567.417870370373</v>
      </c>
      <c r="AJ229">
        <v>599</v>
      </c>
      <c r="AK229">
        <v>2</v>
      </c>
      <c r="AL229">
        <v>0</v>
      </c>
      <c r="AM229">
        <v>2</v>
      </c>
      <c r="AN229">
        <v>0</v>
      </c>
      <c r="AO229">
        <v>2</v>
      </c>
      <c r="AP229">
        <v>8</v>
      </c>
      <c r="AQ229">
        <v>0</v>
      </c>
      <c r="AR229">
        <v>0</v>
      </c>
      <c r="AS229">
        <v>0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 x14ac:dyDescent="0.45">
      <c r="A230" t="s">
        <v>676</v>
      </c>
      <c r="B230" t="s">
        <v>79</v>
      </c>
      <c r="C230" t="s">
        <v>677</v>
      </c>
      <c r="D230" t="s">
        <v>81</v>
      </c>
      <c r="E230" s="2" t="str">
        <f>HYPERLINK("capsilon://?command=openfolder&amp;siteaddress=FAM.docvelocity-na8.net&amp;folderid=FXCA8A815C-6958-7E01-7507-A478B6956CF8","FX22011243")</f>
        <v>FX22011243</v>
      </c>
      <c r="F230" t="s">
        <v>19</v>
      </c>
      <c r="G230" t="s">
        <v>19</v>
      </c>
      <c r="H230" t="s">
        <v>82</v>
      </c>
      <c r="I230" t="s">
        <v>678</v>
      </c>
      <c r="J230">
        <v>38</v>
      </c>
      <c r="K230" t="s">
        <v>84</v>
      </c>
      <c r="L230" t="s">
        <v>85</v>
      </c>
      <c r="M230" t="s">
        <v>86</v>
      </c>
      <c r="N230">
        <v>2</v>
      </c>
      <c r="O230" s="1">
        <v>44567.40824074074</v>
      </c>
      <c r="P230" s="1">
        <v>44567.419374999998</v>
      </c>
      <c r="Q230">
        <v>318</v>
      </c>
      <c r="R230">
        <v>644</v>
      </c>
      <c r="S230" t="b">
        <v>0</v>
      </c>
      <c r="T230" t="s">
        <v>87</v>
      </c>
      <c r="U230" t="b">
        <v>0</v>
      </c>
      <c r="V230" t="s">
        <v>304</v>
      </c>
      <c r="W230" s="1">
        <v>44567.410439814812</v>
      </c>
      <c r="X230">
        <v>159</v>
      </c>
      <c r="Y230">
        <v>37</v>
      </c>
      <c r="Z230">
        <v>0</v>
      </c>
      <c r="AA230">
        <v>37</v>
      </c>
      <c r="AB230">
        <v>0</v>
      </c>
      <c r="AC230">
        <v>12</v>
      </c>
      <c r="AD230">
        <v>1</v>
      </c>
      <c r="AE230">
        <v>0</v>
      </c>
      <c r="AF230">
        <v>0</v>
      </c>
      <c r="AG230">
        <v>0</v>
      </c>
      <c r="AH230" t="s">
        <v>113</v>
      </c>
      <c r="AI230" s="1">
        <v>44567.419374999998</v>
      </c>
      <c r="AJ230">
        <v>485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1</v>
      </c>
      <c r="AQ230">
        <v>0</v>
      </c>
      <c r="AR230">
        <v>0</v>
      </c>
      <c r="AS230">
        <v>0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 x14ac:dyDescent="0.45">
      <c r="A231" t="s">
        <v>679</v>
      </c>
      <c r="B231" t="s">
        <v>79</v>
      </c>
      <c r="C231" t="s">
        <v>680</v>
      </c>
      <c r="D231" t="s">
        <v>81</v>
      </c>
      <c r="E231" s="2" t="str">
        <f>HYPERLINK("capsilon://?command=openfolder&amp;siteaddress=FAM.docvelocity-na8.net&amp;folderid=FX0E2D0144-1E9B-AE01-FFA2-184D52BCBECD","FX22011449")</f>
        <v>FX22011449</v>
      </c>
      <c r="F231" t="s">
        <v>19</v>
      </c>
      <c r="G231" t="s">
        <v>19</v>
      </c>
      <c r="H231" t="s">
        <v>82</v>
      </c>
      <c r="I231" t="s">
        <v>681</v>
      </c>
      <c r="J231">
        <v>38</v>
      </c>
      <c r="K231" t="s">
        <v>84</v>
      </c>
      <c r="L231" t="s">
        <v>85</v>
      </c>
      <c r="M231" t="s">
        <v>86</v>
      </c>
      <c r="N231">
        <v>2</v>
      </c>
      <c r="O231" s="1">
        <v>44567.410694444443</v>
      </c>
      <c r="P231" s="1">
        <v>44567.440462962964</v>
      </c>
      <c r="Q231">
        <v>494</v>
      </c>
      <c r="R231">
        <v>2078</v>
      </c>
      <c r="S231" t="b">
        <v>0</v>
      </c>
      <c r="T231" t="s">
        <v>87</v>
      </c>
      <c r="U231" t="b">
        <v>0</v>
      </c>
      <c r="V231" t="s">
        <v>304</v>
      </c>
      <c r="W231" s="1">
        <v>44567.412256944444</v>
      </c>
      <c r="X231">
        <v>131</v>
      </c>
      <c r="Y231">
        <v>37</v>
      </c>
      <c r="Z231">
        <v>0</v>
      </c>
      <c r="AA231">
        <v>37</v>
      </c>
      <c r="AB231">
        <v>0</v>
      </c>
      <c r="AC231">
        <v>13</v>
      </c>
      <c r="AD231">
        <v>1</v>
      </c>
      <c r="AE231">
        <v>0</v>
      </c>
      <c r="AF231">
        <v>0</v>
      </c>
      <c r="AG231">
        <v>0</v>
      </c>
      <c r="AH231" t="s">
        <v>89</v>
      </c>
      <c r="AI231" s="1">
        <v>44567.440462962964</v>
      </c>
      <c r="AJ231">
        <v>185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1</v>
      </c>
      <c r="AQ231">
        <v>0</v>
      </c>
      <c r="AR231">
        <v>0</v>
      </c>
      <c r="AS231">
        <v>0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 x14ac:dyDescent="0.45">
      <c r="A232" t="s">
        <v>682</v>
      </c>
      <c r="B232" t="s">
        <v>79</v>
      </c>
      <c r="C232" t="s">
        <v>683</v>
      </c>
      <c r="D232" t="s">
        <v>81</v>
      </c>
      <c r="E232" s="2" t="str">
        <f>HYPERLINK("capsilon://?command=openfolder&amp;siteaddress=FAM.docvelocity-na8.net&amp;folderid=FX792935A8-34A5-1077-58BA-D120E1624EC9","FX21126460")</f>
        <v>FX21126460</v>
      </c>
      <c r="F232" t="s">
        <v>19</v>
      </c>
      <c r="G232" t="s">
        <v>19</v>
      </c>
      <c r="H232" t="s">
        <v>82</v>
      </c>
      <c r="I232" t="s">
        <v>684</v>
      </c>
      <c r="J232">
        <v>66</v>
      </c>
      <c r="K232" t="s">
        <v>84</v>
      </c>
      <c r="L232" t="s">
        <v>85</v>
      </c>
      <c r="M232" t="s">
        <v>86</v>
      </c>
      <c r="N232">
        <v>1</v>
      </c>
      <c r="O232" s="1">
        <v>44567.411493055559</v>
      </c>
      <c r="P232" s="1">
        <v>44567.477083333331</v>
      </c>
      <c r="Q232">
        <v>5457</v>
      </c>
      <c r="R232">
        <v>210</v>
      </c>
      <c r="S232" t="b">
        <v>0</v>
      </c>
      <c r="T232" t="s">
        <v>87</v>
      </c>
      <c r="U232" t="b">
        <v>0</v>
      </c>
      <c r="V232" t="s">
        <v>129</v>
      </c>
      <c r="W232" s="1">
        <v>44567.477083333331</v>
      </c>
      <c r="X232">
        <v>63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66</v>
      </c>
      <c r="AE232">
        <v>52</v>
      </c>
      <c r="AF232">
        <v>0</v>
      </c>
      <c r="AG232">
        <v>2</v>
      </c>
      <c r="AH232" t="s">
        <v>87</v>
      </c>
      <c r="AI232" t="s">
        <v>87</v>
      </c>
      <c r="AJ232" t="s">
        <v>87</v>
      </c>
      <c r="AK232" t="s">
        <v>87</v>
      </c>
      <c r="AL232" t="s">
        <v>87</v>
      </c>
      <c r="AM232" t="s">
        <v>87</v>
      </c>
      <c r="AN232" t="s">
        <v>87</v>
      </c>
      <c r="AO232" t="s">
        <v>87</v>
      </c>
      <c r="AP232" t="s">
        <v>87</v>
      </c>
      <c r="AQ232" t="s">
        <v>87</v>
      </c>
      <c r="AR232" t="s">
        <v>87</v>
      </c>
      <c r="AS232" t="s">
        <v>87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 x14ac:dyDescent="0.45">
      <c r="A233" t="s">
        <v>685</v>
      </c>
      <c r="B233" t="s">
        <v>79</v>
      </c>
      <c r="C233" t="s">
        <v>686</v>
      </c>
      <c r="D233" t="s">
        <v>81</v>
      </c>
      <c r="E233" s="2" t="str">
        <f>HYPERLINK("capsilon://?command=openfolder&amp;siteaddress=FAM.docvelocity-na8.net&amp;folderid=FXE746E60A-4237-E21D-4996-810E98F2B7D0","FX211210176")</f>
        <v>FX211210176</v>
      </c>
      <c r="F233" t="s">
        <v>19</v>
      </c>
      <c r="G233" t="s">
        <v>19</v>
      </c>
      <c r="H233" t="s">
        <v>82</v>
      </c>
      <c r="I233" t="s">
        <v>687</v>
      </c>
      <c r="J233">
        <v>96</v>
      </c>
      <c r="K233" t="s">
        <v>84</v>
      </c>
      <c r="L233" t="s">
        <v>85</v>
      </c>
      <c r="M233" t="s">
        <v>86</v>
      </c>
      <c r="N233">
        <v>2</v>
      </c>
      <c r="O233" s="1">
        <v>44567.414652777778</v>
      </c>
      <c r="P233" s="1">
        <v>44567.426261574074</v>
      </c>
      <c r="Q233">
        <v>71</v>
      </c>
      <c r="R233">
        <v>932</v>
      </c>
      <c r="S233" t="b">
        <v>0</v>
      </c>
      <c r="T233" t="s">
        <v>87</v>
      </c>
      <c r="U233" t="b">
        <v>0</v>
      </c>
      <c r="V233" t="s">
        <v>304</v>
      </c>
      <c r="W233" s="1">
        <v>44567.41946759259</v>
      </c>
      <c r="X233">
        <v>413</v>
      </c>
      <c r="Y233">
        <v>75</v>
      </c>
      <c r="Z233">
        <v>0</v>
      </c>
      <c r="AA233">
        <v>75</v>
      </c>
      <c r="AB233">
        <v>0</v>
      </c>
      <c r="AC233">
        <v>17</v>
      </c>
      <c r="AD233">
        <v>21</v>
      </c>
      <c r="AE233">
        <v>0</v>
      </c>
      <c r="AF233">
        <v>0</v>
      </c>
      <c r="AG233">
        <v>0</v>
      </c>
      <c r="AH233" t="s">
        <v>113</v>
      </c>
      <c r="AI233" s="1">
        <v>44567.426261574074</v>
      </c>
      <c r="AJ233">
        <v>519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21</v>
      </c>
      <c r="AQ233">
        <v>0</v>
      </c>
      <c r="AR233">
        <v>0</v>
      </c>
      <c r="AS233">
        <v>0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 x14ac:dyDescent="0.45">
      <c r="A234" t="s">
        <v>688</v>
      </c>
      <c r="B234" t="s">
        <v>79</v>
      </c>
      <c r="C234" t="s">
        <v>689</v>
      </c>
      <c r="D234" t="s">
        <v>81</v>
      </c>
      <c r="E234" s="2" t="str">
        <f>HYPERLINK("capsilon://?command=openfolder&amp;siteaddress=FAM.docvelocity-na8.net&amp;folderid=FXF5ADF35C-A34F-FDD8-8AD7-4566048A58AE","FX211210901")</f>
        <v>FX211210901</v>
      </c>
      <c r="F234" t="s">
        <v>19</v>
      </c>
      <c r="G234" t="s">
        <v>19</v>
      </c>
      <c r="H234" t="s">
        <v>82</v>
      </c>
      <c r="I234" t="s">
        <v>690</v>
      </c>
      <c r="J234">
        <v>96</v>
      </c>
      <c r="K234" t="s">
        <v>84</v>
      </c>
      <c r="L234" t="s">
        <v>85</v>
      </c>
      <c r="M234" t="s">
        <v>86</v>
      </c>
      <c r="N234">
        <v>2</v>
      </c>
      <c r="O234" s="1">
        <v>44567.418865740743</v>
      </c>
      <c r="P234" s="1">
        <v>44567.434236111112</v>
      </c>
      <c r="Q234">
        <v>31</v>
      </c>
      <c r="R234">
        <v>1297</v>
      </c>
      <c r="S234" t="b">
        <v>0</v>
      </c>
      <c r="T234" t="s">
        <v>87</v>
      </c>
      <c r="U234" t="b">
        <v>0</v>
      </c>
      <c r="V234" t="s">
        <v>88</v>
      </c>
      <c r="W234" s="1">
        <v>44567.42591435185</v>
      </c>
      <c r="X234">
        <v>609</v>
      </c>
      <c r="Y234">
        <v>75</v>
      </c>
      <c r="Z234">
        <v>0</v>
      </c>
      <c r="AA234">
        <v>75</v>
      </c>
      <c r="AB234">
        <v>0</v>
      </c>
      <c r="AC234">
        <v>12</v>
      </c>
      <c r="AD234">
        <v>21</v>
      </c>
      <c r="AE234">
        <v>0</v>
      </c>
      <c r="AF234">
        <v>0</v>
      </c>
      <c r="AG234">
        <v>0</v>
      </c>
      <c r="AH234" t="s">
        <v>113</v>
      </c>
      <c r="AI234" s="1">
        <v>44567.434236111112</v>
      </c>
      <c r="AJ234">
        <v>688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21</v>
      </c>
      <c r="AQ234">
        <v>0</v>
      </c>
      <c r="AR234">
        <v>0</v>
      </c>
      <c r="AS234">
        <v>0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 x14ac:dyDescent="0.45">
      <c r="A235" t="s">
        <v>691</v>
      </c>
      <c r="B235" t="s">
        <v>79</v>
      </c>
      <c r="C235" t="s">
        <v>692</v>
      </c>
      <c r="D235" t="s">
        <v>81</v>
      </c>
      <c r="E235" s="2" t="str">
        <f>HYPERLINK("capsilon://?command=openfolder&amp;siteaddress=FAM.docvelocity-na8.net&amp;folderid=FX22EA916D-5AC2-4CDB-3903-C1E15364EA7C","FX211212881")</f>
        <v>FX211212881</v>
      </c>
      <c r="F235" t="s">
        <v>19</v>
      </c>
      <c r="G235" t="s">
        <v>19</v>
      </c>
      <c r="H235" t="s">
        <v>82</v>
      </c>
      <c r="I235" t="s">
        <v>693</v>
      </c>
      <c r="J235">
        <v>240</v>
      </c>
      <c r="K235" t="s">
        <v>84</v>
      </c>
      <c r="L235" t="s">
        <v>85</v>
      </c>
      <c r="M235" t="s">
        <v>86</v>
      </c>
      <c r="N235">
        <v>2</v>
      </c>
      <c r="O235" s="1">
        <v>44567.426099537035</v>
      </c>
      <c r="P235" s="1">
        <v>44567.473761574074</v>
      </c>
      <c r="Q235">
        <v>338</v>
      </c>
      <c r="R235">
        <v>3780</v>
      </c>
      <c r="S235" t="b">
        <v>0</v>
      </c>
      <c r="T235" t="s">
        <v>87</v>
      </c>
      <c r="U235" t="b">
        <v>0</v>
      </c>
      <c r="V235" t="s">
        <v>88</v>
      </c>
      <c r="W235" s="1">
        <v>44567.448969907404</v>
      </c>
      <c r="X235">
        <v>1914</v>
      </c>
      <c r="Y235">
        <v>318</v>
      </c>
      <c r="Z235">
        <v>0</v>
      </c>
      <c r="AA235">
        <v>318</v>
      </c>
      <c r="AB235">
        <v>0</v>
      </c>
      <c r="AC235">
        <v>183</v>
      </c>
      <c r="AD235">
        <v>-78</v>
      </c>
      <c r="AE235">
        <v>0</v>
      </c>
      <c r="AF235">
        <v>0</v>
      </c>
      <c r="AG235">
        <v>0</v>
      </c>
      <c r="AH235" t="s">
        <v>89</v>
      </c>
      <c r="AI235" s="1">
        <v>44567.473761574074</v>
      </c>
      <c r="AJ235">
        <v>1824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-78</v>
      </c>
      <c r="AQ235">
        <v>0</v>
      </c>
      <c r="AR235">
        <v>0</v>
      </c>
      <c r="AS235">
        <v>0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 x14ac:dyDescent="0.45">
      <c r="A236" t="s">
        <v>694</v>
      </c>
      <c r="B236" t="s">
        <v>79</v>
      </c>
      <c r="C236" t="s">
        <v>653</v>
      </c>
      <c r="D236" t="s">
        <v>81</v>
      </c>
      <c r="E236" s="2" t="str">
        <f>HYPERLINK("capsilon://?command=openfolder&amp;siteaddress=FAM.docvelocity-na8.net&amp;folderid=FXDB3FB664-4370-6E17-BF7C-7FC1D3913052","FX21127401")</f>
        <v>FX21127401</v>
      </c>
      <c r="F236" t="s">
        <v>19</v>
      </c>
      <c r="G236" t="s">
        <v>19</v>
      </c>
      <c r="H236" t="s">
        <v>82</v>
      </c>
      <c r="I236" t="s">
        <v>654</v>
      </c>
      <c r="J236">
        <v>152</v>
      </c>
      <c r="K236" t="s">
        <v>84</v>
      </c>
      <c r="L236" t="s">
        <v>85</v>
      </c>
      <c r="M236" t="s">
        <v>86</v>
      </c>
      <c r="N236">
        <v>2</v>
      </c>
      <c r="O236" s="1">
        <v>44567.434282407405</v>
      </c>
      <c r="P236" s="1">
        <v>44567.452638888892</v>
      </c>
      <c r="Q236">
        <v>9</v>
      </c>
      <c r="R236">
        <v>1577</v>
      </c>
      <c r="S236" t="b">
        <v>0</v>
      </c>
      <c r="T236" t="s">
        <v>87</v>
      </c>
      <c r="U236" t="b">
        <v>1</v>
      </c>
      <c r="V236" t="s">
        <v>304</v>
      </c>
      <c r="W236" s="1">
        <v>44567.44085648148</v>
      </c>
      <c r="X236">
        <v>563</v>
      </c>
      <c r="Y236">
        <v>111</v>
      </c>
      <c r="Z236">
        <v>0</v>
      </c>
      <c r="AA236">
        <v>111</v>
      </c>
      <c r="AB236">
        <v>37</v>
      </c>
      <c r="AC236">
        <v>63</v>
      </c>
      <c r="AD236">
        <v>41</v>
      </c>
      <c r="AE236">
        <v>0</v>
      </c>
      <c r="AF236">
        <v>0</v>
      </c>
      <c r="AG236">
        <v>0</v>
      </c>
      <c r="AH236" t="s">
        <v>89</v>
      </c>
      <c r="AI236" s="1">
        <v>44567.452638888892</v>
      </c>
      <c r="AJ236">
        <v>1014</v>
      </c>
      <c r="AK236">
        <v>2</v>
      </c>
      <c r="AL236">
        <v>0</v>
      </c>
      <c r="AM236">
        <v>2</v>
      </c>
      <c r="AN236">
        <v>37</v>
      </c>
      <c r="AO236">
        <v>2</v>
      </c>
      <c r="AP236">
        <v>39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 x14ac:dyDescent="0.45">
      <c r="A237" t="s">
        <v>695</v>
      </c>
      <c r="B237" t="s">
        <v>79</v>
      </c>
      <c r="C237" t="s">
        <v>665</v>
      </c>
      <c r="D237" t="s">
        <v>81</v>
      </c>
      <c r="E237" s="2" t="str">
        <f>HYPERLINK("capsilon://?command=openfolder&amp;siteaddress=FAM.docvelocity-na8.net&amp;folderid=FXF192FEA1-1387-F302-3923-5EBD0611CD24","FX22011472")</f>
        <v>FX22011472</v>
      </c>
      <c r="F237" t="s">
        <v>19</v>
      </c>
      <c r="G237" t="s">
        <v>19</v>
      </c>
      <c r="H237" t="s">
        <v>82</v>
      </c>
      <c r="I237" t="s">
        <v>696</v>
      </c>
      <c r="J237">
        <v>38</v>
      </c>
      <c r="K237" t="s">
        <v>84</v>
      </c>
      <c r="L237" t="s">
        <v>85</v>
      </c>
      <c r="M237" t="s">
        <v>86</v>
      </c>
      <c r="N237">
        <v>1</v>
      </c>
      <c r="O237" s="1">
        <v>44567.441527777781</v>
      </c>
      <c r="P237" s="1">
        <v>44567.482291666667</v>
      </c>
      <c r="Q237">
        <v>3146</v>
      </c>
      <c r="R237">
        <v>376</v>
      </c>
      <c r="S237" t="b">
        <v>0</v>
      </c>
      <c r="T237" t="s">
        <v>87</v>
      </c>
      <c r="U237" t="b">
        <v>0</v>
      </c>
      <c r="V237" t="s">
        <v>129</v>
      </c>
      <c r="W237" s="1">
        <v>44567.482291666667</v>
      </c>
      <c r="X237">
        <v>132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38</v>
      </c>
      <c r="AE237">
        <v>37</v>
      </c>
      <c r="AF237">
        <v>0</v>
      </c>
      <c r="AG237">
        <v>2</v>
      </c>
      <c r="AH237" t="s">
        <v>87</v>
      </c>
      <c r="AI237" t="s">
        <v>87</v>
      </c>
      <c r="AJ237" t="s">
        <v>87</v>
      </c>
      <c r="AK237" t="s">
        <v>87</v>
      </c>
      <c r="AL237" t="s">
        <v>87</v>
      </c>
      <c r="AM237" t="s">
        <v>87</v>
      </c>
      <c r="AN237" t="s">
        <v>87</v>
      </c>
      <c r="AO237" t="s">
        <v>87</v>
      </c>
      <c r="AP237" t="s">
        <v>87</v>
      </c>
      <c r="AQ237" t="s">
        <v>87</v>
      </c>
      <c r="AR237" t="s">
        <v>87</v>
      </c>
      <c r="AS237" t="s">
        <v>87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 x14ac:dyDescent="0.45">
      <c r="A238" t="s">
        <v>697</v>
      </c>
      <c r="B238" t="s">
        <v>79</v>
      </c>
      <c r="C238" t="s">
        <v>698</v>
      </c>
      <c r="D238" t="s">
        <v>81</v>
      </c>
      <c r="E238" s="2" t="str">
        <f>HYPERLINK("capsilon://?command=openfolder&amp;siteaddress=FAM.docvelocity-na8.net&amp;folderid=FX12D8B552-A92B-4868-F4FB-B7FCBF44E0B9","FX211210890")</f>
        <v>FX211210890</v>
      </c>
      <c r="F238" t="s">
        <v>19</v>
      </c>
      <c r="G238" t="s">
        <v>19</v>
      </c>
      <c r="H238" t="s">
        <v>82</v>
      </c>
      <c r="I238" t="s">
        <v>699</v>
      </c>
      <c r="J238">
        <v>96</v>
      </c>
      <c r="K238" t="s">
        <v>84</v>
      </c>
      <c r="L238" t="s">
        <v>85</v>
      </c>
      <c r="M238" t="s">
        <v>86</v>
      </c>
      <c r="N238">
        <v>2</v>
      </c>
      <c r="O238" s="1">
        <v>44567.445775462962</v>
      </c>
      <c r="P238" s="1">
        <v>44567.46162037037</v>
      </c>
      <c r="Q238">
        <v>575</v>
      </c>
      <c r="R238">
        <v>794</v>
      </c>
      <c r="S238" t="b">
        <v>0</v>
      </c>
      <c r="T238" t="s">
        <v>87</v>
      </c>
      <c r="U238" t="b">
        <v>0</v>
      </c>
      <c r="V238" t="s">
        <v>304</v>
      </c>
      <c r="W238" s="1">
        <v>44567.447766203702</v>
      </c>
      <c r="X238">
        <v>154</v>
      </c>
      <c r="Y238">
        <v>75</v>
      </c>
      <c r="Z238">
        <v>0</v>
      </c>
      <c r="AA238">
        <v>75</v>
      </c>
      <c r="AB238">
        <v>0</v>
      </c>
      <c r="AC238">
        <v>18</v>
      </c>
      <c r="AD238">
        <v>21</v>
      </c>
      <c r="AE238">
        <v>0</v>
      </c>
      <c r="AF238">
        <v>0</v>
      </c>
      <c r="AG238">
        <v>0</v>
      </c>
      <c r="AH238" t="s">
        <v>113</v>
      </c>
      <c r="AI238" s="1">
        <v>44567.46162037037</v>
      </c>
      <c r="AJ238">
        <v>640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21</v>
      </c>
      <c r="AQ238">
        <v>0</v>
      </c>
      <c r="AR238">
        <v>0</v>
      </c>
      <c r="AS238">
        <v>0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 x14ac:dyDescent="0.45">
      <c r="A239" t="s">
        <v>700</v>
      </c>
      <c r="B239" t="s">
        <v>79</v>
      </c>
      <c r="C239" t="s">
        <v>701</v>
      </c>
      <c r="D239" t="s">
        <v>81</v>
      </c>
      <c r="E239" s="2" t="str">
        <f>HYPERLINK("capsilon://?command=openfolder&amp;siteaddress=FAM.docvelocity-na8.net&amp;folderid=FX3DE7ED1D-DA0F-BA48-2C68-4909F208BCFD","FX21127883")</f>
        <v>FX21127883</v>
      </c>
      <c r="F239" t="s">
        <v>19</v>
      </c>
      <c r="G239" t="s">
        <v>19</v>
      </c>
      <c r="H239" t="s">
        <v>82</v>
      </c>
      <c r="I239" t="s">
        <v>702</v>
      </c>
      <c r="J239">
        <v>66</v>
      </c>
      <c r="K239" t="s">
        <v>84</v>
      </c>
      <c r="L239" t="s">
        <v>85</v>
      </c>
      <c r="M239" t="s">
        <v>86</v>
      </c>
      <c r="N239">
        <v>2</v>
      </c>
      <c r="O239" s="1">
        <v>44567.44767361111</v>
      </c>
      <c r="P239" s="1">
        <v>44567.4690162037</v>
      </c>
      <c r="Q239">
        <v>539</v>
      </c>
      <c r="R239">
        <v>1305</v>
      </c>
      <c r="S239" t="b">
        <v>0</v>
      </c>
      <c r="T239" t="s">
        <v>87</v>
      </c>
      <c r="U239" t="b">
        <v>0</v>
      </c>
      <c r="V239" t="s">
        <v>304</v>
      </c>
      <c r="W239" s="1">
        <v>44567.45548611111</v>
      </c>
      <c r="X239">
        <v>667</v>
      </c>
      <c r="Y239">
        <v>52</v>
      </c>
      <c r="Z239">
        <v>0</v>
      </c>
      <c r="AA239">
        <v>52</v>
      </c>
      <c r="AB239">
        <v>0</v>
      </c>
      <c r="AC239">
        <v>48</v>
      </c>
      <c r="AD239">
        <v>14</v>
      </c>
      <c r="AE239">
        <v>0</v>
      </c>
      <c r="AF239">
        <v>0</v>
      </c>
      <c r="AG239">
        <v>0</v>
      </c>
      <c r="AH239" t="s">
        <v>113</v>
      </c>
      <c r="AI239" s="1">
        <v>44567.4690162037</v>
      </c>
      <c r="AJ239">
        <v>638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14</v>
      </c>
      <c r="AQ239">
        <v>0</v>
      </c>
      <c r="AR239">
        <v>0</v>
      </c>
      <c r="AS239">
        <v>0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 x14ac:dyDescent="0.45">
      <c r="A240" t="s">
        <v>703</v>
      </c>
      <c r="B240" t="s">
        <v>79</v>
      </c>
      <c r="C240" t="s">
        <v>704</v>
      </c>
      <c r="D240" t="s">
        <v>81</v>
      </c>
      <c r="E240" s="2" t="str">
        <f>HYPERLINK("capsilon://?command=openfolder&amp;siteaddress=FAM.docvelocity-na8.net&amp;folderid=FX5EAEAFD1-7F85-EC02-21A7-C6D4E97E3AB5","FX2201688")</f>
        <v>FX2201688</v>
      </c>
      <c r="F240" t="s">
        <v>19</v>
      </c>
      <c r="G240" t="s">
        <v>19</v>
      </c>
      <c r="H240" t="s">
        <v>82</v>
      </c>
      <c r="I240" t="s">
        <v>705</v>
      </c>
      <c r="J240">
        <v>318</v>
      </c>
      <c r="K240" t="s">
        <v>84</v>
      </c>
      <c r="L240" t="s">
        <v>85</v>
      </c>
      <c r="M240" t="s">
        <v>86</v>
      </c>
      <c r="N240">
        <v>1</v>
      </c>
      <c r="O240" s="1">
        <v>44567.459768518522</v>
      </c>
      <c r="P240" s="1">
        <v>44567.486238425925</v>
      </c>
      <c r="Q240">
        <v>1702</v>
      </c>
      <c r="R240">
        <v>585</v>
      </c>
      <c r="S240" t="b">
        <v>0</v>
      </c>
      <c r="T240" t="s">
        <v>87</v>
      </c>
      <c r="U240" t="b">
        <v>0</v>
      </c>
      <c r="V240" t="s">
        <v>129</v>
      </c>
      <c r="W240" s="1">
        <v>44567.486238425925</v>
      </c>
      <c r="X240">
        <v>340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318</v>
      </c>
      <c r="AE240">
        <v>287</v>
      </c>
      <c r="AF240">
        <v>0</v>
      </c>
      <c r="AG240">
        <v>6</v>
      </c>
      <c r="AH240" t="s">
        <v>87</v>
      </c>
      <c r="AI240" t="s">
        <v>87</v>
      </c>
      <c r="AJ240" t="s">
        <v>87</v>
      </c>
      <c r="AK240" t="s">
        <v>87</v>
      </c>
      <c r="AL240" t="s">
        <v>87</v>
      </c>
      <c r="AM240" t="s">
        <v>87</v>
      </c>
      <c r="AN240" t="s">
        <v>87</v>
      </c>
      <c r="AO240" t="s">
        <v>87</v>
      </c>
      <c r="AP240" t="s">
        <v>87</v>
      </c>
      <c r="AQ240" t="s">
        <v>87</v>
      </c>
      <c r="AR240" t="s">
        <v>87</v>
      </c>
      <c r="AS240" t="s">
        <v>87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 x14ac:dyDescent="0.45">
      <c r="A241" t="s">
        <v>706</v>
      </c>
      <c r="B241" t="s">
        <v>79</v>
      </c>
      <c r="C241" t="s">
        <v>707</v>
      </c>
      <c r="D241" t="s">
        <v>81</v>
      </c>
      <c r="E241" s="2" t="str">
        <f>HYPERLINK("capsilon://?command=openfolder&amp;siteaddress=FAM.docvelocity-na8.net&amp;folderid=FXC9CB1B56-210D-DB5D-CC22-3FB0B6D573D7","FX22011285")</f>
        <v>FX22011285</v>
      </c>
      <c r="F241" t="s">
        <v>19</v>
      </c>
      <c r="G241" t="s">
        <v>19</v>
      </c>
      <c r="H241" t="s">
        <v>82</v>
      </c>
      <c r="I241" t="s">
        <v>708</v>
      </c>
      <c r="J241">
        <v>199</v>
      </c>
      <c r="K241" t="s">
        <v>84</v>
      </c>
      <c r="L241" t="s">
        <v>85</v>
      </c>
      <c r="M241" t="s">
        <v>86</v>
      </c>
      <c r="N241">
        <v>2</v>
      </c>
      <c r="O241" s="1">
        <v>44567.475902777776</v>
      </c>
      <c r="P241" s="1">
        <v>44567.524675925924</v>
      </c>
      <c r="Q241">
        <v>218</v>
      </c>
      <c r="R241">
        <v>3996</v>
      </c>
      <c r="S241" t="b">
        <v>0</v>
      </c>
      <c r="T241" t="s">
        <v>87</v>
      </c>
      <c r="U241" t="b">
        <v>0</v>
      </c>
      <c r="V241" t="s">
        <v>372</v>
      </c>
      <c r="W241" s="1">
        <v>44567.504675925928</v>
      </c>
      <c r="X241">
        <v>2424</v>
      </c>
      <c r="Y241">
        <v>152</v>
      </c>
      <c r="Z241">
        <v>0</v>
      </c>
      <c r="AA241">
        <v>152</v>
      </c>
      <c r="AB241">
        <v>0</v>
      </c>
      <c r="AC241">
        <v>119</v>
      </c>
      <c r="AD241">
        <v>47</v>
      </c>
      <c r="AE241">
        <v>0</v>
      </c>
      <c r="AF241">
        <v>0</v>
      </c>
      <c r="AG241">
        <v>0</v>
      </c>
      <c r="AH241" t="s">
        <v>190</v>
      </c>
      <c r="AI241" s="1">
        <v>44567.524675925924</v>
      </c>
      <c r="AJ241">
        <v>1572</v>
      </c>
      <c r="AK241">
        <v>6</v>
      </c>
      <c r="AL241">
        <v>0</v>
      </c>
      <c r="AM241">
        <v>6</v>
      </c>
      <c r="AN241">
        <v>0</v>
      </c>
      <c r="AO241">
        <v>6</v>
      </c>
      <c r="AP241">
        <v>41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 x14ac:dyDescent="0.45">
      <c r="A242" t="s">
        <v>709</v>
      </c>
      <c r="B242" t="s">
        <v>79</v>
      </c>
      <c r="C242" t="s">
        <v>548</v>
      </c>
      <c r="D242" t="s">
        <v>81</v>
      </c>
      <c r="E242" s="2" t="str">
        <f>HYPERLINK("capsilon://?command=openfolder&amp;siteaddress=FAM.docvelocity-na8.net&amp;folderid=FX5F8CDDE2-F526-1632-FEBF-D6214BB049BE","FX21127409")</f>
        <v>FX21127409</v>
      </c>
      <c r="F242" t="s">
        <v>19</v>
      </c>
      <c r="G242" t="s">
        <v>19</v>
      </c>
      <c r="H242" t="s">
        <v>82</v>
      </c>
      <c r="I242" t="s">
        <v>656</v>
      </c>
      <c r="J242">
        <v>152</v>
      </c>
      <c r="K242" t="s">
        <v>84</v>
      </c>
      <c r="L242" t="s">
        <v>85</v>
      </c>
      <c r="M242" t="s">
        <v>86</v>
      </c>
      <c r="N242">
        <v>2</v>
      </c>
      <c r="O242" s="1">
        <v>44567.476863425924</v>
      </c>
      <c r="P242" s="1">
        <v>44567.542731481481</v>
      </c>
      <c r="Q242">
        <v>2854</v>
      </c>
      <c r="R242">
        <v>2837</v>
      </c>
      <c r="S242" t="b">
        <v>0</v>
      </c>
      <c r="T242" t="s">
        <v>87</v>
      </c>
      <c r="U242" t="b">
        <v>1</v>
      </c>
      <c r="V242" t="s">
        <v>106</v>
      </c>
      <c r="W242" s="1">
        <v>44567.510185185187</v>
      </c>
      <c r="X242">
        <v>1236</v>
      </c>
      <c r="Y242">
        <v>118</v>
      </c>
      <c r="Z242">
        <v>0</v>
      </c>
      <c r="AA242">
        <v>118</v>
      </c>
      <c r="AB242">
        <v>37</v>
      </c>
      <c r="AC242">
        <v>65</v>
      </c>
      <c r="AD242">
        <v>34</v>
      </c>
      <c r="AE242">
        <v>0</v>
      </c>
      <c r="AF242">
        <v>0</v>
      </c>
      <c r="AG242">
        <v>0</v>
      </c>
      <c r="AH242" t="s">
        <v>170</v>
      </c>
      <c r="AI242" s="1">
        <v>44567.542731481481</v>
      </c>
      <c r="AJ242">
        <v>1451</v>
      </c>
      <c r="AK242">
        <v>3</v>
      </c>
      <c r="AL242">
        <v>0</v>
      </c>
      <c r="AM242">
        <v>3</v>
      </c>
      <c r="AN242">
        <v>37</v>
      </c>
      <c r="AO242">
        <v>3</v>
      </c>
      <c r="AP242">
        <v>31</v>
      </c>
      <c r="AQ242">
        <v>0</v>
      </c>
      <c r="AR242">
        <v>0</v>
      </c>
      <c r="AS242">
        <v>0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 x14ac:dyDescent="0.45">
      <c r="A243" t="s">
        <v>710</v>
      </c>
      <c r="B243" t="s">
        <v>79</v>
      </c>
      <c r="C243" t="s">
        <v>683</v>
      </c>
      <c r="D243" t="s">
        <v>81</v>
      </c>
      <c r="E243" s="2" t="str">
        <f>HYPERLINK("capsilon://?command=openfolder&amp;siteaddress=FAM.docvelocity-na8.net&amp;folderid=FX792935A8-34A5-1077-58BA-D120E1624EC9","FX21126460")</f>
        <v>FX21126460</v>
      </c>
      <c r="F243" t="s">
        <v>19</v>
      </c>
      <c r="G243" t="s">
        <v>19</v>
      </c>
      <c r="H243" t="s">
        <v>82</v>
      </c>
      <c r="I243" t="s">
        <v>684</v>
      </c>
      <c r="J243">
        <v>76</v>
      </c>
      <c r="K243" t="s">
        <v>84</v>
      </c>
      <c r="L243" t="s">
        <v>85</v>
      </c>
      <c r="M243" t="s">
        <v>86</v>
      </c>
      <c r="N243">
        <v>2</v>
      </c>
      <c r="O243" s="1">
        <v>44567.477523148147</v>
      </c>
      <c r="P243" s="1">
        <v>44567.500671296293</v>
      </c>
      <c r="Q243">
        <v>605</v>
      </c>
      <c r="R243">
        <v>1395</v>
      </c>
      <c r="S243" t="b">
        <v>0</v>
      </c>
      <c r="T243" t="s">
        <v>87</v>
      </c>
      <c r="U243" t="b">
        <v>1</v>
      </c>
      <c r="V243" t="s">
        <v>160</v>
      </c>
      <c r="W243" s="1">
        <v>44567.489386574074</v>
      </c>
      <c r="X243">
        <v>461</v>
      </c>
      <c r="Y243">
        <v>74</v>
      </c>
      <c r="Z243">
        <v>0</v>
      </c>
      <c r="AA243">
        <v>74</v>
      </c>
      <c r="AB243">
        <v>0</v>
      </c>
      <c r="AC243">
        <v>56</v>
      </c>
      <c r="AD243">
        <v>2</v>
      </c>
      <c r="AE243">
        <v>0</v>
      </c>
      <c r="AF243">
        <v>0</v>
      </c>
      <c r="AG243">
        <v>0</v>
      </c>
      <c r="AH243" t="s">
        <v>97</v>
      </c>
      <c r="AI243" s="1">
        <v>44567.500671296293</v>
      </c>
      <c r="AJ243">
        <v>916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2</v>
      </c>
      <c r="AQ243">
        <v>0</v>
      </c>
      <c r="AR243">
        <v>0</v>
      </c>
      <c r="AS243">
        <v>0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 x14ac:dyDescent="0.45">
      <c r="A244" t="s">
        <v>711</v>
      </c>
      <c r="B244" t="s">
        <v>79</v>
      </c>
      <c r="C244" t="s">
        <v>712</v>
      </c>
      <c r="D244" t="s">
        <v>81</v>
      </c>
      <c r="E244" s="2" t="str">
        <f>HYPERLINK("capsilon://?command=openfolder&amp;siteaddress=FAM.docvelocity-na8.net&amp;folderid=FX94F0DAB6-FA85-0A43-7E08-4D9BF5206294","FX2201507")</f>
        <v>FX2201507</v>
      </c>
      <c r="F244" t="s">
        <v>19</v>
      </c>
      <c r="G244" t="s">
        <v>19</v>
      </c>
      <c r="H244" t="s">
        <v>82</v>
      </c>
      <c r="I244" t="s">
        <v>713</v>
      </c>
      <c r="J244">
        <v>98</v>
      </c>
      <c r="K244" t="s">
        <v>84</v>
      </c>
      <c r="L244" t="s">
        <v>85</v>
      </c>
      <c r="M244" t="s">
        <v>86</v>
      </c>
      <c r="N244">
        <v>2</v>
      </c>
      <c r="O244" s="1">
        <v>44567.480844907404</v>
      </c>
      <c r="P244" s="1">
        <v>44567.668912037036</v>
      </c>
      <c r="Q244">
        <v>13436</v>
      </c>
      <c r="R244">
        <v>2813</v>
      </c>
      <c r="S244" t="b">
        <v>0</v>
      </c>
      <c r="T244" t="s">
        <v>87</v>
      </c>
      <c r="U244" t="b">
        <v>0</v>
      </c>
      <c r="V244" t="s">
        <v>219</v>
      </c>
      <c r="W244" s="1">
        <v>44567.520057870373</v>
      </c>
      <c r="X244">
        <v>1324</v>
      </c>
      <c r="Y244">
        <v>134</v>
      </c>
      <c r="Z244">
        <v>0</v>
      </c>
      <c r="AA244">
        <v>134</v>
      </c>
      <c r="AB244">
        <v>0</v>
      </c>
      <c r="AC244">
        <v>86</v>
      </c>
      <c r="AD244">
        <v>-36</v>
      </c>
      <c r="AE244">
        <v>0</v>
      </c>
      <c r="AF244">
        <v>0</v>
      </c>
      <c r="AG244">
        <v>0</v>
      </c>
      <c r="AH244" t="s">
        <v>170</v>
      </c>
      <c r="AI244" s="1">
        <v>44567.668912037036</v>
      </c>
      <c r="AJ244">
        <v>1295</v>
      </c>
      <c r="AK244">
        <v>2</v>
      </c>
      <c r="AL244">
        <v>0</v>
      </c>
      <c r="AM244">
        <v>2</v>
      </c>
      <c r="AN244">
        <v>0</v>
      </c>
      <c r="AO244">
        <v>2</v>
      </c>
      <c r="AP244">
        <v>-38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 x14ac:dyDescent="0.45">
      <c r="A245" t="s">
        <v>714</v>
      </c>
      <c r="B245" t="s">
        <v>79</v>
      </c>
      <c r="C245" t="s">
        <v>665</v>
      </c>
      <c r="D245" t="s">
        <v>81</v>
      </c>
      <c r="E245" s="2" t="str">
        <f>HYPERLINK("capsilon://?command=openfolder&amp;siteaddress=FAM.docvelocity-na8.net&amp;folderid=FXF192FEA1-1387-F302-3923-5EBD0611CD24","FX22011472")</f>
        <v>FX22011472</v>
      </c>
      <c r="F245" t="s">
        <v>19</v>
      </c>
      <c r="G245" t="s">
        <v>19</v>
      </c>
      <c r="H245" t="s">
        <v>82</v>
      </c>
      <c r="I245" t="s">
        <v>696</v>
      </c>
      <c r="J245">
        <v>76</v>
      </c>
      <c r="K245" t="s">
        <v>84</v>
      </c>
      <c r="L245" t="s">
        <v>85</v>
      </c>
      <c r="M245" t="s">
        <v>86</v>
      </c>
      <c r="N245">
        <v>2</v>
      </c>
      <c r="O245" s="1">
        <v>44567.482719907406</v>
      </c>
      <c r="P245" s="1">
        <v>44567.554305555554</v>
      </c>
      <c r="Q245">
        <v>2959</v>
      </c>
      <c r="R245">
        <v>3226</v>
      </c>
      <c r="S245" t="b">
        <v>0</v>
      </c>
      <c r="T245" t="s">
        <v>87</v>
      </c>
      <c r="U245" t="b">
        <v>1</v>
      </c>
      <c r="V245" t="s">
        <v>372</v>
      </c>
      <c r="W245" s="1">
        <v>44567.518657407411</v>
      </c>
      <c r="X245">
        <v>1804</v>
      </c>
      <c r="Y245">
        <v>89</v>
      </c>
      <c r="Z245">
        <v>0</v>
      </c>
      <c r="AA245">
        <v>89</v>
      </c>
      <c r="AB245">
        <v>0</v>
      </c>
      <c r="AC245">
        <v>66</v>
      </c>
      <c r="AD245">
        <v>-13</v>
      </c>
      <c r="AE245">
        <v>0</v>
      </c>
      <c r="AF245">
        <v>0</v>
      </c>
      <c r="AG245">
        <v>0</v>
      </c>
      <c r="AH245" t="s">
        <v>170</v>
      </c>
      <c r="AI245" s="1">
        <v>44567.554305555554</v>
      </c>
      <c r="AJ245">
        <v>999</v>
      </c>
      <c r="AK245">
        <v>1</v>
      </c>
      <c r="AL245">
        <v>0</v>
      </c>
      <c r="AM245">
        <v>1</v>
      </c>
      <c r="AN245">
        <v>0</v>
      </c>
      <c r="AO245">
        <v>1</v>
      </c>
      <c r="AP245">
        <v>-14</v>
      </c>
      <c r="AQ245">
        <v>0</v>
      </c>
      <c r="AR245">
        <v>0</v>
      </c>
      <c r="AS245">
        <v>0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 x14ac:dyDescent="0.45">
      <c r="A246" t="s">
        <v>715</v>
      </c>
      <c r="B246" t="s">
        <v>79</v>
      </c>
      <c r="C246" t="s">
        <v>716</v>
      </c>
      <c r="D246" t="s">
        <v>81</v>
      </c>
      <c r="E246" s="2" t="str">
        <f>HYPERLINK("capsilon://?command=openfolder&amp;siteaddress=FAM.docvelocity-na8.net&amp;folderid=FX2DC13FBE-5260-0036-FD05-E16960A678DC","FX211210934")</f>
        <v>FX211210934</v>
      </c>
      <c r="F246" t="s">
        <v>19</v>
      </c>
      <c r="G246" t="s">
        <v>19</v>
      </c>
      <c r="H246" t="s">
        <v>82</v>
      </c>
      <c r="I246" t="s">
        <v>717</v>
      </c>
      <c r="J246">
        <v>96</v>
      </c>
      <c r="K246" t="s">
        <v>84</v>
      </c>
      <c r="L246" t="s">
        <v>85</v>
      </c>
      <c r="M246" t="s">
        <v>86</v>
      </c>
      <c r="N246">
        <v>2</v>
      </c>
      <c r="O246" s="1">
        <v>44567.484189814815</v>
      </c>
      <c r="P246" s="1">
        <v>44567.678159722222</v>
      </c>
      <c r="Q246">
        <v>14678</v>
      </c>
      <c r="R246">
        <v>2081</v>
      </c>
      <c r="S246" t="b">
        <v>0</v>
      </c>
      <c r="T246" t="s">
        <v>87</v>
      </c>
      <c r="U246" t="b">
        <v>0</v>
      </c>
      <c r="V246" t="s">
        <v>174</v>
      </c>
      <c r="W246" s="1">
        <v>44567.529722222222</v>
      </c>
      <c r="X246">
        <v>1210</v>
      </c>
      <c r="Y246">
        <v>72</v>
      </c>
      <c r="Z246">
        <v>0</v>
      </c>
      <c r="AA246">
        <v>72</v>
      </c>
      <c r="AB246">
        <v>0</v>
      </c>
      <c r="AC246">
        <v>18</v>
      </c>
      <c r="AD246">
        <v>24</v>
      </c>
      <c r="AE246">
        <v>0</v>
      </c>
      <c r="AF246">
        <v>0</v>
      </c>
      <c r="AG246">
        <v>0</v>
      </c>
      <c r="AH246" t="s">
        <v>170</v>
      </c>
      <c r="AI246" s="1">
        <v>44567.678159722222</v>
      </c>
      <c r="AJ246">
        <v>798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24</v>
      </c>
      <c r="AQ246">
        <v>0</v>
      </c>
      <c r="AR246">
        <v>0</v>
      </c>
      <c r="AS246">
        <v>0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 x14ac:dyDescent="0.45">
      <c r="A247" t="s">
        <v>718</v>
      </c>
      <c r="B247" t="s">
        <v>79</v>
      </c>
      <c r="C247" t="s">
        <v>719</v>
      </c>
      <c r="D247" t="s">
        <v>81</v>
      </c>
      <c r="E247" s="2" t="str">
        <f>HYPERLINK("capsilon://?command=openfolder&amp;siteaddress=FAM.docvelocity-na8.net&amp;folderid=FX50F0D43D-FF24-8235-C2C8-44A375D2FF8E","FX211210966")</f>
        <v>FX211210966</v>
      </c>
      <c r="F247" t="s">
        <v>19</v>
      </c>
      <c r="G247" t="s">
        <v>19</v>
      </c>
      <c r="H247" t="s">
        <v>82</v>
      </c>
      <c r="I247" t="s">
        <v>720</v>
      </c>
      <c r="J247">
        <v>96</v>
      </c>
      <c r="K247" t="s">
        <v>84</v>
      </c>
      <c r="L247" t="s">
        <v>85</v>
      </c>
      <c r="M247" t="s">
        <v>86</v>
      </c>
      <c r="N247">
        <v>2</v>
      </c>
      <c r="O247" s="1">
        <v>44567.486527777779</v>
      </c>
      <c r="P247" s="1">
        <v>44567.735000000001</v>
      </c>
      <c r="Q247">
        <v>15942</v>
      </c>
      <c r="R247">
        <v>5526</v>
      </c>
      <c r="S247" t="b">
        <v>0</v>
      </c>
      <c r="T247" t="s">
        <v>87</v>
      </c>
      <c r="U247" t="b">
        <v>0</v>
      </c>
      <c r="V247" t="s">
        <v>163</v>
      </c>
      <c r="W247" s="1">
        <v>44567.576238425929</v>
      </c>
      <c r="X247">
        <v>4479</v>
      </c>
      <c r="Y247">
        <v>87</v>
      </c>
      <c r="Z247">
        <v>0</v>
      </c>
      <c r="AA247">
        <v>87</v>
      </c>
      <c r="AB247">
        <v>0</v>
      </c>
      <c r="AC247">
        <v>27</v>
      </c>
      <c r="AD247">
        <v>9</v>
      </c>
      <c r="AE247">
        <v>0</v>
      </c>
      <c r="AF247">
        <v>0</v>
      </c>
      <c r="AG247">
        <v>0</v>
      </c>
      <c r="AH247" t="s">
        <v>190</v>
      </c>
      <c r="AI247" s="1">
        <v>44567.735000000001</v>
      </c>
      <c r="AJ247">
        <v>982</v>
      </c>
      <c r="AK247">
        <v>6</v>
      </c>
      <c r="AL247">
        <v>0</v>
      </c>
      <c r="AM247">
        <v>6</v>
      </c>
      <c r="AN247">
        <v>0</v>
      </c>
      <c r="AO247">
        <v>6</v>
      </c>
      <c r="AP247">
        <v>3</v>
      </c>
      <c r="AQ247">
        <v>0</v>
      </c>
      <c r="AR247">
        <v>0</v>
      </c>
      <c r="AS247">
        <v>0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 x14ac:dyDescent="0.45">
      <c r="A248" t="s">
        <v>721</v>
      </c>
      <c r="B248" t="s">
        <v>79</v>
      </c>
      <c r="C248" t="s">
        <v>668</v>
      </c>
      <c r="D248" t="s">
        <v>81</v>
      </c>
      <c r="E248" s="2" t="str">
        <f>HYPERLINK("capsilon://?command=openfolder&amp;siteaddress=FAM.docvelocity-na8.net&amp;folderid=FX28CF68C0-9149-BB66-228A-8221DC0593EA","FX2201277")</f>
        <v>FX2201277</v>
      </c>
      <c r="F248" t="s">
        <v>19</v>
      </c>
      <c r="G248" t="s">
        <v>19</v>
      </c>
      <c r="H248" t="s">
        <v>82</v>
      </c>
      <c r="I248" t="s">
        <v>722</v>
      </c>
      <c r="J248">
        <v>38</v>
      </c>
      <c r="K248" t="s">
        <v>84</v>
      </c>
      <c r="L248" t="s">
        <v>85</v>
      </c>
      <c r="M248" t="s">
        <v>86</v>
      </c>
      <c r="N248">
        <v>2</v>
      </c>
      <c r="O248" s="1">
        <v>44567.488726851851</v>
      </c>
      <c r="P248" s="1">
        <v>44567.737060185187</v>
      </c>
      <c r="Q248">
        <v>20968</v>
      </c>
      <c r="R248">
        <v>488</v>
      </c>
      <c r="S248" t="b">
        <v>0</v>
      </c>
      <c r="T248" t="s">
        <v>87</v>
      </c>
      <c r="U248" t="b">
        <v>0</v>
      </c>
      <c r="V248" t="s">
        <v>174</v>
      </c>
      <c r="W248" s="1">
        <v>44567.535150462965</v>
      </c>
      <c r="X248">
        <v>223</v>
      </c>
      <c r="Y248">
        <v>37</v>
      </c>
      <c r="Z248">
        <v>0</v>
      </c>
      <c r="AA248">
        <v>37</v>
      </c>
      <c r="AB248">
        <v>0</v>
      </c>
      <c r="AC248">
        <v>29</v>
      </c>
      <c r="AD248">
        <v>1</v>
      </c>
      <c r="AE248">
        <v>0</v>
      </c>
      <c r="AF248">
        <v>0</v>
      </c>
      <c r="AG248">
        <v>0</v>
      </c>
      <c r="AH248" t="s">
        <v>190</v>
      </c>
      <c r="AI248" s="1">
        <v>44567.737060185187</v>
      </c>
      <c r="AJ248">
        <v>177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 x14ac:dyDescent="0.45">
      <c r="A249" t="s">
        <v>723</v>
      </c>
      <c r="B249" t="s">
        <v>79</v>
      </c>
      <c r="C249" t="s">
        <v>704</v>
      </c>
      <c r="D249" t="s">
        <v>81</v>
      </c>
      <c r="E249" s="2" t="str">
        <f>HYPERLINK("capsilon://?command=openfolder&amp;siteaddress=FAM.docvelocity-na8.net&amp;folderid=FX5EAEAFD1-7F85-EC02-21A7-C6D4E97E3AB5","FX2201688")</f>
        <v>FX2201688</v>
      </c>
      <c r="F249" t="s">
        <v>19</v>
      </c>
      <c r="G249" t="s">
        <v>19</v>
      </c>
      <c r="H249" t="s">
        <v>82</v>
      </c>
      <c r="I249" t="s">
        <v>705</v>
      </c>
      <c r="J249">
        <v>346</v>
      </c>
      <c r="K249" t="s">
        <v>84</v>
      </c>
      <c r="L249" t="s">
        <v>85</v>
      </c>
      <c r="M249" t="s">
        <v>86</v>
      </c>
      <c r="N249">
        <v>2</v>
      </c>
      <c r="O249" s="1">
        <v>44567.488900462966</v>
      </c>
      <c r="P249" s="1">
        <v>44567.653912037036</v>
      </c>
      <c r="Q249">
        <v>5738</v>
      </c>
      <c r="R249">
        <v>8519</v>
      </c>
      <c r="S249" t="b">
        <v>0</v>
      </c>
      <c r="T249" t="s">
        <v>87</v>
      </c>
      <c r="U249" t="b">
        <v>1</v>
      </c>
      <c r="V249" t="s">
        <v>174</v>
      </c>
      <c r="W249" s="1">
        <v>44567.515706018516</v>
      </c>
      <c r="X249">
        <v>1312</v>
      </c>
      <c r="Y249">
        <v>264</v>
      </c>
      <c r="Z249">
        <v>0</v>
      </c>
      <c r="AA249">
        <v>264</v>
      </c>
      <c r="AB249">
        <v>0</v>
      </c>
      <c r="AC249">
        <v>88</v>
      </c>
      <c r="AD249">
        <v>82</v>
      </c>
      <c r="AE249">
        <v>0</v>
      </c>
      <c r="AF249">
        <v>0</v>
      </c>
      <c r="AG249">
        <v>0</v>
      </c>
      <c r="AH249" t="s">
        <v>170</v>
      </c>
      <c r="AI249" s="1">
        <v>44567.653912037036</v>
      </c>
      <c r="AJ249">
        <v>2299</v>
      </c>
      <c r="AK249">
        <v>1</v>
      </c>
      <c r="AL249">
        <v>0</v>
      </c>
      <c r="AM249">
        <v>1</v>
      </c>
      <c r="AN249">
        <v>0</v>
      </c>
      <c r="AO249">
        <v>1</v>
      </c>
      <c r="AP249">
        <v>81</v>
      </c>
      <c r="AQ249">
        <v>0</v>
      </c>
      <c r="AR249">
        <v>0</v>
      </c>
      <c r="AS249">
        <v>0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 x14ac:dyDescent="0.45">
      <c r="A250" t="s">
        <v>724</v>
      </c>
      <c r="B250" t="s">
        <v>79</v>
      </c>
      <c r="C250" t="s">
        <v>689</v>
      </c>
      <c r="D250" t="s">
        <v>81</v>
      </c>
      <c r="E250" s="2" t="str">
        <f>HYPERLINK("capsilon://?command=openfolder&amp;siteaddress=FAM.docvelocity-na8.net&amp;folderid=FXF5ADF35C-A34F-FDD8-8AD7-4566048A58AE","FX211210901")</f>
        <v>FX211210901</v>
      </c>
      <c r="F250" t="s">
        <v>19</v>
      </c>
      <c r="G250" t="s">
        <v>19</v>
      </c>
      <c r="H250" t="s">
        <v>82</v>
      </c>
      <c r="I250" t="s">
        <v>725</v>
      </c>
      <c r="J250">
        <v>66</v>
      </c>
      <c r="K250" t="s">
        <v>84</v>
      </c>
      <c r="L250" t="s">
        <v>85</v>
      </c>
      <c r="M250" t="s">
        <v>86</v>
      </c>
      <c r="N250">
        <v>2</v>
      </c>
      <c r="O250" s="1">
        <v>44567.489571759259</v>
      </c>
      <c r="P250" s="1">
        <v>44567.741481481484</v>
      </c>
      <c r="Q250">
        <v>20850</v>
      </c>
      <c r="R250">
        <v>915</v>
      </c>
      <c r="S250" t="b">
        <v>0</v>
      </c>
      <c r="T250" t="s">
        <v>87</v>
      </c>
      <c r="U250" t="b">
        <v>0</v>
      </c>
      <c r="V250" t="s">
        <v>174</v>
      </c>
      <c r="W250" s="1">
        <v>44567.541180555556</v>
      </c>
      <c r="X250">
        <v>520</v>
      </c>
      <c r="Y250">
        <v>52</v>
      </c>
      <c r="Z250">
        <v>0</v>
      </c>
      <c r="AA250">
        <v>52</v>
      </c>
      <c r="AB250">
        <v>0</v>
      </c>
      <c r="AC250">
        <v>15</v>
      </c>
      <c r="AD250">
        <v>14</v>
      </c>
      <c r="AE250">
        <v>0</v>
      </c>
      <c r="AF250">
        <v>0</v>
      </c>
      <c r="AG250">
        <v>0</v>
      </c>
      <c r="AH250" t="s">
        <v>190</v>
      </c>
      <c r="AI250" s="1">
        <v>44567.741481481484</v>
      </c>
      <c r="AJ250">
        <v>381</v>
      </c>
      <c r="AK250">
        <v>2</v>
      </c>
      <c r="AL250">
        <v>0</v>
      </c>
      <c r="AM250">
        <v>2</v>
      </c>
      <c r="AN250">
        <v>0</v>
      </c>
      <c r="AO250">
        <v>1</v>
      </c>
      <c r="AP250">
        <v>12</v>
      </c>
      <c r="AQ250">
        <v>0</v>
      </c>
      <c r="AR250">
        <v>0</v>
      </c>
      <c r="AS250">
        <v>0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 x14ac:dyDescent="0.45">
      <c r="A251" t="s">
        <v>726</v>
      </c>
      <c r="B251" t="s">
        <v>79</v>
      </c>
      <c r="C251" t="s">
        <v>80</v>
      </c>
      <c r="D251" t="s">
        <v>81</v>
      </c>
      <c r="E251" s="2" t="str">
        <f>HYPERLINK("capsilon://?command=openfolder&amp;siteaddress=FAM.docvelocity-na8.net&amp;folderid=FXE94EE25F-214F-5E60-8FB8-57A8E8CFBF69","FX211213192")</f>
        <v>FX211213192</v>
      </c>
      <c r="F251" t="s">
        <v>19</v>
      </c>
      <c r="G251" t="s">
        <v>19</v>
      </c>
      <c r="H251" t="s">
        <v>82</v>
      </c>
      <c r="I251" t="s">
        <v>727</v>
      </c>
      <c r="J251">
        <v>30</v>
      </c>
      <c r="K251" t="s">
        <v>84</v>
      </c>
      <c r="L251" t="s">
        <v>85</v>
      </c>
      <c r="M251" t="s">
        <v>86</v>
      </c>
      <c r="N251">
        <v>2</v>
      </c>
      <c r="O251" s="1">
        <v>44567.499120370368</v>
      </c>
      <c r="P251" s="1">
        <v>44567.741990740738</v>
      </c>
      <c r="Q251">
        <v>20839</v>
      </c>
      <c r="R251">
        <v>145</v>
      </c>
      <c r="S251" t="b">
        <v>0</v>
      </c>
      <c r="T251" t="s">
        <v>87</v>
      </c>
      <c r="U251" t="b">
        <v>0</v>
      </c>
      <c r="V251" t="s">
        <v>160</v>
      </c>
      <c r="W251" s="1">
        <v>44567.535254629627</v>
      </c>
      <c r="X251">
        <v>102</v>
      </c>
      <c r="Y251">
        <v>9</v>
      </c>
      <c r="Z251">
        <v>0</v>
      </c>
      <c r="AA251">
        <v>9</v>
      </c>
      <c r="AB251">
        <v>0</v>
      </c>
      <c r="AC251">
        <v>3</v>
      </c>
      <c r="AD251">
        <v>21</v>
      </c>
      <c r="AE251">
        <v>0</v>
      </c>
      <c r="AF251">
        <v>0</v>
      </c>
      <c r="AG251">
        <v>0</v>
      </c>
      <c r="AH251" t="s">
        <v>190</v>
      </c>
      <c r="AI251" s="1">
        <v>44567.741990740738</v>
      </c>
      <c r="AJ251">
        <v>43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21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 x14ac:dyDescent="0.45">
      <c r="A252" t="s">
        <v>728</v>
      </c>
      <c r="B252" t="s">
        <v>79</v>
      </c>
      <c r="C252" t="s">
        <v>729</v>
      </c>
      <c r="D252" t="s">
        <v>81</v>
      </c>
      <c r="E252" s="2" t="str">
        <f>HYPERLINK("capsilon://?command=openfolder&amp;siteaddress=FAM.docvelocity-na8.net&amp;folderid=FXAFFBC0F1-3C1D-CC37-64C4-65BB96725191","FX2201581")</f>
        <v>FX2201581</v>
      </c>
      <c r="F252" t="s">
        <v>19</v>
      </c>
      <c r="G252" t="s">
        <v>19</v>
      </c>
      <c r="H252" t="s">
        <v>82</v>
      </c>
      <c r="I252" t="s">
        <v>730</v>
      </c>
      <c r="J252">
        <v>210</v>
      </c>
      <c r="K252" t="s">
        <v>84</v>
      </c>
      <c r="L252" t="s">
        <v>85</v>
      </c>
      <c r="M252" t="s">
        <v>86</v>
      </c>
      <c r="N252">
        <v>2</v>
      </c>
      <c r="O252" s="1">
        <v>44567.516192129631</v>
      </c>
      <c r="P252" s="1">
        <v>44567.749710648146</v>
      </c>
      <c r="Q252">
        <v>18684</v>
      </c>
      <c r="R252">
        <v>1492</v>
      </c>
      <c r="S252" t="b">
        <v>0</v>
      </c>
      <c r="T252" t="s">
        <v>87</v>
      </c>
      <c r="U252" t="b">
        <v>0</v>
      </c>
      <c r="V252" t="s">
        <v>160</v>
      </c>
      <c r="W252" s="1">
        <v>44567.54482638889</v>
      </c>
      <c r="X252">
        <v>826</v>
      </c>
      <c r="Y252">
        <v>221</v>
      </c>
      <c r="Z252">
        <v>0</v>
      </c>
      <c r="AA252">
        <v>221</v>
      </c>
      <c r="AB252">
        <v>0</v>
      </c>
      <c r="AC252">
        <v>141</v>
      </c>
      <c r="AD252">
        <v>-11</v>
      </c>
      <c r="AE252">
        <v>0</v>
      </c>
      <c r="AF252">
        <v>0</v>
      </c>
      <c r="AG252">
        <v>0</v>
      </c>
      <c r="AH252" t="s">
        <v>190</v>
      </c>
      <c r="AI252" s="1">
        <v>44567.749710648146</v>
      </c>
      <c r="AJ252">
        <v>666</v>
      </c>
      <c r="AK252">
        <v>3</v>
      </c>
      <c r="AL252">
        <v>0</v>
      </c>
      <c r="AM252">
        <v>3</v>
      </c>
      <c r="AN252">
        <v>0</v>
      </c>
      <c r="AO252">
        <v>3</v>
      </c>
      <c r="AP252">
        <v>-14</v>
      </c>
      <c r="AQ252">
        <v>0</v>
      </c>
      <c r="AR252">
        <v>0</v>
      </c>
      <c r="AS252">
        <v>0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 x14ac:dyDescent="0.45">
      <c r="A253" t="s">
        <v>731</v>
      </c>
      <c r="B253" t="s">
        <v>79</v>
      </c>
      <c r="C253" t="s">
        <v>732</v>
      </c>
      <c r="D253" t="s">
        <v>81</v>
      </c>
      <c r="E253" s="2" t="str">
        <f>HYPERLINK("capsilon://?command=openfolder&amp;siteaddress=FAM.docvelocity-na8.net&amp;folderid=FXC61D8E3A-FEFD-5C2B-CF16-D19F716DCFB7","FX2201719")</f>
        <v>FX2201719</v>
      </c>
      <c r="F253" t="s">
        <v>19</v>
      </c>
      <c r="G253" t="s">
        <v>19</v>
      </c>
      <c r="H253" t="s">
        <v>82</v>
      </c>
      <c r="I253" t="s">
        <v>733</v>
      </c>
      <c r="J253">
        <v>210</v>
      </c>
      <c r="K253" t="s">
        <v>84</v>
      </c>
      <c r="L253" t="s">
        <v>85</v>
      </c>
      <c r="M253" t="s">
        <v>86</v>
      </c>
      <c r="N253">
        <v>2</v>
      </c>
      <c r="O253" s="1">
        <v>44567.523495370369</v>
      </c>
      <c r="P253" s="1">
        <v>44567.753703703704</v>
      </c>
      <c r="Q253">
        <v>16785</v>
      </c>
      <c r="R253">
        <v>3105</v>
      </c>
      <c r="S253" t="b">
        <v>0</v>
      </c>
      <c r="T253" t="s">
        <v>87</v>
      </c>
      <c r="U253" t="b">
        <v>0</v>
      </c>
      <c r="V253" t="s">
        <v>351</v>
      </c>
      <c r="W253" s="1">
        <v>44567.584004629629</v>
      </c>
      <c r="X253">
        <v>2737</v>
      </c>
      <c r="Y253">
        <v>221</v>
      </c>
      <c r="Z253">
        <v>0</v>
      </c>
      <c r="AA253">
        <v>221</v>
      </c>
      <c r="AB253">
        <v>0</v>
      </c>
      <c r="AC253">
        <v>136</v>
      </c>
      <c r="AD253">
        <v>-11</v>
      </c>
      <c r="AE253">
        <v>0</v>
      </c>
      <c r="AF253">
        <v>0</v>
      </c>
      <c r="AG253">
        <v>0</v>
      </c>
      <c r="AH253" t="s">
        <v>190</v>
      </c>
      <c r="AI253" s="1">
        <v>44567.753703703704</v>
      </c>
      <c r="AJ253">
        <v>344</v>
      </c>
      <c r="AK253">
        <v>3</v>
      </c>
      <c r="AL253">
        <v>0</v>
      </c>
      <c r="AM253">
        <v>3</v>
      </c>
      <c r="AN253">
        <v>0</v>
      </c>
      <c r="AO253">
        <v>2</v>
      </c>
      <c r="AP253">
        <v>-14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 x14ac:dyDescent="0.45">
      <c r="A254" t="s">
        <v>734</v>
      </c>
      <c r="B254" t="s">
        <v>79</v>
      </c>
      <c r="C254" t="s">
        <v>735</v>
      </c>
      <c r="D254" t="s">
        <v>81</v>
      </c>
      <c r="E254" s="2" t="str">
        <f>HYPERLINK("capsilon://?command=openfolder&amp;siteaddress=FAM.docvelocity-na8.net&amp;folderid=FX38683808-3616-E65E-51DB-B50F76DD67A8","FX22011529")</f>
        <v>FX22011529</v>
      </c>
      <c r="F254" t="s">
        <v>19</v>
      </c>
      <c r="G254" t="s">
        <v>19</v>
      </c>
      <c r="H254" t="s">
        <v>82</v>
      </c>
      <c r="I254" t="s">
        <v>736</v>
      </c>
      <c r="J254">
        <v>38</v>
      </c>
      <c r="K254" t="s">
        <v>84</v>
      </c>
      <c r="L254" t="s">
        <v>85</v>
      </c>
      <c r="M254" t="s">
        <v>86</v>
      </c>
      <c r="N254">
        <v>2</v>
      </c>
      <c r="O254" s="1">
        <v>44567.524108796293</v>
      </c>
      <c r="P254" s="1">
        <v>44567.754930555559</v>
      </c>
      <c r="Q254">
        <v>19421</v>
      </c>
      <c r="R254">
        <v>522</v>
      </c>
      <c r="S254" t="b">
        <v>0</v>
      </c>
      <c r="T254" t="s">
        <v>87</v>
      </c>
      <c r="U254" t="b">
        <v>0</v>
      </c>
      <c r="V254" t="s">
        <v>178</v>
      </c>
      <c r="W254" s="1">
        <v>44567.547719907408</v>
      </c>
      <c r="X254">
        <v>417</v>
      </c>
      <c r="Y254">
        <v>37</v>
      </c>
      <c r="Z254">
        <v>0</v>
      </c>
      <c r="AA254">
        <v>37</v>
      </c>
      <c r="AB254">
        <v>0</v>
      </c>
      <c r="AC254">
        <v>9</v>
      </c>
      <c r="AD254">
        <v>1</v>
      </c>
      <c r="AE254">
        <v>0</v>
      </c>
      <c r="AF254">
        <v>0</v>
      </c>
      <c r="AG254">
        <v>0</v>
      </c>
      <c r="AH254" t="s">
        <v>190</v>
      </c>
      <c r="AI254" s="1">
        <v>44567.754930555559</v>
      </c>
      <c r="AJ254">
        <v>105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1</v>
      </c>
      <c r="AQ254">
        <v>0</v>
      </c>
      <c r="AR254">
        <v>0</v>
      </c>
      <c r="AS254">
        <v>0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 x14ac:dyDescent="0.45">
      <c r="A255" t="s">
        <v>737</v>
      </c>
      <c r="B255" t="s">
        <v>79</v>
      </c>
      <c r="C255" t="s">
        <v>242</v>
      </c>
      <c r="D255" t="s">
        <v>81</v>
      </c>
      <c r="E255" s="2" t="str">
        <f>HYPERLINK("capsilon://?command=openfolder&amp;siteaddress=FAM.docvelocity-na8.net&amp;folderid=FX1A75C01B-DA72-DF66-5756-83E1501D3E87","FX211213426")</f>
        <v>FX211213426</v>
      </c>
      <c r="F255" t="s">
        <v>19</v>
      </c>
      <c r="G255" t="s">
        <v>19</v>
      </c>
      <c r="H255" t="s">
        <v>82</v>
      </c>
      <c r="I255" t="s">
        <v>738</v>
      </c>
      <c r="J255">
        <v>66</v>
      </c>
      <c r="K255" t="s">
        <v>84</v>
      </c>
      <c r="L255" t="s">
        <v>85</v>
      </c>
      <c r="M255" t="s">
        <v>86</v>
      </c>
      <c r="N255">
        <v>2</v>
      </c>
      <c r="O255" s="1">
        <v>44567.52548611111</v>
      </c>
      <c r="P255" s="1">
        <v>44567.769907407404</v>
      </c>
      <c r="Q255">
        <v>20592</v>
      </c>
      <c r="R255">
        <v>526</v>
      </c>
      <c r="S255" t="b">
        <v>0</v>
      </c>
      <c r="T255" t="s">
        <v>87</v>
      </c>
      <c r="U255" t="b">
        <v>0</v>
      </c>
      <c r="V255" t="s">
        <v>160</v>
      </c>
      <c r="W255" s="1">
        <v>44567.546840277777</v>
      </c>
      <c r="X255">
        <v>173</v>
      </c>
      <c r="Y255">
        <v>52</v>
      </c>
      <c r="Z255">
        <v>0</v>
      </c>
      <c r="AA255">
        <v>52</v>
      </c>
      <c r="AB255">
        <v>0</v>
      </c>
      <c r="AC255">
        <v>28</v>
      </c>
      <c r="AD255">
        <v>14</v>
      </c>
      <c r="AE255">
        <v>0</v>
      </c>
      <c r="AF255">
        <v>0</v>
      </c>
      <c r="AG255">
        <v>0</v>
      </c>
      <c r="AH255" t="s">
        <v>190</v>
      </c>
      <c r="AI255" s="1">
        <v>44567.769907407404</v>
      </c>
      <c r="AJ255">
        <v>89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14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 x14ac:dyDescent="0.45">
      <c r="A256" t="s">
        <v>739</v>
      </c>
      <c r="B256" t="s">
        <v>79</v>
      </c>
      <c r="C256" t="s">
        <v>740</v>
      </c>
      <c r="D256" t="s">
        <v>81</v>
      </c>
      <c r="E256" s="2" t="str">
        <f>HYPERLINK("capsilon://?command=openfolder&amp;siteaddress=FAM.docvelocity-na8.net&amp;folderid=FX1250FBBE-96C5-6246-884A-520505E56A60","FX22011074")</f>
        <v>FX22011074</v>
      </c>
      <c r="F256" t="s">
        <v>19</v>
      </c>
      <c r="G256" t="s">
        <v>19</v>
      </c>
      <c r="H256" t="s">
        <v>82</v>
      </c>
      <c r="I256" t="s">
        <v>741</v>
      </c>
      <c r="J256">
        <v>38</v>
      </c>
      <c r="K256" t="s">
        <v>84</v>
      </c>
      <c r="L256" t="s">
        <v>85</v>
      </c>
      <c r="M256" t="s">
        <v>86</v>
      </c>
      <c r="N256">
        <v>2</v>
      </c>
      <c r="O256" s="1">
        <v>44567.529664351852</v>
      </c>
      <c r="P256" s="1">
        <v>44567.770740740743</v>
      </c>
      <c r="Q256">
        <v>20644</v>
      </c>
      <c r="R256">
        <v>185</v>
      </c>
      <c r="S256" t="b">
        <v>0</v>
      </c>
      <c r="T256" t="s">
        <v>87</v>
      </c>
      <c r="U256" t="b">
        <v>0</v>
      </c>
      <c r="V256" t="s">
        <v>160</v>
      </c>
      <c r="W256" s="1">
        <v>44567.548159722224</v>
      </c>
      <c r="X256">
        <v>113</v>
      </c>
      <c r="Y256">
        <v>37</v>
      </c>
      <c r="Z256">
        <v>0</v>
      </c>
      <c r="AA256">
        <v>37</v>
      </c>
      <c r="AB256">
        <v>0</v>
      </c>
      <c r="AC256">
        <v>8</v>
      </c>
      <c r="AD256">
        <v>1</v>
      </c>
      <c r="AE256">
        <v>0</v>
      </c>
      <c r="AF256">
        <v>0</v>
      </c>
      <c r="AG256">
        <v>0</v>
      </c>
      <c r="AH256" t="s">
        <v>190</v>
      </c>
      <c r="AI256" s="1">
        <v>44567.770740740743</v>
      </c>
      <c r="AJ256">
        <v>72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</v>
      </c>
      <c r="AQ256">
        <v>0</v>
      </c>
      <c r="AR256">
        <v>0</v>
      </c>
      <c r="AS256">
        <v>0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 x14ac:dyDescent="0.45">
      <c r="A257" t="s">
        <v>742</v>
      </c>
      <c r="B257" t="s">
        <v>79</v>
      </c>
      <c r="C257" t="s">
        <v>568</v>
      </c>
      <c r="D257" t="s">
        <v>81</v>
      </c>
      <c r="E257" s="2" t="str">
        <f>HYPERLINK("capsilon://?command=openfolder&amp;siteaddress=FAM.docvelocity-na8.net&amp;folderid=FX3F7637FF-92EE-C509-E927-BC7282C6725B","FX211113866")</f>
        <v>FX211113866</v>
      </c>
      <c r="F257" t="s">
        <v>19</v>
      </c>
      <c r="G257" t="s">
        <v>19</v>
      </c>
      <c r="H257" t="s">
        <v>82</v>
      </c>
      <c r="I257" t="s">
        <v>743</v>
      </c>
      <c r="J257">
        <v>38</v>
      </c>
      <c r="K257" t="s">
        <v>84</v>
      </c>
      <c r="L257" t="s">
        <v>85</v>
      </c>
      <c r="M257" t="s">
        <v>86</v>
      </c>
      <c r="N257">
        <v>1</v>
      </c>
      <c r="O257" s="1">
        <v>44567.538888888892</v>
      </c>
      <c r="P257" s="1">
        <v>44567.550196759257</v>
      </c>
      <c r="Q257">
        <v>792</v>
      </c>
      <c r="R257">
        <v>185</v>
      </c>
      <c r="S257" t="b">
        <v>0</v>
      </c>
      <c r="T257" t="s">
        <v>87</v>
      </c>
      <c r="U257" t="b">
        <v>0</v>
      </c>
      <c r="V257" t="s">
        <v>160</v>
      </c>
      <c r="W257" s="1">
        <v>44567.550196759257</v>
      </c>
      <c r="X257">
        <v>176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38</v>
      </c>
      <c r="AE257">
        <v>37</v>
      </c>
      <c r="AF257">
        <v>0</v>
      </c>
      <c r="AG257">
        <v>1</v>
      </c>
      <c r="AH257" t="s">
        <v>87</v>
      </c>
      <c r="AI257" t="s">
        <v>87</v>
      </c>
      <c r="AJ257" t="s">
        <v>87</v>
      </c>
      <c r="AK257" t="s">
        <v>87</v>
      </c>
      <c r="AL257" t="s">
        <v>87</v>
      </c>
      <c r="AM257" t="s">
        <v>87</v>
      </c>
      <c r="AN257" t="s">
        <v>87</v>
      </c>
      <c r="AO257" t="s">
        <v>87</v>
      </c>
      <c r="AP257" t="s">
        <v>87</v>
      </c>
      <c r="AQ257" t="s">
        <v>87</v>
      </c>
      <c r="AR257" t="s">
        <v>87</v>
      </c>
      <c r="AS257" t="s">
        <v>87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 x14ac:dyDescent="0.45">
      <c r="A258" t="s">
        <v>744</v>
      </c>
      <c r="B258" t="s">
        <v>79</v>
      </c>
      <c r="C258" t="s">
        <v>568</v>
      </c>
      <c r="D258" t="s">
        <v>81</v>
      </c>
      <c r="E258" s="2" t="str">
        <f>HYPERLINK("capsilon://?command=openfolder&amp;siteaddress=FAM.docvelocity-na8.net&amp;folderid=FX3F7637FF-92EE-C509-E927-BC7282C6725B","FX211113866")</f>
        <v>FX211113866</v>
      </c>
      <c r="F258" t="s">
        <v>19</v>
      </c>
      <c r="G258" t="s">
        <v>19</v>
      </c>
      <c r="H258" t="s">
        <v>82</v>
      </c>
      <c r="I258" t="s">
        <v>743</v>
      </c>
      <c r="J258">
        <v>66</v>
      </c>
      <c r="K258" t="s">
        <v>84</v>
      </c>
      <c r="L258" t="s">
        <v>85</v>
      </c>
      <c r="M258" t="s">
        <v>86</v>
      </c>
      <c r="N258">
        <v>2</v>
      </c>
      <c r="O258" s="1">
        <v>44567.55064814815</v>
      </c>
      <c r="P258" s="1">
        <v>44567.57472222222</v>
      </c>
      <c r="Q258">
        <v>1132</v>
      </c>
      <c r="R258">
        <v>948</v>
      </c>
      <c r="S258" t="b">
        <v>0</v>
      </c>
      <c r="T258" t="s">
        <v>87</v>
      </c>
      <c r="U258" t="b">
        <v>1</v>
      </c>
      <c r="V258" t="s">
        <v>174</v>
      </c>
      <c r="W258" s="1">
        <v>44567.558194444442</v>
      </c>
      <c r="X258">
        <v>580</v>
      </c>
      <c r="Y258">
        <v>52</v>
      </c>
      <c r="Z258">
        <v>0</v>
      </c>
      <c r="AA258">
        <v>52</v>
      </c>
      <c r="AB258">
        <v>0</v>
      </c>
      <c r="AC258">
        <v>32</v>
      </c>
      <c r="AD258">
        <v>14</v>
      </c>
      <c r="AE258">
        <v>0</v>
      </c>
      <c r="AF258">
        <v>0</v>
      </c>
      <c r="AG258">
        <v>0</v>
      </c>
      <c r="AH258" t="s">
        <v>170</v>
      </c>
      <c r="AI258" s="1">
        <v>44567.57472222222</v>
      </c>
      <c r="AJ258">
        <v>368</v>
      </c>
      <c r="AK258">
        <v>0</v>
      </c>
      <c r="AL258">
        <v>0</v>
      </c>
      <c r="AM258">
        <v>0</v>
      </c>
      <c r="AN258">
        <v>0</v>
      </c>
      <c r="AO258">
        <v>2</v>
      </c>
      <c r="AP258">
        <v>14</v>
      </c>
      <c r="AQ258">
        <v>0</v>
      </c>
      <c r="AR258">
        <v>0</v>
      </c>
      <c r="AS258">
        <v>0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 x14ac:dyDescent="0.45">
      <c r="A259" t="s">
        <v>745</v>
      </c>
      <c r="B259" t="s">
        <v>79</v>
      </c>
      <c r="C259" t="s">
        <v>686</v>
      </c>
      <c r="D259" t="s">
        <v>81</v>
      </c>
      <c r="E259" s="2" t="str">
        <f>HYPERLINK("capsilon://?command=openfolder&amp;siteaddress=FAM.docvelocity-na8.net&amp;folderid=FXE746E60A-4237-E21D-4996-810E98F2B7D0","FX211210176")</f>
        <v>FX211210176</v>
      </c>
      <c r="F259" t="s">
        <v>19</v>
      </c>
      <c r="G259" t="s">
        <v>19</v>
      </c>
      <c r="H259" t="s">
        <v>82</v>
      </c>
      <c r="I259" t="s">
        <v>746</v>
      </c>
      <c r="J259">
        <v>66</v>
      </c>
      <c r="K259" t="s">
        <v>84</v>
      </c>
      <c r="L259" t="s">
        <v>85</v>
      </c>
      <c r="M259" t="s">
        <v>86</v>
      </c>
      <c r="N259">
        <v>2</v>
      </c>
      <c r="O259" s="1">
        <v>44567.55196759259</v>
      </c>
      <c r="P259" s="1">
        <v>44567.772407407407</v>
      </c>
      <c r="Q259">
        <v>18555</v>
      </c>
      <c r="R259">
        <v>491</v>
      </c>
      <c r="S259" t="b">
        <v>0</v>
      </c>
      <c r="T259" t="s">
        <v>87</v>
      </c>
      <c r="U259" t="b">
        <v>0</v>
      </c>
      <c r="V259" t="s">
        <v>174</v>
      </c>
      <c r="W259" s="1">
        <v>44567.5622337963</v>
      </c>
      <c r="X259">
        <v>348</v>
      </c>
      <c r="Y259">
        <v>52</v>
      </c>
      <c r="Z259">
        <v>0</v>
      </c>
      <c r="AA259">
        <v>52</v>
      </c>
      <c r="AB259">
        <v>0</v>
      </c>
      <c r="AC259">
        <v>15</v>
      </c>
      <c r="AD259">
        <v>14</v>
      </c>
      <c r="AE259">
        <v>0</v>
      </c>
      <c r="AF259">
        <v>0</v>
      </c>
      <c r="AG259">
        <v>0</v>
      </c>
      <c r="AH259" t="s">
        <v>190</v>
      </c>
      <c r="AI259" s="1">
        <v>44567.772407407407</v>
      </c>
      <c r="AJ259">
        <v>143</v>
      </c>
      <c r="AK259">
        <v>2</v>
      </c>
      <c r="AL259">
        <v>0</v>
      </c>
      <c r="AM259">
        <v>2</v>
      </c>
      <c r="AN259">
        <v>0</v>
      </c>
      <c r="AO259">
        <v>1</v>
      </c>
      <c r="AP259">
        <v>12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 x14ac:dyDescent="0.45">
      <c r="A260" t="s">
        <v>747</v>
      </c>
      <c r="B260" t="s">
        <v>79</v>
      </c>
      <c r="C260" t="s">
        <v>698</v>
      </c>
      <c r="D260" t="s">
        <v>81</v>
      </c>
      <c r="E260" s="2" t="str">
        <f>HYPERLINK("capsilon://?command=openfolder&amp;siteaddress=FAM.docvelocity-na8.net&amp;folderid=FX12D8B552-A92B-4868-F4FB-B7FCBF44E0B9","FX211210890")</f>
        <v>FX211210890</v>
      </c>
      <c r="F260" t="s">
        <v>19</v>
      </c>
      <c r="G260" t="s">
        <v>19</v>
      </c>
      <c r="H260" t="s">
        <v>82</v>
      </c>
      <c r="I260" t="s">
        <v>748</v>
      </c>
      <c r="J260">
        <v>66</v>
      </c>
      <c r="K260" t="s">
        <v>84</v>
      </c>
      <c r="L260" t="s">
        <v>85</v>
      </c>
      <c r="M260" t="s">
        <v>86</v>
      </c>
      <c r="N260">
        <v>2</v>
      </c>
      <c r="O260" s="1">
        <v>44567.555659722224</v>
      </c>
      <c r="P260" s="1">
        <v>44567.773611111108</v>
      </c>
      <c r="Q260">
        <v>17361</v>
      </c>
      <c r="R260">
        <v>1470</v>
      </c>
      <c r="S260" t="b">
        <v>0</v>
      </c>
      <c r="T260" t="s">
        <v>87</v>
      </c>
      <c r="U260" t="b">
        <v>0</v>
      </c>
      <c r="V260" t="s">
        <v>163</v>
      </c>
      <c r="W260" s="1">
        <v>44567.59202546296</v>
      </c>
      <c r="X260">
        <v>1363</v>
      </c>
      <c r="Y260">
        <v>52</v>
      </c>
      <c r="Z260">
        <v>0</v>
      </c>
      <c r="AA260">
        <v>52</v>
      </c>
      <c r="AB260">
        <v>0</v>
      </c>
      <c r="AC260">
        <v>22</v>
      </c>
      <c r="AD260">
        <v>14</v>
      </c>
      <c r="AE260">
        <v>0</v>
      </c>
      <c r="AF260">
        <v>0</v>
      </c>
      <c r="AG260">
        <v>0</v>
      </c>
      <c r="AH260" t="s">
        <v>190</v>
      </c>
      <c r="AI260" s="1">
        <v>44567.773611111108</v>
      </c>
      <c r="AJ260">
        <v>103</v>
      </c>
      <c r="AK260">
        <v>2</v>
      </c>
      <c r="AL260">
        <v>0</v>
      </c>
      <c r="AM260">
        <v>2</v>
      </c>
      <c r="AN260">
        <v>0</v>
      </c>
      <c r="AO260">
        <v>1</v>
      </c>
      <c r="AP260">
        <v>12</v>
      </c>
      <c r="AQ260">
        <v>0</v>
      </c>
      <c r="AR260">
        <v>0</v>
      </c>
      <c r="AS260">
        <v>0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 x14ac:dyDescent="0.45">
      <c r="A261" t="s">
        <v>749</v>
      </c>
      <c r="B261" t="s">
        <v>79</v>
      </c>
      <c r="C261" t="s">
        <v>642</v>
      </c>
      <c r="D261" t="s">
        <v>81</v>
      </c>
      <c r="E261" s="2" t="str">
        <f>HYPERLINK("capsilon://?command=openfolder&amp;siteaddress=FAM.docvelocity-na8.net&amp;folderid=FX17A126BF-3306-BF11-9A52-1B63A29E0537","FX21129602")</f>
        <v>FX21129602</v>
      </c>
      <c r="F261" t="s">
        <v>19</v>
      </c>
      <c r="G261" t="s">
        <v>19</v>
      </c>
      <c r="H261" t="s">
        <v>82</v>
      </c>
      <c r="I261" t="s">
        <v>750</v>
      </c>
      <c r="J261">
        <v>38</v>
      </c>
      <c r="K261" t="s">
        <v>84</v>
      </c>
      <c r="L261" t="s">
        <v>85</v>
      </c>
      <c r="M261" t="s">
        <v>86</v>
      </c>
      <c r="N261">
        <v>2</v>
      </c>
      <c r="O261" s="1">
        <v>44567.571828703702</v>
      </c>
      <c r="P261" s="1">
        <v>44567.775682870371</v>
      </c>
      <c r="Q261">
        <v>15698</v>
      </c>
      <c r="R261">
        <v>1915</v>
      </c>
      <c r="S261" t="b">
        <v>0</v>
      </c>
      <c r="T261" t="s">
        <v>87</v>
      </c>
      <c r="U261" t="b">
        <v>0</v>
      </c>
      <c r="V261" t="s">
        <v>351</v>
      </c>
      <c r="W261" s="1">
        <v>44567.605243055557</v>
      </c>
      <c r="X261">
        <v>1600</v>
      </c>
      <c r="Y261">
        <v>37</v>
      </c>
      <c r="Z261">
        <v>0</v>
      </c>
      <c r="AA261">
        <v>37</v>
      </c>
      <c r="AB261">
        <v>0</v>
      </c>
      <c r="AC261">
        <v>31</v>
      </c>
      <c r="AD261">
        <v>1</v>
      </c>
      <c r="AE261">
        <v>0</v>
      </c>
      <c r="AF261">
        <v>0</v>
      </c>
      <c r="AG261">
        <v>0</v>
      </c>
      <c r="AH261" t="s">
        <v>190</v>
      </c>
      <c r="AI261" s="1">
        <v>44567.775682870371</v>
      </c>
      <c r="AJ261">
        <v>178</v>
      </c>
      <c r="AK261">
        <v>1</v>
      </c>
      <c r="AL261">
        <v>0</v>
      </c>
      <c r="AM261">
        <v>1</v>
      </c>
      <c r="AN261">
        <v>0</v>
      </c>
      <c r="AO261">
        <v>1</v>
      </c>
      <c r="AP261">
        <v>0</v>
      </c>
      <c r="AQ261">
        <v>0</v>
      </c>
      <c r="AR261">
        <v>0</v>
      </c>
      <c r="AS261">
        <v>0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 x14ac:dyDescent="0.45">
      <c r="A262" t="s">
        <v>751</v>
      </c>
      <c r="B262" t="s">
        <v>79</v>
      </c>
      <c r="C262" t="s">
        <v>716</v>
      </c>
      <c r="D262" t="s">
        <v>81</v>
      </c>
      <c r="E262" s="2" t="str">
        <f>HYPERLINK("capsilon://?command=openfolder&amp;siteaddress=FAM.docvelocity-na8.net&amp;folderid=FX2DC13FBE-5260-0036-FD05-E16960A678DC","FX211210934")</f>
        <v>FX211210934</v>
      </c>
      <c r="F262" t="s">
        <v>19</v>
      </c>
      <c r="G262" t="s">
        <v>19</v>
      </c>
      <c r="H262" t="s">
        <v>82</v>
      </c>
      <c r="I262" t="s">
        <v>752</v>
      </c>
      <c r="J262">
        <v>66</v>
      </c>
      <c r="K262" t="s">
        <v>84</v>
      </c>
      <c r="L262" t="s">
        <v>85</v>
      </c>
      <c r="M262" t="s">
        <v>86</v>
      </c>
      <c r="N262">
        <v>2</v>
      </c>
      <c r="O262" s="1">
        <v>44567.577233796299</v>
      </c>
      <c r="P262" s="1">
        <v>44567.777453703704</v>
      </c>
      <c r="Q262">
        <v>16335</v>
      </c>
      <c r="R262">
        <v>964</v>
      </c>
      <c r="S262" t="b">
        <v>0</v>
      </c>
      <c r="T262" t="s">
        <v>87</v>
      </c>
      <c r="U262" t="b">
        <v>0</v>
      </c>
      <c r="V262" t="s">
        <v>163</v>
      </c>
      <c r="W262" s="1">
        <v>44567.601412037038</v>
      </c>
      <c r="X262">
        <v>811</v>
      </c>
      <c r="Y262">
        <v>52</v>
      </c>
      <c r="Z262">
        <v>0</v>
      </c>
      <c r="AA262">
        <v>52</v>
      </c>
      <c r="AB262">
        <v>0</v>
      </c>
      <c r="AC262">
        <v>16</v>
      </c>
      <c r="AD262">
        <v>14</v>
      </c>
      <c r="AE262">
        <v>0</v>
      </c>
      <c r="AF262">
        <v>0</v>
      </c>
      <c r="AG262">
        <v>0</v>
      </c>
      <c r="AH262" t="s">
        <v>190</v>
      </c>
      <c r="AI262" s="1">
        <v>44567.777453703704</v>
      </c>
      <c r="AJ262">
        <v>153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14</v>
      </c>
      <c r="AQ262">
        <v>0</v>
      </c>
      <c r="AR262">
        <v>0</v>
      </c>
      <c r="AS262">
        <v>0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 x14ac:dyDescent="0.45">
      <c r="A263" t="s">
        <v>753</v>
      </c>
      <c r="B263" t="s">
        <v>79</v>
      </c>
      <c r="C263" t="s">
        <v>719</v>
      </c>
      <c r="D263" t="s">
        <v>81</v>
      </c>
      <c r="E263" s="2" t="str">
        <f>HYPERLINK("capsilon://?command=openfolder&amp;siteaddress=FAM.docvelocity-na8.net&amp;folderid=FX50F0D43D-FF24-8235-C2C8-44A375D2FF8E","FX211210966")</f>
        <v>FX211210966</v>
      </c>
      <c r="F263" t="s">
        <v>19</v>
      </c>
      <c r="G263" t="s">
        <v>19</v>
      </c>
      <c r="H263" t="s">
        <v>82</v>
      </c>
      <c r="I263" t="s">
        <v>754</v>
      </c>
      <c r="J263">
        <v>66</v>
      </c>
      <c r="K263" t="s">
        <v>84</v>
      </c>
      <c r="L263" t="s">
        <v>85</v>
      </c>
      <c r="M263" t="s">
        <v>86</v>
      </c>
      <c r="N263">
        <v>2</v>
      </c>
      <c r="O263" s="1">
        <v>44567.577604166669</v>
      </c>
      <c r="P263" s="1">
        <v>44567.77847222222</v>
      </c>
      <c r="Q263">
        <v>17067</v>
      </c>
      <c r="R263">
        <v>288</v>
      </c>
      <c r="S263" t="b">
        <v>0</v>
      </c>
      <c r="T263" t="s">
        <v>87</v>
      </c>
      <c r="U263" t="b">
        <v>0</v>
      </c>
      <c r="V263" t="s">
        <v>178</v>
      </c>
      <c r="W263" s="1">
        <v>44567.595000000001</v>
      </c>
      <c r="X263">
        <v>201</v>
      </c>
      <c r="Y263">
        <v>52</v>
      </c>
      <c r="Z263">
        <v>0</v>
      </c>
      <c r="AA263">
        <v>52</v>
      </c>
      <c r="AB263">
        <v>0</v>
      </c>
      <c r="AC263">
        <v>15</v>
      </c>
      <c r="AD263">
        <v>14</v>
      </c>
      <c r="AE263">
        <v>0</v>
      </c>
      <c r="AF263">
        <v>0</v>
      </c>
      <c r="AG263">
        <v>0</v>
      </c>
      <c r="AH263" t="s">
        <v>190</v>
      </c>
      <c r="AI263" s="1">
        <v>44567.77847222222</v>
      </c>
      <c r="AJ263">
        <v>87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14</v>
      </c>
      <c r="AQ263">
        <v>0</v>
      </c>
      <c r="AR263">
        <v>0</v>
      </c>
      <c r="AS263">
        <v>0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 x14ac:dyDescent="0.45">
      <c r="A264" t="s">
        <v>755</v>
      </c>
      <c r="B264" t="s">
        <v>79</v>
      </c>
      <c r="C264" t="s">
        <v>756</v>
      </c>
      <c r="D264" t="s">
        <v>81</v>
      </c>
      <c r="E264" s="2" t="str">
        <f>HYPERLINK("capsilon://?command=openfolder&amp;siteaddress=FAM.docvelocity-na8.net&amp;folderid=FXBCCF4952-D5E7-1092-319E-861EEE5BAF1F","FX211212632")</f>
        <v>FX211212632</v>
      </c>
      <c r="F264" t="s">
        <v>19</v>
      </c>
      <c r="G264" t="s">
        <v>19</v>
      </c>
      <c r="H264" t="s">
        <v>82</v>
      </c>
      <c r="I264" t="s">
        <v>757</v>
      </c>
      <c r="J264">
        <v>66</v>
      </c>
      <c r="K264" t="s">
        <v>84</v>
      </c>
      <c r="L264" t="s">
        <v>85</v>
      </c>
      <c r="M264" t="s">
        <v>86</v>
      </c>
      <c r="N264">
        <v>2</v>
      </c>
      <c r="O264" s="1">
        <v>44567.59480324074</v>
      </c>
      <c r="P264" s="1">
        <v>44567.784189814818</v>
      </c>
      <c r="Q264">
        <v>12917</v>
      </c>
      <c r="R264">
        <v>3446</v>
      </c>
      <c r="S264" t="b">
        <v>0</v>
      </c>
      <c r="T264" t="s">
        <v>87</v>
      </c>
      <c r="U264" t="b">
        <v>0</v>
      </c>
      <c r="V264" t="s">
        <v>163</v>
      </c>
      <c r="W264" s="1">
        <v>44567.635416666664</v>
      </c>
      <c r="X264">
        <v>2938</v>
      </c>
      <c r="Y264">
        <v>52</v>
      </c>
      <c r="Z264">
        <v>0</v>
      </c>
      <c r="AA264">
        <v>52</v>
      </c>
      <c r="AB264">
        <v>0</v>
      </c>
      <c r="AC264">
        <v>42</v>
      </c>
      <c r="AD264">
        <v>14</v>
      </c>
      <c r="AE264">
        <v>0</v>
      </c>
      <c r="AF264">
        <v>0</v>
      </c>
      <c r="AG264">
        <v>0</v>
      </c>
      <c r="AH264" t="s">
        <v>190</v>
      </c>
      <c r="AI264" s="1">
        <v>44567.784189814818</v>
      </c>
      <c r="AJ264">
        <v>493</v>
      </c>
      <c r="AK264">
        <v>8</v>
      </c>
      <c r="AL264">
        <v>0</v>
      </c>
      <c r="AM264">
        <v>8</v>
      </c>
      <c r="AN264">
        <v>0</v>
      </c>
      <c r="AO264">
        <v>8</v>
      </c>
      <c r="AP264">
        <v>6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 x14ac:dyDescent="0.45">
      <c r="A265" t="s">
        <v>758</v>
      </c>
      <c r="B265" t="s">
        <v>79</v>
      </c>
      <c r="C265" t="s">
        <v>756</v>
      </c>
      <c r="D265" t="s">
        <v>81</v>
      </c>
      <c r="E265" s="2" t="str">
        <f>HYPERLINK("capsilon://?command=openfolder&amp;siteaddress=FAM.docvelocity-na8.net&amp;folderid=FXBCCF4952-D5E7-1092-319E-861EEE5BAF1F","FX211212632")</f>
        <v>FX211212632</v>
      </c>
      <c r="F265" t="s">
        <v>19</v>
      </c>
      <c r="G265" t="s">
        <v>19</v>
      </c>
      <c r="H265" t="s">
        <v>82</v>
      </c>
      <c r="I265" t="s">
        <v>759</v>
      </c>
      <c r="J265">
        <v>66</v>
      </c>
      <c r="K265" t="s">
        <v>84</v>
      </c>
      <c r="L265" t="s">
        <v>85</v>
      </c>
      <c r="M265" t="s">
        <v>86</v>
      </c>
      <c r="N265">
        <v>2</v>
      </c>
      <c r="O265" s="1">
        <v>44567.599976851852</v>
      </c>
      <c r="P265" s="1">
        <v>44567.785798611112</v>
      </c>
      <c r="Q265">
        <v>11976</v>
      </c>
      <c r="R265">
        <v>4079</v>
      </c>
      <c r="S265" t="b">
        <v>0</v>
      </c>
      <c r="T265" t="s">
        <v>87</v>
      </c>
      <c r="U265" t="b">
        <v>0</v>
      </c>
      <c r="V265" t="s">
        <v>163</v>
      </c>
      <c r="W265" s="1">
        <v>44567.715682870374</v>
      </c>
      <c r="X265">
        <v>3155</v>
      </c>
      <c r="Y265">
        <v>52</v>
      </c>
      <c r="Z265">
        <v>0</v>
      </c>
      <c r="AA265">
        <v>52</v>
      </c>
      <c r="AB265">
        <v>0</v>
      </c>
      <c r="AC265">
        <v>35</v>
      </c>
      <c r="AD265">
        <v>14</v>
      </c>
      <c r="AE265">
        <v>0</v>
      </c>
      <c r="AF265">
        <v>0</v>
      </c>
      <c r="AG265">
        <v>0</v>
      </c>
      <c r="AH265" t="s">
        <v>190</v>
      </c>
      <c r="AI265" s="1">
        <v>44567.785798611112</v>
      </c>
      <c r="AJ265">
        <v>139</v>
      </c>
      <c r="AK265">
        <v>2</v>
      </c>
      <c r="AL265">
        <v>0</v>
      </c>
      <c r="AM265">
        <v>2</v>
      </c>
      <c r="AN265">
        <v>0</v>
      </c>
      <c r="AO265">
        <v>2</v>
      </c>
      <c r="AP265">
        <v>12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 x14ac:dyDescent="0.45">
      <c r="A266" t="s">
        <v>760</v>
      </c>
      <c r="B266" t="s">
        <v>79</v>
      </c>
      <c r="C266" t="s">
        <v>761</v>
      </c>
      <c r="D266" t="s">
        <v>81</v>
      </c>
      <c r="E266" s="2" t="str">
        <f>HYPERLINK("capsilon://?command=openfolder&amp;siteaddress=FAM.docvelocity-na8.net&amp;folderid=FXE6DCA29D-326E-9A26-8E4B-4CF5583CE38F","FX21128471")</f>
        <v>FX21128471</v>
      </c>
      <c r="F266" t="s">
        <v>19</v>
      </c>
      <c r="G266" t="s">
        <v>19</v>
      </c>
      <c r="H266" t="s">
        <v>82</v>
      </c>
      <c r="I266" t="s">
        <v>762</v>
      </c>
      <c r="J266">
        <v>66</v>
      </c>
      <c r="K266" t="s">
        <v>84</v>
      </c>
      <c r="L266" t="s">
        <v>85</v>
      </c>
      <c r="M266" t="s">
        <v>86</v>
      </c>
      <c r="N266">
        <v>2</v>
      </c>
      <c r="O266" s="1">
        <v>44567.611585648148</v>
      </c>
      <c r="P266" s="1">
        <v>44567.786736111113</v>
      </c>
      <c r="Q266">
        <v>14033</v>
      </c>
      <c r="R266">
        <v>1100</v>
      </c>
      <c r="S266" t="b">
        <v>0</v>
      </c>
      <c r="T266" t="s">
        <v>87</v>
      </c>
      <c r="U266" t="b">
        <v>0</v>
      </c>
      <c r="V266" t="s">
        <v>174</v>
      </c>
      <c r="W266" s="1">
        <v>44567.639293981483</v>
      </c>
      <c r="X266">
        <v>1020</v>
      </c>
      <c r="Y266">
        <v>52</v>
      </c>
      <c r="Z266">
        <v>0</v>
      </c>
      <c r="AA266">
        <v>52</v>
      </c>
      <c r="AB266">
        <v>0</v>
      </c>
      <c r="AC266">
        <v>16</v>
      </c>
      <c r="AD266">
        <v>14</v>
      </c>
      <c r="AE266">
        <v>0</v>
      </c>
      <c r="AF266">
        <v>0</v>
      </c>
      <c r="AG266">
        <v>0</v>
      </c>
      <c r="AH266" t="s">
        <v>190</v>
      </c>
      <c r="AI266" s="1">
        <v>44567.786736111113</v>
      </c>
      <c r="AJ266">
        <v>80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14</v>
      </c>
      <c r="AQ266">
        <v>0</v>
      </c>
      <c r="AR266">
        <v>0</v>
      </c>
      <c r="AS266">
        <v>0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 x14ac:dyDescent="0.45">
      <c r="A267" t="s">
        <v>763</v>
      </c>
      <c r="B267" t="s">
        <v>79</v>
      </c>
      <c r="C267" t="s">
        <v>764</v>
      </c>
      <c r="D267" t="s">
        <v>81</v>
      </c>
      <c r="E267" s="2" t="str">
        <f>HYPERLINK("capsilon://?command=openfolder&amp;siteaddress=FAM.docvelocity-na8.net&amp;folderid=FXDF16966B-EF1C-102C-08DF-859B3D5E2063","FX21129543")</f>
        <v>FX21129543</v>
      </c>
      <c r="F267" t="s">
        <v>19</v>
      </c>
      <c r="G267" t="s">
        <v>19</v>
      </c>
      <c r="H267" t="s">
        <v>82</v>
      </c>
      <c r="I267" t="s">
        <v>765</v>
      </c>
      <c r="J267">
        <v>84</v>
      </c>
      <c r="K267" t="s">
        <v>84</v>
      </c>
      <c r="L267" t="s">
        <v>85</v>
      </c>
      <c r="M267" t="s">
        <v>86</v>
      </c>
      <c r="N267">
        <v>1</v>
      </c>
      <c r="O267" s="1">
        <v>44567.615312499998</v>
      </c>
      <c r="P267" s="1">
        <v>44567.74763888889</v>
      </c>
      <c r="Q267">
        <v>9814</v>
      </c>
      <c r="R267">
        <v>1619</v>
      </c>
      <c r="S267" t="b">
        <v>0</v>
      </c>
      <c r="T267" t="s">
        <v>87</v>
      </c>
      <c r="U267" t="b">
        <v>0</v>
      </c>
      <c r="V267" t="s">
        <v>160</v>
      </c>
      <c r="W267" s="1">
        <v>44567.74763888889</v>
      </c>
      <c r="X267">
        <v>302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84</v>
      </c>
      <c r="AE267">
        <v>63</v>
      </c>
      <c r="AF267">
        <v>0</v>
      </c>
      <c r="AG267">
        <v>3</v>
      </c>
      <c r="AH267" t="s">
        <v>87</v>
      </c>
      <c r="AI267" t="s">
        <v>87</v>
      </c>
      <c r="AJ267" t="s">
        <v>87</v>
      </c>
      <c r="AK267" t="s">
        <v>87</v>
      </c>
      <c r="AL267" t="s">
        <v>87</v>
      </c>
      <c r="AM267" t="s">
        <v>87</v>
      </c>
      <c r="AN267" t="s">
        <v>87</v>
      </c>
      <c r="AO267" t="s">
        <v>87</v>
      </c>
      <c r="AP267" t="s">
        <v>87</v>
      </c>
      <c r="AQ267" t="s">
        <v>87</v>
      </c>
      <c r="AR267" t="s">
        <v>87</v>
      </c>
      <c r="AS267" t="s">
        <v>87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 x14ac:dyDescent="0.45">
      <c r="A268" t="s">
        <v>766</v>
      </c>
      <c r="B268" t="s">
        <v>79</v>
      </c>
      <c r="C268" t="s">
        <v>761</v>
      </c>
      <c r="D268" t="s">
        <v>81</v>
      </c>
      <c r="E268" s="2" t="str">
        <f>HYPERLINK("capsilon://?command=openfolder&amp;siteaddress=FAM.docvelocity-na8.net&amp;folderid=FXE6DCA29D-326E-9A26-8E4B-4CF5583CE38F","FX21128471")</f>
        <v>FX21128471</v>
      </c>
      <c r="F268" t="s">
        <v>19</v>
      </c>
      <c r="G268" t="s">
        <v>19</v>
      </c>
      <c r="H268" t="s">
        <v>82</v>
      </c>
      <c r="I268" t="s">
        <v>767</v>
      </c>
      <c r="J268">
        <v>66</v>
      </c>
      <c r="K268" t="s">
        <v>84</v>
      </c>
      <c r="L268" t="s">
        <v>85</v>
      </c>
      <c r="M268" t="s">
        <v>86</v>
      </c>
      <c r="N268">
        <v>2</v>
      </c>
      <c r="O268" s="1">
        <v>44567.615613425929</v>
      </c>
      <c r="P268" s="1">
        <v>44567.804282407407</v>
      </c>
      <c r="Q268">
        <v>14665</v>
      </c>
      <c r="R268">
        <v>1636</v>
      </c>
      <c r="S268" t="b">
        <v>0</v>
      </c>
      <c r="T268" t="s">
        <v>87</v>
      </c>
      <c r="U268" t="b">
        <v>0</v>
      </c>
      <c r="V268" t="s">
        <v>351</v>
      </c>
      <c r="W268" s="1">
        <v>44567.701921296299</v>
      </c>
      <c r="X268">
        <v>482</v>
      </c>
      <c r="Y268">
        <v>52</v>
      </c>
      <c r="Z268">
        <v>0</v>
      </c>
      <c r="AA268">
        <v>52</v>
      </c>
      <c r="AB268">
        <v>0</v>
      </c>
      <c r="AC268">
        <v>17</v>
      </c>
      <c r="AD268">
        <v>14</v>
      </c>
      <c r="AE268">
        <v>0</v>
      </c>
      <c r="AF268">
        <v>0</v>
      </c>
      <c r="AG268">
        <v>0</v>
      </c>
      <c r="AH268" t="s">
        <v>170</v>
      </c>
      <c r="AI268" s="1">
        <v>44567.804282407407</v>
      </c>
      <c r="AJ268">
        <v>1141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14</v>
      </c>
      <c r="AQ268">
        <v>0</v>
      </c>
      <c r="AR268">
        <v>0</v>
      </c>
      <c r="AS268">
        <v>0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 x14ac:dyDescent="0.45">
      <c r="A269" t="s">
        <v>768</v>
      </c>
      <c r="B269" t="s">
        <v>79</v>
      </c>
      <c r="C269" t="s">
        <v>769</v>
      </c>
      <c r="D269" t="s">
        <v>81</v>
      </c>
      <c r="E269" s="2" t="str">
        <f>HYPERLINK("capsilon://?command=openfolder&amp;siteaddress=FAM.docvelocity-na8.net&amp;folderid=FX0A376BC6-FB9E-6C42-A954-47D22A065651","FX21119950")</f>
        <v>FX21119950</v>
      </c>
      <c r="F269" t="s">
        <v>19</v>
      </c>
      <c r="G269" t="s">
        <v>19</v>
      </c>
      <c r="H269" t="s">
        <v>82</v>
      </c>
      <c r="I269" t="s">
        <v>770</v>
      </c>
      <c r="J269">
        <v>66</v>
      </c>
      <c r="K269" t="s">
        <v>84</v>
      </c>
      <c r="L269" t="s">
        <v>85</v>
      </c>
      <c r="M269" t="s">
        <v>81</v>
      </c>
      <c r="N269">
        <v>1</v>
      </c>
      <c r="O269" s="1">
        <v>44567.616064814814</v>
      </c>
      <c r="P269" s="1">
        <v>44567.739270833335</v>
      </c>
      <c r="Q269">
        <v>7813</v>
      </c>
      <c r="R269">
        <v>2832</v>
      </c>
      <c r="S269" t="b">
        <v>0</v>
      </c>
      <c r="T269" t="s">
        <v>304</v>
      </c>
      <c r="U269" t="b">
        <v>0</v>
      </c>
      <c r="V269" t="s">
        <v>304</v>
      </c>
      <c r="W269" s="1">
        <v>44567.739270833335</v>
      </c>
      <c r="X269">
        <v>2832</v>
      </c>
      <c r="Y269">
        <v>57</v>
      </c>
      <c r="Z269">
        <v>0</v>
      </c>
      <c r="AA269">
        <v>57</v>
      </c>
      <c r="AB269">
        <v>0</v>
      </c>
      <c r="AC269">
        <v>61</v>
      </c>
      <c r="AD269">
        <v>9</v>
      </c>
      <c r="AE269">
        <v>0</v>
      </c>
      <c r="AF269">
        <v>0</v>
      </c>
      <c r="AG269">
        <v>0</v>
      </c>
      <c r="AH269" t="s">
        <v>87</v>
      </c>
      <c r="AI269" t="s">
        <v>87</v>
      </c>
      <c r="AJ269" t="s">
        <v>87</v>
      </c>
      <c r="AK269" t="s">
        <v>87</v>
      </c>
      <c r="AL269" t="s">
        <v>87</v>
      </c>
      <c r="AM269" t="s">
        <v>87</v>
      </c>
      <c r="AN269" t="s">
        <v>87</v>
      </c>
      <c r="AO269" t="s">
        <v>87</v>
      </c>
      <c r="AP269" t="s">
        <v>87</v>
      </c>
      <c r="AQ269" t="s">
        <v>87</v>
      </c>
      <c r="AR269" t="s">
        <v>87</v>
      </c>
      <c r="AS269" t="s">
        <v>87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 x14ac:dyDescent="0.45">
      <c r="A270" t="s">
        <v>771</v>
      </c>
      <c r="B270" t="s">
        <v>79</v>
      </c>
      <c r="C270" t="s">
        <v>764</v>
      </c>
      <c r="D270" t="s">
        <v>81</v>
      </c>
      <c r="E270" s="2" t="str">
        <f>HYPERLINK("capsilon://?command=openfolder&amp;siteaddress=FAM.docvelocity-na8.net&amp;folderid=FXDF16966B-EF1C-102C-08DF-859B3D5E2063","FX21129543")</f>
        <v>FX21129543</v>
      </c>
      <c r="F270" t="s">
        <v>19</v>
      </c>
      <c r="G270" t="s">
        <v>19</v>
      </c>
      <c r="H270" t="s">
        <v>82</v>
      </c>
      <c r="I270" t="s">
        <v>772</v>
      </c>
      <c r="J270">
        <v>78</v>
      </c>
      <c r="K270" t="s">
        <v>84</v>
      </c>
      <c r="L270" t="s">
        <v>85</v>
      </c>
      <c r="M270" t="s">
        <v>86</v>
      </c>
      <c r="N270">
        <v>2</v>
      </c>
      <c r="O270" s="1">
        <v>44567.624699074076</v>
      </c>
      <c r="P270" s="1">
        <v>44567.79519675926</v>
      </c>
      <c r="Q270">
        <v>13295</v>
      </c>
      <c r="R270">
        <v>1436</v>
      </c>
      <c r="S270" t="b">
        <v>0</v>
      </c>
      <c r="T270" t="s">
        <v>87</v>
      </c>
      <c r="U270" t="b">
        <v>0</v>
      </c>
      <c r="V270" t="s">
        <v>351</v>
      </c>
      <c r="W270" s="1">
        <v>44567.716782407406</v>
      </c>
      <c r="X270">
        <v>1284</v>
      </c>
      <c r="Y270">
        <v>77</v>
      </c>
      <c r="Z270">
        <v>0</v>
      </c>
      <c r="AA270">
        <v>77</v>
      </c>
      <c r="AB270">
        <v>0</v>
      </c>
      <c r="AC270">
        <v>41</v>
      </c>
      <c r="AD270">
        <v>1</v>
      </c>
      <c r="AE270">
        <v>0</v>
      </c>
      <c r="AF270">
        <v>0</v>
      </c>
      <c r="AG270">
        <v>0</v>
      </c>
      <c r="AH270" t="s">
        <v>190</v>
      </c>
      <c r="AI270" s="1">
        <v>44567.79519675926</v>
      </c>
      <c r="AJ270">
        <v>152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1</v>
      </c>
      <c r="AQ270">
        <v>0</v>
      </c>
      <c r="AR270">
        <v>0</v>
      </c>
      <c r="AS270">
        <v>0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 x14ac:dyDescent="0.45">
      <c r="A271" t="s">
        <v>773</v>
      </c>
      <c r="B271" t="s">
        <v>79</v>
      </c>
      <c r="C271" t="s">
        <v>774</v>
      </c>
      <c r="D271" t="s">
        <v>81</v>
      </c>
      <c r="E271" s="2" t="str">
        <f>HYPERLINK("capsilon://?command=openfolder&amp;siteaddress=FAM.docvelocity-na8.net&amp;folderid=FX76C35FD3-5F06-C086-330D-8A03082754DD","FX2201975")</f>
        <v>FX2201975</v>
      </c>
      <c r="F271" t="s">
        <v>19</v>
      </c>
      <c r="G271" t="s">
        <v>19</v>
      </c>
      <c r="H271" t="s">
        <v>82</v>
      </c>
      <c r="I271" t="s">
        <v>775</v>
      </c>
      <c r="J271">
        <v>341</v>
      </c>
      <c r="K271" t="s">
        <v>84</v>
      </c>
      <c r="L271" t="s">
        <v>85</v>
      </c>
      <c r="M271" t="s">
        <v>86</v>
      </c>
      <c r="N271">
        <v>2</v>
      </c>
      <c r="O271" s="1">
        <v>44567.635289351849</v>
      </c>
      <c r="P271" s="1">
        <v>44567.799583333333</v>
      </c>
      <c r="Q271">
        <v>9728</v>
      </c>
      <c r="R271">
        <v>4467</v>
      </c>
      <c r="S271" t="b">
        <v>0</v>
      </c>
      <c r="T271" t="s">
        <v>87</v>
      </c>
      <c r="U271" t="b">
        <v>0</v>
      </c>
      <c r="V271" t="s">
        <v>364</v>
      </c>
      <c r="W271" s="1">
        <v>44567.750115740739</v>
      </c>
      <c r="X271">
        <v>4089</v>
      </c>
      <c r="Y271">
        <v>303</v>
      </c>
      <c r="Z271">
        <v>0</v>
      </c>
      <c r="AA271">
        <v>303</v>
      </c>
      <c r="AB271">
        <v>0</v>
      </c>
      <c r="AC271">
        <v>178</v>
      </c>
      <c r="AD271">
        <v>38</v>
      </c>
      <c r="AE271">
        <v>0</v>
      </c>
      <c r="AF271">
        <v>0</v>
      </c>
      <c r="AG271">
        <v>0</v>
      </c>
      <c r="AH271" t="s">
        <v>190</v>
      </c>
      <c r="AI271" s="1">
        <v>44567.799583333333</v>
      </c>
      <c r="AJ271">
        <v>378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38</v>
      </c>
      <c r="AQ271">
        <v>0</v>
      </c>
      <c r="AR271">
        <v>0</v>
      </c>
      <c r="AS271">
        <v>0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 x14ac:dyDescent="0.45">
      <c r="A272" t="s">
        <v>776</v>
      </c>
      <c r="B272" t="s">
        <v>79</v>
      </c>
      <c r="C272" t="s">
        <v>729</v>
      </c>
      <c r="D272" t="s">
        <v>81</v>
      </c>
      <c r="E272" s="2" t="str">
        <f>HYPERLINK("capsilon://?command=openfolder&amp;siteaddress=FAM.docvelocity-na8.net&amp;folderid=FXAFFBC0F1-3C1D-CC37-64C4-65BB96725191","FX2201581")</f>
        <v>FX2201581</v>
      </c>
      <c r="F272" t="s">
        <v>19</v>
      </c>
      <c r="G272" t="s">
        <v>19</v>
      </c>
      <c r="H272" t="s">
        <v>82</v>
      </c>
      <c r="I272" t="s">
        <v>777</v>
      </c>
      <c r="J272">
        <v>28</v>
      </c>
      <c r="K272" t="s">
        <v>84</v>
      </c>
      <c r="L272" t="s">
        <v>85</v>
      </c>
      <c r="M272" t="s">
        <v>86</v>
      </c>
      <c r="N272">
        <v>2</v>
      </c>
      <c r="O272" s="1">
        <v>44567.663622685184</v>
      </c>
      <c r="P272" s="1">
        <v>44567.800300925926</v>
      </c>
      <c r="Q272">
        <v>11600</v>
      </c>
      <c r="R272">
        <v>209</v>
      </c>
      <c r="S272" t="b">
        <v>0</v>
      </c>
      <c r="T272" t="s">
        <v>87</v>
      </c>
      <c r="U272" t="b">
        <v>0</v>
      </c>
      <c r="V272" t="s">
        <v>178</v>
      </c>
      <c r="W272" s="1">
        <v>44567.70480324074</v>
      </c>
      <c r="X272">
        <v>148</v>
      </c>
      <c r="Y272">
        <v>21</v>
      </c>
      <c r="Z272">
        <v>0</v>
      </c>
      <c r="AA272">
        <v>21</v>
      </c>
      <c r="AB272">
        <v>0</v>
      </c>
      <c r="AC272">
        <v>3</v>
      </c>
      <c r="AD272">
        <v>7</v>
      </c>
      <c r="AE272">
        <v>0</v>
      </c>
      <c r="AF272">
        <v>0</v>
      </c>
      <c r="AG272">
        <v>0</v>
      </c>
      <c r="AH272" t="s">
        <v>190</v>
      </c>
      <c r="AI272" s="1">
        <v>44567.800300925926</v>
      </c>
      <c r="AJ272">
        <v>61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7</v>
      </c>
      <c r="AQ272">
        <v>0</v>
      </c>
      <c r="AR272">
        <v>0</v>
      </c>
      <c r="AS272">
        <v>0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 x14ac:dyDescent="0.45">
      <c r="A273" t="s">
        <v>778</v>
      </c>
      <c r="B273" t="s">
        <v>79</v>
      </c>
      <c r="C273" t="s">
        <v>692</v>
      </c>
      <c r="D273" t="s">
        <v>81</v>
      </c>
      <c r="E273" s="2" t="str">
        <f>HYPERLINK("capsilon://?command=openfolder&amp;siteaddress=FAM.docvelocity-na8.net&amp;folderid=FX22EA916D-5AC2-4CDB-3903-C1E15364EA7C","FX211212881")</f>
        <v>FX211212881</v>
      </c>
      <c r="F273" t="s">
        <v>19</v>
      </c>
      <c r="G273" t="s">
        <v>19</v>
      </c>
      <c r="H273" t="s">
        <v>82</v>
      </c>
      <c r="I273" t="s">
        <v>779</v>
      </c>
      <c r="J273">
        <v>132</v>
      </c>
      <c r="K273" t="s">
        <v>84</v>
      </c>
      <c r="L273" t="s">
        <v>85</v>
      </c>
      <c r="M273" t="s">
        <v>86</v>
      </c>
      <c r="N273">
        <v>2</v>
      </c>
      <c r="O273" s="1">
        <v>44567.665405092594</v>
      </c>
      <c r="P273" s="1">
        <v>44567.803564814814</v>
      </c>
      <c r="Q273">
        <v>9956</v>
      </c>
      <c r="R273">
        <v>1981</v>
      </c>
      <c r="S273" t="b">
        <v>0</v>
      </c>
      <c r="T273" t="s">
        <v>87</v>
      </c>
      <c r="U273" t="b">
        <v>0</v>
      </c>
      <c r="V273" t="s">
        <v>370</v>
      </c>
      <c r="W273" s="1">
        <v>44567.722893518519</v>
      </c>
      <c r="X273">
        <v>1699</v>
      </c>
      <c r="Y273">
        <v>104</v>
      </c>
      <c r="Z273">
        <v>0</v>
      </c>
      <c r="AA273">
        <v>104</v>
      </c>
      <c r="AB273">
        <v>0</v>
      </c>
      <c r="AC273">
        <v>62</v>
      </c>
      <c r="AD273">
        <v>28</v>
      </c>
      <c r="AE273">
        <v>0</v>
      </c>
      <c r="AF273">
        <v>0</v>
      </c>
      <c r="AG273">
        <v>0</v>
      </c>
      <c r="AH273" t="s">
        <v>190</v>
      </c>
      <c r="AI273" s="1">
        <v>44567.803564814814</v>
      </c>
      <c r="AJ273">
        <v>282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28</v>
      </c>
      <c r="AQ273">
        <v>0</v>
      </c>
      <c r="AR273">
        <v>0</v>
      </c>
      <c r="AS273">
        <v>0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 x14ac:dyDescent="0.45">
      <c r="A274" t="s">
        <v>780</v>
      </c>
      <c r="B274" t="s">
        <v>79</v>
      </c>
      <c r="C274" t="s">
        <v>729</v>
      </c>
      <c r="D274" t="s">
        <v>81</v>
      </c>
      <c r="E274" s="2" t="str">
        <f>HYPERLINK("capsilon://?command=openfolder&amp;siteaddress=FAM.docvelocity-na8.net&amp;folderid=FXAFFBC0F1-3C1D-CC37-64C4-65BB96725191","FX2201581")</f>
        <v>FX2201581</v>
      </c>
      <c r="F274" t="s">
        <v>19</v>
      </c>
      <c r="G274" t="s">
        <v>19</v>
      </c>
      <c r="H274" t="s">
        <v>82</v>
      </c>
      <c r="I274" t="s">
        <v>781</v>
      </c>
      <c r="J274">
        <v>132</v>
      </c>
      <c r="K274" t="s">
        <v>84</v>
      </c>
      <c r="L274" t="s">
        <v>85</v>
      </c>
      <c r="M274" t="s">
        <v>86</v>
      </c>
      <c r="N274">
        <v>2</v>
      </c>
      <c r="O274" s="1">
        <v>44567.66605324074</v>
      </c>
      <c r="P274" s="1">
        <v>44567.805798611109</v>
      </c>
      <c r="Q274">
        <v>11404</v>
      </c>
      <c r="R274">
        <v>670</v>
      </c>
      <c r="S274" t="b">
        <v>0</v>
      </c>
      <c r="T274" t="s">
        <v>87</v>
      </c>
      <c r="U274" t="b">
        <v>0</v>
      </c>
      <c r="V274" t="s">
        <v>178</v>
      </c>
      <c r="W274" s="1">
        <v>44567.711631944447</v>
      </c>
      <c r="X274">
        <v>478</v>
      </c>
      <c r="Y274">
        <v>104</v>
      </c>
      <c r="Z274">
        <v>0</v>
      </c>
      <c r="AA274">
        <v>104</v>
      </c>
      <c r="AB274">
        <v>0</v>
      </c>
      <c r="AC274">
        <v>58</v>
      </c>
      <c r="AD274">
        <v>28</v>
      </c>
      <c r="AE274">
        <v>0</v>
      </c>
      <c r="AF274">
        <v>0</v>
      </c>
      <c r="AG274">
        <v>0</v>
      </c>
      <c r="AH274" t="s">
        <v>190</v>
      </c>
      <c r="AI274" s="1">
        <v>44567.805798611109</v>
      </c>
      <c r="AJ274">
        <v>192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28</v>
      </c>
      <c r="AQ274">
        <v>0</v>
      </c>
      <c r="AR274">
        <v>0</v>
      </c>
      <c r="AS274">
        <v>0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 x14ac:dyDescent="0.45">
      <c r="A275" t="s">
        <v>782</v>
      </c>
      <c r="B275" t="s">
        <v>79</v>
      </c>
      <c r="C275" t="s">
        <v>783</v>
      </c>
      <c r="D275" t="s">
        <v>81</v>
      </c>
      <c r="E275" s="2" t="str">
        <f>HYPERLINK("capsilon://?command=openfolder&amp;siteaddress=FAM.docvelocity-na8.net&amp;folderid=FX2E25703C-5884-3319-5A29-5BE5C6470136","FX211114679")</f>
        <v>FX211114679</v>
      </c>
      <c r="F275" t="s">
        <v>19</v>
      </c>
      <c r="G275" t="s">
        <v>19</v>
      </c>
      <c r="H275" t="s">
        <v>82</v>
      </c>
      <c r="I275" t="s">
        <v>784</v>
      </c>
      <c r="J275">
        <v>66</v>
      </c>
      <c r="K275" t="s">
        <v>84</v>
      </c>
      <c r="L275" t="s">
        <v>85</v>
      </c>
      <c r="M275" t="s">
        <v>86</v>
      </c>
      <c r="N275">
        <v>2</v>
      </c>
      <c r="O275" s="1">
        <v>44567.676631944443</v>
      </c>
      <c r="P275" s="1">
        <v>44567.804745370369</v>
      </c>
      <c r="Q275">
        <v>10392</v>
      </c>
      <c r="R275">
        <v>677</v>
      </c>
      <c r="S275" t="b">
        <v>0</v>
      </c>
      <c r="T275" t="s">
        <v>87</v>
      </c>
      <c r="U275" t="b">
        <v>0</v>
      </c>
      <c r="V275" t="s">
        <v>396</v>
      </c>
      <c r="W275" s="1">
        <v>44567.718576388892</v>
      </c>
      <c r="X275">
        <v>638</v>
      </c>
      <c r="Y275">
        <v>0</v>
      </c>
      <c r="Z275">
        <v>0</v>
      </c>
      <c r="AA275">
        <v>0</v>
      </c>
      <c r="AB275">
        <v>52</v>
      </c>
      <c r="AC275">
        <v>0</v>
      </c>
      <c r="AD275">
        <v>66</v>
      </c>
      <c r="AE275">
        <v>0</v>
      </c>
      <c r="AF275">
        <v>0</v>
      </c>
      <c r="AG275">
        <v>0</v>
      </c>
      <c r="AH275" t="s">
        <v>170</v>
      </c>
      <c r="AI275" s="1">
        <v>44567.804745370369</v>
      </c>
      <c r="AJ275">
        <v>39</v>
      </c>
      <c r="AK275">
        <v>0</v>
      </c>
      <c r="AL275">
        <v>0</v>
      </c>
      <c r="AM275">
        <v>0</v>
      </c>
      <c r="AN275">
        <v>52</v>
      </c>
      <c r="AO275">
        <v>0</v>
      </c>
      <c r="AP275">
        <v>66</v>
      </c>
      <c r="AQ275">
        <v>0</v>
      </c>
      <c r="AR275">
        <v>0</v>
      </c>
      <c r="AS275">
        <v>0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 x14ac:dyDescent="0.45">
      <c r="A276" t="s">
        <v>785</v>
      </c>
      <c r="B276" t="s">
        <v>79</v>
      </c>
      <c r="C276" t="s">
        <v>323</v>
      </c>
      <c r="D276" t="s">
        <v>81</v>
      </c>
      <c r="E276" s="2" t="str">
        <f>HYPERLINK("capsilon://?command=openfolder&amp;siteaddress=FAM.docvelocity-na8.net&amp;folderid=FX5A6AD94F-D4DB-E25F-7315-55157DEA8D5F","FX211213696")</f>
        <v>FX211213696</v>
      </c>
      <c r="F276" t="s">
        <v>19</v>
      </c>
      <c r="G276" t="s">
        <v>19</v>
      </c>
      <c r="H276" t="s">
        <v>82</v>
      </c>
      <c r="I276" t="s">
        <v>786</v>
      </c>
      <c r="J276">
        <v>28</v>
      </c>
      <c r="K276" t="s">
        <v>84</v>
      </c>
      <c r="L276" t="s">
        <v>85</v>
      </c>
      <c r="M276" t="s">
        <v>86</v>
      </c>
      <c r="N276">
        <v>2</v>
      </c>
      <c r="O276" s="1">
        <v>44567.683425925927</v>
      </c>
      <c r="P276" s="1">
        <v>44567.806851851848</v>
      </c>
      <c r="Q276">
        <v>10346</v>
      </c>
      <c r="R276">
        <v>318</v>
      </c>
      <c r="S276" t="b">
        <v>0</v>
      </c>
      <c r="T276" t="s">
        <v>87</v>
      </c>
      <c r="U276" t="b">
        <v>0</v>
      </c>
      <c r="V276" t="s">
        <v>178</v>
      </c>
      <c r="W276" s="1">
        <v>44567.714097222219</v>
      </c>
      <c r="X276">
        <v>212</v>
      </c>
      <c r="Y276">
        <v>21</v>
      </c>
      <c r="Z276">
        <v>0</v>
      </c>
      <c r="AA276">
        <v>21</v>
      </c>
      <c r="AB276">
        <v>0</v>
      </c>
      <c r="AC276">
        <v>4</v>
      </c>
      <c r="AD276">
        <v>7</v>
      </c>
      <c r="AE276">
        <v>0</v>
      </c>
      <c r="AF276">
        <v>0</v>
      </c>
      <c r="AG276">
        <v>0</v>
      </c>
      <c r="AH276" t="s">
        <v>190</v>
      </c>
      <c r="AI276" s="1">
        <v>44567.806851851848</v>
      </c>
      <c r="AJ276">
        <v>91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7</v>
      </c>
      <c r="AQ276">
        <v>0</v>
      </c>
      <c r="AR276">
        <v>0</v>
      </c>
      <c r="AS276">
        <v>0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 x14ac:dyDescent="0.45">
      <c r="A277" t="s">
        <v>787</v>
      </c>
      <c r="B277" t="s">
        <v>79</v>
      </c>
      <c r="C277" t="s">
        <v>788</v>
      </c>
      <c r="D277" t="s">
        <v>81</v>
      </c>
      <c r="E277" s="2" t="str">
        <f>HYPERLINK("capsilon://?command=openfolder&amp;siteaddress=FAM.docvelocity-na8.net&amp;folderid=FX483283CD-AE97-BB4E-406B-0AC0FE9B1941","FX21126717")</f>
        <v>FX21126717</v>
      </c>
      <c r="F277" t="s">
        <v>19</v>
      </c>
      <c r="G277" t="s">
        <v>19</v>
      </c>
      <c r="H277" t="s">
        <v>82</v>
      </c>
      <c r="I277" t="s">
        <v>789</v>
      </c>
      <c r="J277">
        <v>66</v>
      </c>
      <c r="K277" t="s">
        <v>84</v>
      </c>
      <c r="L277" t="s">
        <v>85</v>
      </c>
      <c r="M277" t="s">
        <v>86</v>
      </c>
      <c r="N277">
        <v>2</v>
      </c>
      <c r="O277" s="1">
        <v>44567.687476851854</v>
      </c>
      <c r="P277" s="1">
        <v>44567.80704861111</v>
      </c>
      <c r="Q277">
        <v>10054</v>
      </c>
      <c r="R277">
        <v>277</v>
      </c>
      <c r="S277" t="b">
        <v>0</v>
      </c>
      <c r="T277" t="s">
        <v>87</v>
      </c>
      <c r="U277" t="b">
        <v>0</v>
      </c>
      <c r="V277" t="s">
        <v>178</v>
      </c>
      <c r="W277" s="1">
        <v>44567.717129629629</v>
      </c>
      <c r="X277">
        <v>261</v>
      </c>
      <c r="Y277">
        <v>0</v>
      </c>
      <c r="Z277">
        <v>0</v>
      </c>
      <c r="AA277">
        <v>0</v>
      </c>
      <c r="AB277">
        <v>52</v>
      </c>
      <c r="AC277">
        <v>0</v>
      </c>
      <c r="AD277">
        <v>66</v>
      </c>
      <c r="AE277">
        <v>0</v>
      </c>
      <c r="AF277">
        <v>0</v>
      </c>
      <c r="AG277">
        <v>0</v>
      </c>
      <c r="AH277" t="s">
        <v>190</v>
      </c>
      <c r="AI277" s="1">
        <v>44567.80704861111</v>
      </c>
      <c r="AJ277">
        <v>16</v>
      </c>
      <c r="AK277">
        <v>0</v>
      </c>
      <c r="AL277">
        <v>0</v>
      </c>
      <c r="AM277">
        <v>0</v>
      </c>
      <c r="AN277">
        <v>52</v>
      </c>
      <c r="AO277">
        <v>0</v>
      </c>
      <c r="AP277">
        <v>66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 x14ac:dyDescent="0.45">
      <c r="A278" t="s">
        <v>790</v>
      </c>
      <c r="B278" t="s">
        <v>79</v>
      </c>
      <c r="C278" t="s">
        <v>791</v>
      </c>
      <c r="D278" t="s">
        <v>81</v>
      </c>
      <c r="E278" s="2" t="str">
        <f>HYPERLINK("capsilon://?command=openfolder&amp;siteaddress=FAM.docvelocity-na8.net&amp;folderid=FX339EAE1D-628C-3B96-3F0B-B7868F644660","FX2201290")</f>
        <v>FX2201290</v>
      </c>
      <c r="F278" t="s">
        <v>19</v>
      </c>
      <c r="G278" t="s">
        <v>19</v>
      </c>
      <c r="H278" t="s">
        <v>82</v>
      </c>
      <c r="I278" t="s">
        <v>792</v>
      </c>
      <c r="J278">
        <v>600</v>
      </c>
      <c r="K278" t="s">
        <v>84</v>
      </c>
      <c r="L278" t="s">
        <v>85</v>
      </c>
      <c r="M278" t="s">
        <v>86</v>
      </c>
      <c r="N278">
        <v>2</v>
      </c>
      <c r="O278" s="1">
        <v>44567.696180555555</v>
      </c>
      <c r="P278" s="1">
        <v>44568.240706018521</v>
      </c>
      <c r="Q278">
        <v>35014</v>
      </c>
      <c r="R278">
        <v>12033</v>
      </c>
      <c r="S278" t="b">
        <v>0</v>
      </c>
      <c r="T278" t="s">
        <v>87</v>
      </c>
      <c r="U278" t="b">
        <v>0</v>
      </c>
      <c r="V278" t="s">
        <v>163</v>
      </c>
      <c r="W278" s="1">
        <v>44567.820844907408</v>
      </c>
      <c r="X278">
        <v>8406</v>
      </c>
      <c r="Y278">
        <v>568</v>
      </c>
      <c r="Z278">
        <v>0</v>
      </c>
      <c r="AA278">
        <v>568</v>
      </c>
      <c r="AB278">
        <v>0</v>
      </c>
      <c r="AC278">
        <v>303</v>
      </c>
      <c r="AD278">
        <v>32</v>
      </c>
      <c r="AE278">
        <v>0</v>
      </c>
      <c r="AF278">
        <v>0</v>
      </c>
      <c r="AG278">
        <v>0</v>
      </c>
      <c r="AH278" t="s">
        <v>89</v>
      </c>
      <c r="AI278" s="1">
        <v>44568.240706018521</v>
      </c>
      <c r="AJ278">
        <v>3273</v>
      </c>
      <c r="AK278">
        <v>6</v>
      </c>
      <c r="AL278">
        <v>0</v>
      </c>
      <c r="AM278">
        <v>6</v>
      </c>
      <c r="AN278">
        <v>0</v>
      </c>
      <c r="AO278">
        <v>6</v>
      </c>
      <c r="AP278">
        <v>26</v>
      </c>
      <c r="AQ278">
        <v>0</v>
      </c>
      <c r="AR278">
        <v>0</v>
      </c>
      <c r="AS278">
        <v>0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 x14ac:dyDescent="0.45">
      <c r="A279" t="s">
        <v>793</v>
      </c>
      <c r="B279" t="s">
        <v>79</v>
      </c>
      <c r="C279" t="s">
        <v>794</v>
      </c>
      <c r="D279" t="s">
        <v>81</v>
      </c>
      <c r="E279" s="2" t="str">
        <f>HYPERLINK("capsilon://?command=openfolder&amp;siteaddress=FAM.docvelocity-na8.net&amp;folderid=FXD49BAED0-6C8F-A76D-EFFC-30F4982B8C5F","FX22011290")</f>
        <v>FX22011290</v>
      </c>
      <c r="F279" t="s">
        <v>19</v>
      </c>
      <c r="G279" t="s">
        <v>19</v>
      </c>
      <c r="H279" t="s">
        <v>82</v>
      </c>
      <c r="I279" t="s">
        <v>795</v>
      </c>
      <c r="J279">
        <v>246</v>
      </c>
      <c r="K279" t="s">
        <v>84</v>
      </c>
      <c r="L279" t="s">
        <v>85</v>
      </c>
      <c r="M279" t="s">
        <v>86</v>
      </c>
      <c r="N279">
        <v>2</v>
      </c>
      <c r="O279" s="1">
        <v>44567.697523148148</v>
      </c>
      <c r="P279" s="1">
        <v>44568.253634259258</v>
      </c>
      <c r="Q279">
        <v>43657</v>
      </c>
      <c r="R279">
        <v>4391</v>
      </c>
      <c r="S279" t="b">
        <v>0</v>
      </c>
      <c r="T279" t="s">
        <v>87</v>
      </c>
      <c r="U279" t="b">
        <v>0</v>
      </c>
      <c r="V279" t="s">
        <v>370</v>
      </c>
      <c r="W279" s="1">
        <v>44567.776087962964</v>
      </c>
      <c r="X279">
        <v>2232</v>
      </c>
      <c r="Y279">
        <v>226</v>
      </c>
      <c r="Z279">
        <v>0</v>
      </c>
      <c r="AA279">
        <v>226</v>
      </c>
      <c r="AB279">
        <v>0</v>
      </c>
      <c r="AC279">
        <v>89</v>
      </c>
      <c r="AD279">
        <v>20</v>
      </c>
      <c r="AE279">
        <v>0</v>
      </c>
      <c r="AF279">
        <v>0</v>
      </c>
      <c r="AG279">
        <v>0</v>
      </c>
      <c r="AH279" t="s">
        <v>113</v>
      </c>
      <c r="AI279" s="1">
        <v>44568.253634259258</v>
      </c>
      <c r="AJ279">
        <v>1691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20</v>
      </c>
      <c r="AQ279">
        <v>0</v>
      </c>
      <c r="AR279">
        <v>0</v>
      </c>
      <c r="AS279">
        <v>0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 x14ac:dyDescent="0.45">
      <c r="A280" t="s">
        <v>796</v>
      </c>
      <c r="B280" t="s">
        <v>79</v>
      </c>
      <c r="C280" t="s">
        <v>636</v>
      </c>
      <c r="D280" t="s">
        <v>81</v>
      </c>
      <c r="E280" s="2" t="str">
        <f>HYPERLINK("capsilon://?command=openfolder&amp;siteaddress=FAM.docvelocity-na8.net&amp;folderid=FXBF997055-8B85-E4C4-FA16-66F7190997EC","FX2201989")</f>
        <v>FX2201989</v>
      </c>
      <c r="F280" t="s">
        <v>19</v>
      </c>
      <c r="G280" t="s">
        <v>19</v>
      </c>
      <c r="H280" t="s">
        <v>82</v>
      </c>
      <c r="I280" t="s">
        <v>797</v>
      </c>
      <c r="J280">
        <v>38</v>
      </c>
      <c r="K280" t="s">
        <v>84</v>
      </c>
      <c r="L280" t="s">
        <v>85</v>
      </c>
      <c r="M280" t="s">
        <v>86</v>
      </c>
      <c r="N280">
        <v>2</v>
      </c>
      <c r="O280" s="1">
        <v>44567.723692129628</v>
      </c>
      <c r="P280" s="1">
        <v>44567.808379629627</v>
      </c>
      <c r="Q280">
        <v>6480</v>
      </c>
      <c r="R280">
        <v>837</v>
      </c>
      <c r="S280" t="b">
        <v>0</v>
      </c>
      <c r="T280" t="s">
        <v>87</v>
      </c>
      <c r="U280" t="b">
        <v>0</v>
      </c>
      <c r="V280" t="s">
        <v>370</v>
      </c>
      <c r="W280" s="1">
        <v>44567.750243055554</v>
      </c>
      <c r="X280">
        <v>722</v>
      </c>
      <c r="Y280">
        <v>37</v>
      </c>
      <c r="Z280">
        <v>0</v>
      </c>
      <c r="AA280">
        <v>37</v>
      </c>
      <c r="AB280">
        <v>0</v>
      </c>
      <c r="AC280">
        <v>27</v>
      </c>
      <c r="AD280">
        <v>1</v>
      </c>
      <c r="AE280">
        <v>0</v>
      </c>
      <c r="AF280">
        <v>0</v>
      </c>
      <c r="AG280">
        <v>0</v>
      </c>
      <c r="AH280" t="s">
        <v>190</v>
      </c>
      <c r="AI280" s="1">
        <v>44567.808379629627</v>
      </c>
      <c r="AJ280">
        <v>115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0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 x14ac:dyDescent="0.45">
      <c r="A281" t="s">
        <v>798</v>
      </c>
      <c r="B281" t="s">
        <v>79</v>
      </c>
      <c r="C281" t="s">
        <v>799</v>
      </c>
      <c r="D281" t="s">
        <v>81</v>
      </c>
      <c r="E281" s="2" t="str">
        <f>HYPERLINK("capsilon://?command=openfolder&amp;siteaddress=FAM.docvelocity-na8.net&amp;folderid=FX4835D9CC-69C3-31E5-1BF4-A3F09ED508FB","FX211210713")</f>
        <v>FX211210713</v>
      </c>
      <c r="F281" t="s">
        <v>19</v>
      </c>
      <c r="G281" t="s">
        <v>19</v>
      </c>
      <c r="H281" t="s">
        <v>82</v>
      </c>
      <c r="I281" t="s">
        <v>800</v>
      </c>
      <c r="J281">
        <v>66</v>
      </c>
      <c r="K281" t="s">
        <v>84</v>
      </c>
      <c r="L281" t="s">
        <v>85</v>
      </c>
      <c r="M281" t="s">
        <v>86</v>
      </c>
      <c r="N281">
        <v>2</v>
      </c>
      <c r="O281" s="1">
        <v>44567.726689814815</v>
      </c>
      <c r="P281" s="1">
        <v>44567.808819444443</v>
      </c>
      <c r="Q281">
        <v>7059</v>
      </c>
      <c r="R281">
        <v>37</v>
      </c>
      <c r="S281" t="b">
        <v>0</v>
      </c>
      <c r="T281" t="s">
        <v>87</v>
      </c>
      <c r="U281" t="b">
        <v>0</v>
      </c>
      <c r="V281" t="s">
        <v>160</v>
      </c>
      <c r="W281" s="1">
        <v>44567.74858796296</v>
      </c>
      <c r="X281">
        <v>21</v>
      </c>
      <c r="Y281">
        <v>0</v>
      </c>
      <c r="Z281">
        <v>0</v>
      </c>
      <c r="AA281">
        <v>0</v>
      </c>
      <c r="AB281">
        <v>52</v>
      </c>
      <c r="AC281">
        <v>0</v>
      </c>
      <c r="AD281">
        <v>66</v>
      </c>
      <c r="AE281">
        <v>0</v>
      </c>
      <c r="AF281">
        <v>0</v>
      </c>
      <c r="AG281">
        <v>0</v>
      </c>
      <c r="AH281" t="s">
        <v>190</v>
      </c>
      <c r="AI281" s="1">
        <v>44567.808819444443</v>
      </c>
      <c r="AJ281">
        <v>16</v>
      </c>
      <c r="AK281">
        <v>0</v>
      </c>
      <c r="AL281">
        <v>0</v>
      </c>
      <c r="AM281">
        <v>0</v>
      </c>
      <c r="AN281">
        <v>52</v>
      </c>
      <c r="AO281">
        <v>0</v>
      </c>
      <c r="AP281">
        <v>66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 x14ac:dyDescent="0.45">
      <c r="A282" t="s">
        <v>801</v>
      </c>
      <c r="B282" t="s">
        <v>79</v>
      </c>
      <c r="C282" t="s">
        <v>802</v>
      </c>
      <c r="D282" t="s">
        <v>81</v>
      </c>
      <c r="E282" s="2" t="str">
        <f>HYPERLINK("capsilon://?command=openfolder&amp;siteaddress=FAM.docvelocity-na8.net&amp;folderid=FXAF8B4DF7-8F4D-DF75-6ED0-531DD6451849","FX21128705")</f>
        <v>FX21128705</v>
      </c>
      <c r="F282" t="s">
        <v>19</v>
      </c>
      <c r="G282" t="s">
        <v>19</v>
      </c>
      <c r="H282" t="s">
        <v>82</v>
      </c>
      <c r="I282" t="s">
        <v>803</v>
      </c>
      <c r="J282">
        <v>66</v>
      </c>
      <c r="K282" t="s">
        <v>84</v>
      </c>
      <c r="L282" t="s">
        <v>85</v>
      </c>
      <c r="M282" t="s">
        <v>86</v>
      </c>
      <c r="N282">
        <v>2</v>
      </c>
      <c r="O282" s="1">
        <v>44567.739756944444</v>
      </c>
      <c r="P282" s="1">
        <v>44567.808958333335</v>
      </c>
      <c r="Q282">
        <v>5943</v>
      </c>
      <c r="R282">
        <v>36</v>
      </c>
      <c r="S282" t="b">
        <v>0</v>
      </c>
      <c r="T282" t="s">
        <v>87</v>
      </c>
      <c r="U282" t="b">
        <v>0</v>
      </c>
      <c r="V282" t="s">
        <v>160</v>
      </c>
      <c r="W282" s="1">
        <v>44567.748969907407</v>
      </c>
      <c r="X282">
        <v>25</v>
      </c>
      <c r="Y282">
        <v>0</v>
      </c>
      <c r="Z282">
        <v>0</v>
      </c>
      <c r="AA282">
        <v>0</v>
      </c>
      <c r="AB282">
        <v>52</v>
      </c>
      <c r="AC282">
        <v>0</v>
      </c>
      <c r="AD282">
        <v>66</v>
      </c>
      <c r="AE282">
        <v>0</v>
      </c>
      <c r="AF282">
        <v>0</v>
      </c>
      <c r="AG282">
        <v>0</v>
      </c>
      <c r="AH282" t="s">
        <v>190</v>
      </c>
      <c r="AI282" s="1">
        <v>44567.808958333335</v>
      </c>
      <c r="AJ282">
        <v>11</v>
      </c>
      <c r="AK282">
        <v>0</v>
      </c>
      <c r="AL282">
        <v>0</v>
      </c>
      <c r="AM282">
        <v>0</v>
      </c>
      <c r="AN282">
        <v>52</v>
      </c>
      <c r="AO282">
        <v>0</v>
      </c>
      <c r="AP282">
        <v>66</v>
      </c>
      <c r="AQ282">
        <v>0</v>
      </c>
      <c r="AR282">
        <v>0</v>
      </c>
      <c r="AS282">
        <v>0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 x14ac:dyDescent="0.45">
      <c r="A283" t="s">
        <v>804</v>
      </c>
      <c r="B283" t="s">
        <v>79</v>
      </c>
      <c r="C283" t="s">
        <v>764</v>
      </c>
      <c r="D283" t="s">
        <v>81</v>
      </c>
      <c r="E283" s="2" t="str">
        <f>HYPERLINK("capsilon://?command=openfolder&amp;siteaddress=FAM.docvelocity-na8.net&amp;folderid=FXDF16966B-EF1C-102C-08DF-859B3D5E2063","FX21129543")</f>
        <v>FX21129543</v>
      </c>
      <c r="F283" t="s">
        <v>19</v>
      </c>
      <c r="G283" t="s">
        <v>19</v>
      </c>
      <c r="H283" t="s">
        <v>82</v>
      </c>
      <c r="I283" t="s">
        <v>765</v>
      </c>
      <c r="J283">
        <v>84</v>
      </c>
      <c r="K283" t="s">
        <v>84</v>
      </c>
      <c r="L283" t="s">
        <v>85</v>
      </c>
      <c r="M283" t="s">
        <v>86</v>
      </c>
      <c r="N283">
        <v>2</v>
      </c>
      <c r="O283" s="1">
        <v>44567.748530092591</v>
      </c>
      <c r="P283" s="1">
        <v>44567.768865740742</v>
      </c>
      <c r="Q283">
        <v>278</v>
      </c>
      <c r="R283">
        <v>1479</v>
      </c>
      <c r="S283" t="b">
        <v>0</v>
      </c>
      <c r="T283" t="s">
        <v>87</v>
      </c>
      <c r="U283" t="b">
        <v>1</v>
      </c>
      <c r="V283" t="s">
        <v>364</v>
      </c>
      <c r="W283" s="1">
        <v>44567.761493055557</v>
      </c>
      <c r="X283">
        <v>982</v>
      </c>
      <c r="Y283">
        <v>63</v>
      </c>
      <c r="Z283">
        <v>0</v>
      </c>
      <c r="AA283">
        <v>63</v>
      </c>
      <c r="AB283">
        <v>0</v>
      </c>
      <c r="AC283">
        <v>30</v>
      </c>
      <c r="AD283">
        <v>21</v>
      </c>
      <c r="AE283">
        <v>0</v>
      </c>
      <c r="AF283">
        <v>0</v>
      </c>
      <c r="AG283">
        <v>0</v>
      </c>
      <c r="AH283" t="s">
        <v>190</v>
      </c>
      <c r="AI283" s="1">
        <v>44567.768865740742</v>
      </c>
      <c r="AJ283">
        <v>193</v>
      </c>
      <c r="AK283">
        <v>3</v>
      </c>
      <c r="AL283">
        <v>0</v>
      </c>
      <c r="AM283">
        <v>3</v>
      </c>
      <c r="AN283">
        <v>0</v>
      </c>
      <c r="AO283">
        <v>0</v>
      </c>
      <c r="AP283">
        <v>18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 x14ac:dyDescent="0.45">
      <c r="A284" t="s">
        <v>805</v>
      </c>
      <c r="B284" t="s">
        <v>79</v>
      </c>
      <c r="C284" t="s">
        <v>764</v>
      </c>
      <c r="D284" t="s">
        <v>81</v>
      </c>
      <c r="E284" s="2" t="str">
        <f>HYPERLINK("capsilon://?command=openfolder&amp;siteaddress=FAM.docvelocity-na8.net&amp;folderid=FXDF16966B-EF1C-102C-08DF-859B3D5E2063","FX21129543")</f>
        <v>FX21129543</v>
      </c>
      <c r="F284" t="s">
        <v>19</v>
      </c>
      <c r="G284" t="s">
        <v>19</v>
      </c>
      <c r="H284" t="s">
        <v>82</v>
      </c>
      <c r="I284" t="s">
        <v>806</v>
      </c>
      <c r="J284">
        <v>122</v>
      </c>
      <c r="K284" t="s">
        <v>84</v>
      </c>
      <c r="L284" t="s">
        <v>85</v>
      </c>
      <c r="M284" t="s">
        <v>86</v>
      </c>
      <c r="N284">
        <v>2</v>
      </c>
      <c r="O284" s="1">
        <v>44568.289722222224</v>
      </c>
      <c r="P284" s="1">
        <v>44568.379664351851</v>
      </c>
      <c r="Q284">
        <v>5967</v>
      </c>
      <c r="R284">
        <v>1804</v>
      </c>
      <c r="S284" t="b">
        <v>0</v>
      </c>
      <c r="T284" t="s">
        <v>87</v>
      </c>
      <c r="U284" t="b">
        <v>0</v>
      </c>
      <c r="V284" t="s">
        <v>370</v>
      </c>
      <c r="W284" s="1">
        <v>44568.301655092589</v>
      </c>
      <c r="X284">
        <v>910</v>
      </c>
      <c r="Y284">
        <v>72</v>
      </c>
      <c r="Z284">
        <v>0</v>
      </c>
      <c r="AA284">
        <v>72</v>
      </c>
      <c r="AB284">
        <v>0</v>
      </c>
      <c r="AC284">
        <v>23</v>
      </c>
      <c r="AD284">
        <v>50</v>
      </c>
      <c r="AE284">
        <v>0</v>
      </c>
      <c r="AF284">
        <v>0</v>
      </c>
      <c r="AG284">
        <v>0</v>
      </c>
      <c r="AH284" t="s">
        <v>97</v>
      </c>
      <c r="AI284" s="1">
        <v>44568.379664351851</v>
      </c>
      <c r="AJ284">
        <v>894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50</v>
      </c>
      <c r="AQ284">
        <v>0</v>
      </c>
      <c r="AR284">
        <v>0</v>
      </c>
      <c r="AS284">
        <v>0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 x14ac:dyDescent="0.45">
      <c r="A285" t="s">
        <v>807</v>
      </c>
      <c r="B285" t="s">
        <v>79</v>
      </c>
      <c r="C285" t="s">
        <v>808</v>
      </c>
      <c r="D285" t="s">
        <v>81</v>
      </c>
      <c r="E285" s="2" t="str">
        <f>HYPERLINK("capsilon://?command=openfolder&amp;siteaddress=FAM.docvelocity-na8.net&amp;folderid=FXABC28D98-FB5F-7093-A7AA-1952391DF384","FX21128316")</f>
        <v>FX21128316</v>
      </c>
      <c r="F285" t="s">
        <v>19</v>
      </c>
      <c r="G285" t="s">
        <v>19</v>
      </c>
      <c r="H285" t="s">
        <v>82</v>
      </c>
      <c r="I285" t="s">
        <v>809</v>
      </c>
      <c r="J285">
        <v>38</v>
      </c>
      <c r="K285" t="s">
        <v>84</v>
      </c>
      <c r="L285" t="s">
        <v>85</v>
      </c>
      <c r="M285" t="s">
        <v>86</v>
      </c>
      <c r="N285">
        <v>2</v>
      </c>
      <c r="O285" s="1">
        <v>44568.310069444444</v>
      </c>
      <c r="P285" s="1">
        <v>44568.380011574074</v>
      </c>
      <c r="Q285">
        <v>5434</v>
      </c>
      <c r="R285">
        <v>609</v>
      </c>
      <c r="S285" t="b">
        <v>0</v>
      </c>
      <c r="T285" t="s">
        <v>87</v>
      </c>
      <c r="U285" t="b">
        <v>0</v>
      </c>
      <c r="V285" t="s">
        <v>304</v>
      </c>
      <c r="W285" s="1">
        <v>44568.311643518522</v>
      </c>
      <c r="X285">
        <v>130</v>
      </c>
      <c r="Y285">
        <v>37</v>
      </c>
      <c r="Z285">
        <v>0</v>
      </c>
      <c r="AA285">
        <v>37</v>
      </c>
      <c r="AB285">
        <v>0</v>
      </c>
      <c r="AC285">
        <v>18</v>
      </c>
      <c r="AD285">
        <v>1</v>
      </c>
      <c r="AE285">
        <v>0</v>
      </c>
      <c r="AF285">
        <v>0</v>
      </c>
      <c r="AG285">
        <v>0</v>
      </c>
      <c r="AH285" t="s">
        <v>113</v>
      </c>
      <c r="AI285" s="1">
        <v>44568.380011574074</v>
      </c>
      <c r="AJ285">
        <v>479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</v>
      </c>
      <c r="AQ285">
        <v>0</v>
      </c>
      <c r="AR285">
        <v>0</v>
      </c>
      <c r="AS285">
        <v>0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 x14ac:dyDescent="0.45">
      <c r="A286" t="s">
        <v>810</v>
      </c>
      <c r="B286" t="s">
        <v>79</v>
      </c>
      <c r="C286" t="s">
        <v>704</v>
      </c>
      <c r="D286" t="s">
        <v>81</v>
      </c>
      <c r="E286" s="2" t="str">
        <f>HYPERLINK("capsilon://?command=openfolder&amp;siteaddress=FAM.docvelocity-na8.net&amp;folderid=FX5EAEAFD1-7F85-EC02-21A7-C6D4E97E3AB5","FX2201688")</f>
        <v>FX2201688</v>
      </c>
      <c r="F286" t="s">
        <v>19</v>
      </c>
      <c r="G286" t="s">
        <v>19</v>
      </c>
      <c r="H286" t="s">
        <v>82</v>
      </c>
      <c r="I286" t="s">
        <v>811</v>
      </c>
      <c r="J286">
        <v>38</v>
      </c>
      <c r="K286" t="s">
        <v>84</v>
      </c>
      <c r="L286" t="s">
        <v>85</v>
      </c>
      <c r="M286" t="s">
        <v>86</v>
      </c>
      <c r="N286">
        <v>2</v>
      </c>
      <c r="O286" s="1">
        <v>44568.310439814813</v>
      </c>
      <c r="P286" s="1">
        <v>44568.382060185184</v>
      </c>
      <c r="Q286">
        <v>5863</v>
      </c>
      <c r="R286">
        <v>325</v>
      </c>
      <c r="S286" t="b">
        <v>0</v>
      </c>
      <c r="T286" t="s">
        <v>87</v>
      </c>
      <c r="U286" t="b">
        <v>0</v>
      </c>
      <c r="V286" t="s">
        <v>88</v>
      </c>
      <c r="W286" s="1">
        <v>44568.311921296299</v>
      </c>
      <c r="X286">
        <v>119</v>
      </c>
      <c r="Y286">
        <v>37</v>
      </c>
      <c r="Z286">
        <v>0</v>
      </c>
      <c r="AA286">
        <v>37</v>
      </c>
      <c r="AB286">
        <v>0</v>
      </c>
      <c r="AC286">
        <v>20</v>
      </c>
      <c r="AD286">
        <v>1</v>
      </c>
      <c r="AE286">
        <v>0</v>
      </c>
      <c r="AF286">
        <v>0</v>
      </c>
      <c r="AG286">
        <v>0</v>
      </c>
      <c r="AH286" t="s">
        <v>97</v>
      </c>
      <c r="AI286" s="1">
        <v>44568.382060185184</v>
      </c>
      <c r="AJ286">
        <v>206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1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 x14ac:dyDescent="0.45">
      <c r="A287" t="s">
        <v>812</v>
      </c>
      <c r="B287" t="s">
        <v>79</v>
      </c>
      <c r="C287" t="s">
        <v>813</v>
      </c>
      <c r="D287" t="s">
        <v>81</v>
      </c>
      <c r="E287" s="2" t="str">
        <f>HYPERLINK("capsilon://?command=openfolder&amp;siteaddress=FAM.docvelocity-na8.net&amp;folderid=FX46AFF18E-9192-67F5-1DF8-3940E3F5A012","FX21128502")</f>
        <v>FX21128502</v>
      </c>
      <c r="F287" t="s">
        <v>19</v>
      </c>
      <c r="G287" t="s">
        <v>19</v>
      </c>
      <c r="H287" t="s">
        <v>82</v>
      </c>
      <c r="I287" t="s">
        <v>814</v>
      </c>
      <c r="J287">
        <v>66</v>
      </c>
      <c r="K287" t="s">
        <v>84</v>
      </c>
      <c r="L287" t="s">
        <v>85</v>
      </c>
      <c r="M287" t="s">
        <v>86</v>
      </c>
      <c r="N287">
        <v>2</v>
      </c>
      <c r="O287" s="1">
        <v>44568.333298611113</v>
      </c>
      <c r="P287" s="1">
        <v>44568.389293981483</v>
      </c>
      <c r="Q287">
        <v>3353</v>
      </c>
      <c r="R287">
        <v>1485</v>
      </c>
      <c r="S287" t="b">
        <v>0</v>
      </c>
      <c r="T287" t="s">
        <v>87</v>
      </c>
      <c r="U287" t="b">
        <v>0</v>
      </c>
      <c r="V287" t="s">
        <v>372</v>
      </c>
      <c r="W287" s="1">
        <v>44568.343414351853</v>
      </c>
      <c r="X287">
        <v>852</v>
      </c>
      <c r="Y287">
        <v>52</v>
      </c>
      <c r="Z287">
        <v>0</v>
      </c>
      <c r="AA287">
        <v>52</v>
      </c>
      <c r="AB287">
        <v>0</v>
      </c>
      <c r="AC287">
        <v>40</v>
      </c>
      <c r="AD287">
        <v>14</v>
      </c>
      <c r="AE287">
        <v>0</v>
      </c>
      <c r="AF287">
        <v>0</v>
      </c>
      <c r="AG287">
        <v>0</v>
      </c>
      <c r="AH287" t="s">
        <v>97</v>
      </c>
      <c r="AI287" s="1">
        <v>44568.389293981483</v>
      </c>
      <c r="AJ287">
        <v>624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14</v>
      </c>
      <c r="AQ287">
        <v>0</v>
      </c>
      <c r="AR287">
        <v>0</v>
      </c>
      <c r="AS287">
        <v>0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 x14ac:dyDescent="0.45">
      <c r="A288" t="s">
        <v>815</v>
      </c>
      <c r="B288" t="s">
        <v>79</v>
      </c>
      <c r="C288" t="s">
        <v>816</v>
      </c>
      <c r="D288" t="s">
        <v>81</v>
      </c>
      <c r="E288" s="2" t="str">
        <f>HYPERLINK("capsilon://?command=openfolder&amp;siteaddress=FAM.docvelocity-na8.net&amp;folderid=FXB1D132C1-29C9-ED89-9F82-1ADEFD49FA69","FX211211866")</f>
        <v>FX211211866</v>
      </c>
      <c r="F288" t="s">
        <v>19</v>
      </c>
      <c r="G288" t="s">
        <v>19</v>
      </c>
      <c r="H288" t="s">
        <v>82</v>
      </c>
      <c r="I288" t="s">
        <v>817</v>
      </c>
      <c r="J288">
        <v>66</v>
      </c>
      <c r="K288" t="s">
        <v>84</v>
      </c>
      <c r="L288" t="s">
        <v>85</v>
      </c>
      <c r="M288" t="s">
        <v>86</v>
      </c>
      <c r="N288">
        <v>1</v>
      </c>
      <c r="O288" s="1">
        <v>44568.347569444442</v>
      </c>
      <c r="P288" s="1">
        <v>44568.361620370371</v>
      </c>
      <c r="Q288">
        <v>1087</v>
      </c>
      <c r="R288">
        <v>127</v>
      </c>
      <c r="S288" t="b">
        <v>0</v>
      </c>
      <c r="T288" t="s">
        <v>87</v>
      </c>
      <c r="U288" t="b">
        <v>0</v>
      </c>
      <c r="V288" t="s">
        <v>129</v>
      </c>
      <c r="W288" s="1">
        <v>44568.361620370371</v>
      </c>
      <c r="X288">
        <v>127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66</v>
      </c>
      <c r="AE288">
        <v>52</v>
      </c>
      <c r="AF288">
        <v>0</v>
      </c>
      <c r="AG288">
        <v>1</v>
      </c>
      <c r="AH288" t="s">
        <v>87</v>
      </c>
      <c r="AI288" t="s">
        <v>87</v>
      </c>
      <c r="AJ288" t="s">
        <v>87</v>
      </c>
      <c r="AK288" t="s">
        <v>87</v>
      </c>
      <c r="AL288" t="s">
        <v>87</v>
      </c>
      <c r="AM288" t="s">
        <v>87</v>
      </c>
      <c r="AN288" t="s">
        <v>87</v>
      </c>
      <c r="AO288" t="s">
        <v>87</v>
      </c>
      <c r="AP288" t="s">
        <v>87</v>
      </c>
      <c r="AQ288" t="s">
        <v>87</v>
      </c>
      <c r="AR288" t="s">
        <v>87</v>
      </c>
      <c r="AS288" t="s">
        <v>87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 x14ac:dyDescent="0.45">
      <c r="A289" t="s">
        <v>818</v>
      </c>
      <c r="B289" t="s">
        <v>79</v>
      </c>
      <c r="C289" t="s">
        <v>816</v>
      </c>
      <c r="D289" t="s">
        <v>81</v>
      </c>
      <c r="E289" s="2" t="str">
        <f>HYPERLINK("capsilon://?command=openfolder&amp;siteaddress=FAM.docvelocity-na8.net&amp;folderid=FXB1D132C1-29C9-ED89-9F82-1ADEFD49FA69","FX211211866")</f>
        <v>FX211211866</v>
      </c>
      <c r="F289" t="s">
        <v>19</v>
      </c>
      <c r="G289" t="s">
        <v>19</v>
      </c>
      <c r="H289" t="s">
        <v>82</v>
      </c>
      <c r="I289" t="s">
        <v>817</v>
      </c>
      <c r="J289">
        <v>38</v>
      </c>
      <c r="K289" t="s">
        <v>84</v>
      </c>
      <c r="L289" t="s">
        <v>85</v>
      </c>
      <c r="M289" t="s">
        <v>86</v>
      </c>
      <c r="N289">
        <v>2</v>
      </c>
      <c r="O289" s="1">
        <v>44568.362129629626</v>
      </c>
      <c r="P289" s="1">
        <v>44568.398125</v>
      </c>
      <c r="Q289">
        <v>2042</v>
      </c>
      <c r="R289">
        <v>1068</v>
      </c>
      <c r="S289" t="b">
        <v>0</v>
      </c>
      <c r="T289" t="s">
        <v>87</v>
      </c>
      <c r="U289" t="b">
        <v>1</v>
      </c>
      <c r="V289" t="s">
        <v>304</v>
      </c>
      <c r="W289" s="1">
        <v>44568.386840277781</v>
      </c>
      <c r="X289">
        <v>288</v>
      </c>
      <c r="Y289">
        <v>37</v>
      </c>
      <c r="Z289">
        <v>0</v>
      </c>
      <c r="AA289">
        <v>37</v>
      </c>
      <c r="AB289">
        <v>0</v>
      </c>
      <c r="AC289">
        <v>16</v>
      </c>
      <c r="AD289">
        <v>1</v>
      </c>
      <c r="AE289">
        <v>0</v>
      </c>
      <c r="AF289">
        <v>0</v>
      </c>
      <c r="AG289">
        <v>0</v>
      </c>
      <c r="AH289" t="s">
        <v>97</v>
      </c>
      <c r="AI289" s="1">
        <v>44568.398125</v>
      </c>
      <c r="AJ289">
        <v>762</v>
      </c>
      <c r="AK289">
        <v>5</v>
      </c>
      <c r="AL289">
        <v>0</v>
      </c>
      <c r="AM289">
        <v>5</v>
      </c>
      <c r="AN289">
        <v>0</v>
      </c>
      <c r="AO289">
        <v>5</v>
      </c>
      <c r="AP289">
        <v>-4</v>
      </c>
      <c r="AQ289">
        <v>0</v>
      </c>
      <c r="AR289">
        <v>0</v>
      </c>
      <c r="AS289">
        <v>0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 x14ac:dyDescent="0.45">
      <c r="A290" t="s">
        <v>819</v>
      </c>
      <c r="B290" t="s">
        <v>79</v>
      </c>
      <c r="C290" t="s">
        <v>820</v>
      </c>
      <c r="D290" t="s">
        <v>81</v>
      </c>
      <c r="E290" s="2" t="str">
        <f>HYPERLINK("capsilon://?command=openfolder&amp;siteaddress=FAM.docvelocity-na8.net&amp;folderid=FX9AA003D6-B75F-1A19-006B-260E9EBC4AF2","FX22011741")</f>
        <v>FX22011741</v>
      </c>
      <c r="F290" t="s">
        <v>19</v>
      </c>
      <c r="G290" t="s">
        <v>19</v>
      </c>
      <c r="H290" t="s">
        <v>82</v>
      </c>
      <c r="I290" t="s">
        <v>821</v>
      </c>
      <c r="J290">
        <v>38</v>
      </c>
      <c r="K290" t="s">
        <v>84</v>
      </c>
      <c r="L290" t="s">
        <v>85</v>
      </c>
      <c r="M290" t="s">
        <v>86</v>
      </c>
      <c r="N290">
        <v>2</v>
      </c>
      <c r="O290" s="1">
        <v>44568.39130787037</v>
      </c>
      <c r="P290" s="1">
        <v>44568.403437499997</v>
      </c>
      <c r="Q290">
        <v>467</v>
      </c>
      <c r="R290">
        <v>581</v>
      </c>
      <c r="S290" t="b">
        <v>0</v>
      </c>
      <c r="T290" t="s">
        <v>87</v>
      </c>
      <c r="U290" t="b">
        <v>0</v>
      </c>
      <c r="V290" t="s">
        <v>304</v>
      </c>
      <c r="W290" s="1">
        <v>44568.39770833333</v>
      </c>
      <c r="X290">
        <v>123</v>
      </c>
      <c r="Y290">
        <v>37</v>
      </c>
      <c r="Z290">
        <v>0</v>
      </c>
      <c r="AA290">
        <v>37</v>
      </c>
      <c r="AB290">
        <v>0</v>
      </c>
      <c r="AC290">
        <v>13</v>
      </c>
      <c r="AD290">
        <v>1</v>
      </c>
      <c r="AE290">
        <v>0</v>
      </c>
      <c r="AF290">
        <v>0</v>
      </c>
      <c r="AG290">
        <v>0</v>
      </c>
      <c r="AH290" t="s">
        <v>97</v>
      </c>
      <c r="AI290" s="1">
        <v>44568.403437499997</v>
      </c>
      <c r="AJ290">
        <v>458</v>
      </c>
      <c r="AK290">
        <v>17</v>
      </c>
      <c r="AL290">
        <v>0</v>
      </c>
      <c r="AM290">
        <v>17</v>
      </c>
      <c r="AN290">
        <v>0</v>
      </c>
      <c r="AO290">
        <v>17</v>
      </c>
      <c r="AP290">
        <v>-16</v>
      </c>
      <c r="AQ290">
        <v>0</v>
      </c>
      <c r="AR290">
        <v>0</v>
      </c>
      <c r="AS290">
        <v>0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 x14ac:dyDescent="0.45">
      <c r="A291" t="s">
        <v>822</v>
      </c>
      <c r="B291" t="s">
        <v>79</v>
      </c>
      <c r="C291" t="s">
        <v>823</v>
      </c>
      <c r="D291" t="s">
        <v>81</v>
      </c>
      <c r="E291" s="2" t="str">
        <f>HYPERLINK("capsilon://?command=openfolder&amp;siteaddress=FAM.docvelocity-na8.net&amp;folderid=FX89833494-9796-1E43-1289-4BF1B317393E","FX22011068")</f>
        <v>FX22011068</v>
      </c>
      <c r="F291" t="s">
        <v>19</v>
      </c>
      <c r="G291" t="s">
        <v>19</v>
      </c>
      <c r="H291" t="s">
        <v>82</v>
      </c>
      <c r="I291" t="s">
        <v>824</v>
      </c>
      <c r="J291">
        <v>103</v>
      </c>
      <c r="K291" t="s">
        <v>84</v>
      </c>
      <c r="L291" t="s">
        <v>85</v>
      </c>
      <c r="M291" t="s">
        <v>86</v>
      </c>
      <c r="N291">
        <v>2</v>
      </c>
      <c r="O291" s="1">
        <v>44568.39638888889</v>
      </c>
      <c r="P291" s="1">
        <v>44568.468009259261</v>
      </c>
      <c r="Q291">
        <v>4958</v>
      </c>
      <c r="R291">
        <v>1230</v>
      </c>
      <c r="S291" t="b">
        <v>0</v>
      </c>
      <c r="T291" t="s">
        <v>87</v>
      </c>
      <c r="U291" t="b">
        <v>0</v>
      </c>
      <c r="V291" t="s">
        <v>304</v>
      </c>
      <c r="W291" s="1">
        <v>44568.405173611114</v>
      </c>
      <c r="X291">
        <v>644</v>
      </c>
      <c r="Y291">
        <v>65</v>
      </c>
      <c r="Z291">
        <v>0</v>
      </c>
      <c r="AA291">
        <v>65</v>
      </c>
      <c r="AB291">
        <v>21</v>
      </c>
      <c r="AC291">
        <v>30</v>
      </c>
      <c r="AD291">
        <v>38</v>
      </c>
      <c r="AE291">
        <v>0</v>
      </c>
      <c r="AF291">
        <v>0</v>
      </c>
      <c r="AG291">
        <v>0</v>
      </c>
      <c r="AH291" t="s">
        <v>97</v>
      </c>
      <c r="AI291" s="1">
        <v>44568.468009259261</v>
      </c>
      <c r="AJ291">
        <v>586</v>
      </c>
      <c r="AK291">
        <v>0</v>
      </c>
      <c r="AL291">
        <v>0</v>
      </c>
      <c r="AM291">
        <v>0</v>
      </c>
      <c r="AN291">
        <v>21</v>
      </c>
      <c r="AO291">
        <v>0</v>
      </c>
      <c r="AP291">
        <v>38</v>
      </c>
      <c r="AQ291">
        <v>0</v>
      </c>
      <c r="AR291">
        <v>0</v>
      </c>
      <c r="AS291">
        <v>0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 x14ac:dyDescent="0.45">
      <c r="A292" t="s">
        <v>825</v>
      </c>
      <c r="B292" t="s">
        <v>79</v>
      </c>
      <c r="C292" t="s">
        <v>826</v>
      </c>
      <c r="D292" t="s">
        <v>81</v>
      </c>
      <c r="E292" s="2" t="str">
        <f>HYPERLINK("capsilon://?command=openfolder&amp;siteaddress=FAM.docvelocity-na8.net&amp;folderid=FX416AF655-49CE-DB9E-3DFF-7DD2E1E60C39","FX22011710")</f>
        <v>FX22011710</v>
      </c>
      <c r="F292" t="s">
        <v>19</v>
      </c>
      <c r="G292" t="s">
        <v>19</v>
      </c>
      <c r="H292" t="s">
        <v>82</v>
      </c>
      <c r="I292" t="s">
        <v>827</v>
      </c>
      <c r="J292">
        <v>38</v>
      </c>
      <c r="K292" t="s">
        <v>84</v>
      </c>
      <c r="L292" t="s">
        <v>85</v>
      </c>
      <c r="M292" t="s">
        <v>86</v>
      </c>
      <c r="N292">
        <v>2</v>
      </c>
      <c r="O292" s="1">
        <v>44568.407314814816</v>
      </c>
      <c r="P292" s="1">
        <v>44568.465219907404</v>
      </c>
      <c r="Q292">
        <v>4367</v>
      </c>
      <c r="R292">
        <v>636</v>
      </c>
      <c r="S292" t="b">
        <v>0</v>
      </c>
      <c r="T292" t="s">
        <v>87</v>
      </c>
      <c r="U292" t="b">
        <v>0</v>
      </c>
      <c r="V292" t="s">
        <v>372</v>
      </c>
      <c r="W292" s="1">
        <v>44568.411979166667</v>
      </c>
      <c r="X292">
        <v>356</v>
      </c>
      <c r="Y292">
        <v>37</v>
      </c>
      <c r="Z292">
        <v>0</v>
      </c>
      <c r="AA292">
        <v>37</v>
      </c>
      <c r="AB292">
        <v>0</v>
      </c>
      <c r="AC292">
        <v>24</v>
      </c>
      <c r="AD292">
        <v>1</v>
      </c>
      <c r="AE292">
        <v>0</v>
      </c>
      <c r="AF292">
        <v>0</v>
      </c>
      <c r="AG292">
        <v>0</v>
      </c>
      <c r="AH292" t="s">
        <v>89</v>
      </c>
      <c r="AI292" s="1">
        <v>44568.465219907404</v>
      </c>
      <c r="AJ292">
        <v>280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1</v>
      </c>
      <c r="AQ292">
        <v>0</v>
      </c>
      <c r="AR292">
        <v>0</v>
      </c>
      <c r="AS292">
        <v>0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 x14ac:dyDescent="0.45">
      <c r="A293" t="s">
        <v>828</v>
      </c>
      <c r="B293" t="s">
        <v>79</v>
      </c>
      <c r="C293" t="s">
        <v>272</v>
      </c>
      <c r="D293" t="s">
        <v>81</v>
      </c>
      <c r="E293" s="2" t="str">
        <f>HYPERLINK("capsilon://?command=openfolder&amp;siteaddress=FAM.docvelocity-na8.net&amp;folderid=FX425831DE-A761-135B-0297-6C8DBF6DB447","FX21125200")</f>
        <v>FX21125200</v>
      </c>
      <c r="F293" t="s">
        <v>19</v>
      </c>
      <c r="G293" t="s">
        <v>19</v>
      </c>
      <c r="H293" t="s">
        <v>82</v>
      </c>
      <c r="I293" t="s">
        <v>829</v>
      </c>
      <c r="J293">
        <v>66</v>
      </c>
      <c r="K293" t="s">
        <v>84</v>
      </c>
      <c r="L293" t="s">
        <v>85</v>
      </c>
      <c r="M293" t="s">
        <v>86</v>
      </c>
      <c r="N293">
        <v>1</v>
      </c>
      <c r="O293" s="1">
        <v>44568.409490740742</v>
      </c>
      <c r="P293" s="1">
        <v>44568.433310185188</v>
      </c>
      <c r="Q293">
        <v>1833</v>
      </c>
      <c r="R293">
        <v>225</v>
      </c>
      <c r="S293" t="b">
        <v>0</v>
      </c>
      <c r="T293" t="s">
        <v>87</v>
      </c>
      <c r="U293" t="b">
        <v>0</v>
      </c>
      <c r="V293" t="s">
        <v>304</v>
      </c>
      <c r="W293" s="1">
        <v>44568.433310185188</v>
      </c>
      <c r="X293">
        <v>72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66</v>
      </c>
      <c r="AE293">
        <v>52</v>
      </c>
      <c r="AF293">
        <v>0</v>
      </c>
      <c r="AG293">
        <v>1</v>
      </c>
      <c r="AH293" t="s">
        <v>87</v>
      </c>
      <c r="AI293" t="s">
        <v>87</v>
      </c>
      <c r="AJ293" t="s">
        <v>87</v>
      </c>
      <c r="AK293" t="s">
        <v>87</v>
      </c>
      <c r="AL293" t="s">
        <v>87</v>
      </c>
      <c r="AM293" t="s">
        <v>87</v>
      </c>
      <c r="AN293" t="s">
        <v>87</v>
      </c>
      <c r="AO293" t="s">
        <v>87</v>
      </c>
      <c r="AP293" t="s">
        <v>87</v>
      </c>
      <c r="AQ293" t="s">
        <v>87</v>
      </c>
      <c r="AR293" t="s">
        <v>87</v>
      </c>
      <c r="AS293" t="s">
        <v>87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 x14ac:dyDescent="0.45">
      <c r="A294" t="s">
        <v>830</v>
      </c>
      <c r="B294" t="s">
        <v>79</v>
      </c>
      <c r="C294" t="s">
        <v>287</v>
      </c>
      <c r="D294" t="s">
        <v>81</v>
      </c>
      <c r="E294" s="2" t="str">
        <f>HYPERLINK("capsilon://?command=openfolder&amp;siteaddress=FAM.docvelocity-na8.net&amp;folderid=FX37AD5EDD-E9ED-3DF6-4C8F-FFD766748DA3","FX211213117")</f>
        <v>FX211213117</v>
      </c>
      <c r="F294" t="s">
        <v>19</v>
      </c>
      <c r="G294" t="s">
        <v>19</v>
      </c>
      <c r="H294" t="s">
        <v>82</v>
      </c>
      <c r="I294" t="s">
        <v>831</v>
      </c>
      <c r="J294">
        <v>38</v>
      </c>
      <c r="K294" t="s">
        <v>84</v>
      </c>
      <c r="L294" t="s">
        <v>85</v>
      </c>
      <c r="M294" t="s">
        <v>86</v>
      </c>
      <c r="N294">
        <v>2</v>
      </c>
      <c r="O294" s="1">
        <v>44568.417256944442</v>
      </c>
      <c r="P294" s="1">
        <v>44568.478819444441</v>
      </c>
      <c r="Q294">
        <v>4464</v>
      </c>
      <c r="R294">
        <v>855</v>
      </c>
      <c r="S294" t="b">
        <v>0</v>
      </c>
      <c r="T294" t="s">
        <v>87</v>
      </c>
      <c r="U294" t="b">
        <v>0</v>
      </c>
      <c r="V294" t="s">
        <v>106</v>
      </c>
      <c r="W294" s="1">
        <v>44568.42496527778</v>
      </c>
      <c r="X294">
        <v>553</v>
      </c>
      <c r="Y294">
        <v>37</v>
      </c>
      <c r="Z294">
        <v>0</v>
      </c>
      <c r="AA294">
        <v>37</v>
      </c>
      <c r="AB294">
        <v>0</v>
      </c>
      <c r="AC294">
        <v>21</v>
      </c>
      <c r="AD294">
        <v>1</v>
      </c>
      <c r="AE294">
        <v>0</v>
      </c>
      <c r="AF294">
        <v>0</v>
      </c>
      <c r="AG294">
        <v>0</v>
      </c>
      <c r="AH294" t="s">
        <v>832</v>
      </c>
      <c r="AI294" s="1">
        <v>44568.478819444441</v>
      </c>
      <c r="AJ294">
        <v>281</v>
      </c>
      <c r="AK294">
        <v>0</v>
      </c>
      <c r="AL294">
        <v>0</v>
      </c>
      <c r="AM294">
        <v>0</v>
      </c>
      <c r="AN294">
        <v>0</v>
      </c>
      <c r="AO294">
        <v>5</v>
      </c>
      <c r="AP294">
        <v>1</v>
      </c>
      <c r="AQ294">
        <v>0</v>
      </c>
      <c r="AR294">
        <v>0</v>
      </c>
      <c r="AS294">
        <v>0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 x14ac:dyDescent="0.45">
      <c r="A295" t="s">
        <v>833</v>
      </c>
      <c r="B295" t="s">
        <v>79</v>
      </c>
      <c r="C295" t="s">
        <v>834</v>
      </c>
      <c r="D295" t="s">
        <v>81</v>
      </c>
      <c r="E295" s="2" t="str">
        <f>HYPERLINK("capsilon://?command=openfolder&amp;siteaddress=FAM.docvelocity-na8.net&amp;folderid=FX5F16CC8D-BDE0-419B-7474-68176CD87485","FX22011315")</f>
        <v>FX22011315</v>
      </c>
      <c r="F295" t="s">
        <v>19</v>
      </c>
      <c r="G295" t="s">
        <v>19</v>
      </c>
      <c r="H295" t="s">
        <v>82</v>
      </c>
      <c r="I295" t="s">
        <v>835</v>
      </c>
      <c r="J295">
        <v>351</v>
      </c>
      <c r="K295" t="s">
        <v>84</v>
      </c>
      <c r="L295" t="s">
        <v>85</v>
      </c>
      <c r="M295" t="s">
        <v>86</v>
      </c>
      <c r="N295">
        <v>2</v>
      </c>
      <c r="O295" s="1">
        <v>44568.418252314812</v>
      </c>
      <c r="P295" s="1">
        <v>44568.508344907408</v>
      </c>
      <c r="Q295">
        <v>1942</v>
      </c>
      <c r="R295">
        <v>5842</v>
      </c>
      <c r="S295" t="b">
        <v>0</v>
      </c>
      <c r="T295" t="s">
        <v>87</v>
      </c>
      <c r="U295" t="b">
        <v>0</v>
      </c>
      <c r="V295" t="s">
        <v>88</v>
      </c>
      <c r="W295" s="1">
        <v>44568.468819444446</v>
      </c>
      <c r="X295">
        <v>3280</v>
      </c>
      <c r="Y295">
        <v>455</v>
      </c>
      <c r="Z295">
        <v>0</v>
      </c>
      <c r="AA295">
        <v>455</v>
      </c>
      <c r="AB295">
        <v>0</v>
      </c>
      <c r="AC295">
        <v>284</v>
      </c>
      <c r="AD295">
        <v>-104</v>
      </c>
      <c r="AE295">
        <v>0</v>
      </c>
      <c r="AF295">
        <v>0</v>
      </c>
      <c r="AG295">
        <v>0</v>
      </c>
      <c r="AH295" t="s">
        <v>832</v>
      </c>
      <c r="AI295" s="1">
        <v>44568.508344907408</v>
      </c>
      <c r="AJ295">
        <v>2550</v>
      </c>
      <c r="AK295">
        <v>5</v>
      </c>
      <c r="AL295">
        <v>0</v>
      </c>
      <c r="AM295">
        <v>5</v>
      </c>
      <c r="AN295">
        <v>0</v>
      </c>
      <c r="AO295">
        <v>5</v>
      </c>
      <c r="AP295">
        <v>-109</v>
      </c>
      <c r="AQ295">
        <v>0</v>
      </c>
      <c r="AR295">
        <v>0</v>
      </c>
      <c r="AS295">
        <v>0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 x14ac:dyDescent="0.45">
      <c r="A296" t="s">
        <v>836</v>
      </c>
      <c r="B296" t="s">
        <v>79</v>
      </c>
      <c r="C296" t="s">
        <v>837</v>
      </c>
      <c r="D296" t="s">
        <v>81</v>
      </c>
      <c r="E296" s="2" t="str">
        <f>HYPERLINK("capsilon://?command=openfolder&amp;siteaddress=FAM.docvelocity-na8.net&amp;folderid=FX102AC2DF-19E9-B00D-19C2-60EFFB17CC64","FX211212090")</f>
        <v>FX211212090</v>
      </c>
      <c r="F296" t="s">
        <v>19</v>
      </c>
      <c r="G296" t="s">
        <v>19</v>
      </c>
      <c r="H296" t="s">
        <v>82</v>
      </c>
      <c r="I296" t="s">
        <v>838</v>
      </c>
      <c r="J296">
        <v>66</v>
      </c>
      <c r="K296" t="s">
        <v>84</v>
      </c>
      <c r="L296" t="s">
        <v>85</v>
      </c>
      <c r="M296" t="s">
        <v>86</v>
      </c>
      <c r="N296">
        <v>2</v>
      </c>
      <c r="O296" s="1">
        <v>44568.418622685182</v>
      </c>
      <c r="P296" s="1">
        <v>44568.486574074072</v>
      </c>
      <c r="Q296">
        <v>5022</v>
      </c>
      <c r="R296">
        <v>849</v>
      </c>
      <c r="S296" t="b">
        <v>0</v>
      </c>
      <c r="T296" t="s">
        <v>87</v>
      </c>
      <c r="U296" t="b">
        <v>0</v>
      </c>
      <c r="V296" t="s">
        <v>304</v>
      </c>
      <c r="W296" s="1">
        <v>44568.435729166667</v>
      </c>
      <c r="X296">
        <v>208</v>
      </c>
      <c r="Y296">
        <v>52</v>
      </c>
      <c r="Z296">
        <v>0</v>
      </c>
      <c r="AA296">
        <v>52</v>
      </c>
      <c r="AB296">
        <v>0</v>
      </c>
      <c r="AC296">
        <v>35</v>
      </c>
      <c r="AD296">
        <v>14</v>
      </c>
      <c r="AE296">
        <v>0</v>
      </c>
      <c r="AF296">
        <v>0</v>
      </c>
      <c r="AG296">
        <v>0</v>
      </c>
      <c r="AH296" t="s">
        <v>170</v>
      </c>
      <c r="AI296" s="1">
        <v>44568.486574074072</v>
      </c>
      <c r="AJ296">
        <v>641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14</v>
      </c>
      <c r="AQ296">
        <v>0</v>
      </c>
      <c r="AR296">
        <v>0</v>
      </c>
      <c r="AS296">
        <v>0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 x14ac:dyDescent="0.45">
      <c r="A297" t="s">
        <v>839</v>
      </c>
      <c r="B297" t="s">
        <v>79</v>
      </c>
      <c r="C297" t="s">
        <v>840</v>
      </c>
      <c r="D297" t="s">
        <v>81</v>
      </c>
      <c r="E297" s="2" t="str">
        <f>HYPERLINK("capsilon://?command=openfolder&amp;siteaddress=FAM.docvelocity-na8.net&amp;folderid=FX28ED4547-8D07-BF84-69B5-440F3A4D1996","FX211114558")</f>
        <v>FX211114558</v>
      </c>
      <c r="F297" t="s">
        <v>19</v>
      </c>
      <c r="G297" t="s">
        <v>19</v>
      </c>
      <c r="H297" t="s">
        <v>82</v>
      </c>
      <c r="I297" t="s">
        <v>841</v>
      </c>
      <c r="J297">
        <v>66</v>
      </c>
      <c r="K297" t="s">
        <v>84</v>
      </c>
      <c r="L297" t="s">
        <v>85</v>
      </c>
      <c r="M297" t="s">
        <v>86</v>
      </c>
      <c r="N297">
        <v>2</v>
      </c>
      <c r="O297" s="1">
        <v>44568.420370370368</v>
      </c>
      <c r="P297" s="1">
        <v>44568.501331018517</v>
      </c>
      <c r="Q297">
        <v>5193</v>
      </c>
      <c r="R297">
        <v>1802</v>
      </c>
      <c r="S297" t="b">
        <v>0</v>
      </c>
      <c r="T297" t="s">
        <v>87</v>
      </c>
      <c r="U297" t="b">
        <v>0</v>
      </c>
      <c r="V297" t="s">
        <v>304</v>
      </c>
      <c r="W297" s="1">
        <v>44568.445474537039</v>
      </c>
      <c r="X297">
        <v>431</v>
      </c>
      <c r="Y297">
        <v>52</v>
      </c>
      <c r="Z297">
        <v>0</v>
      </c>
      <c r="AA297">
        <v>52</v>
      </c>
      <c r="AB297">
        <v>0</v>
      </c>
      <c r="AC297">
        <v>45</v>
      </c>
      <c r="AD297">
        <v>14</v>
      </c>
      <c r="AE297">
        <v>0</v>
      </c>
      <c r="AF297">
        <v>0</v>
      </c>
      <c r="AG297">
        <v>0</v>
      </c>
      <c r="AH297" t="s">
        <v>89</v>
      </c>
      <c r="AI297" s="1">
        <v>44568.501331018517</v>
      </c>
      <c r="AJ297">
        <v>1355</v>
      </c>
      <c r="AK297">
        <v>2</v>
      </c>
      <c r="AL297">
        <v>0</v>
      </c>
      <c r="AM297">
        <v>2</v>
      </c>
      <c r="AN297">
        <v>0</v>
      </c>
      <c r="AO297">
        <v>2</v>
      </c>
      <c r="AP297">
        <v>12</v>
      </c>
      <c r="AQ297">
        <v>0</v>
      </c>
      <c r="AR297">
        <v>0</v>
      </c>
      <c r="AS297">
        <v>0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 x14ac:dyDescent="0.45">
      <c r="A298" t="s">
        <v>842</v>
      </c>
      <c r="B298" t="s">
        <v>79</v>
      </c>
      <c r="C298" t="s">
        <v>843</v>
      </c>
      <c r="D298" t="s">
        <v>81</v>
      </c>
      <c r="E298" s="2" t="str">
        <f>HYPERLINK("capsilon://?command=openfolder&amp;siteaddress=FAM.docvelocity-na8.net&amp;folderid=FX8CF3D74C-352B-98B4-DC80-CC3CD09D1428","FX211210162")</f>
        <v>FX211210162</v>
      </c>
      <c r="F298" t="s">
        <v>19</v>
      </c>
      <c r="G298" t="s">
        <v>19</v>
      </c>
      <c r="H298" t="s">
        <v>82</v>
      </c>
      <c r="I298" t="s">
        <v>844</v>
      </c>
      <c r="J298">
        <v>238</v>
      </c>
      <c r="K298" t="s">
        <v>84</v>
      </c>
      <c r="L298" t="s">
        <v>85</v>
      </c>
      <c r="M298" t="s">
        <v>86</v>
      </c>
      <c r="N298">
        <v>2</v>
      </c>
      <c r="O298" s="1">
        <v>44568.424305555556</v>
      </c>
      <c r="P298" s="1">
        <v>44568.50476851852</v>
      </c>
      <c r="Q298">
        <v>4954</v>
      </c>
      <c r="R298">
        <v>1998</v>
      </c>
      <c r="S298" t="b">
        <v>0</v>
      </c>
      <c r="T298" t="s">
        <v>87</v>
      </c>
      <c r="U298" t="b">
        <v>0</v>
      </c>
      <c r="V298" t="s">
        <v>304</v>
      </c>
      <c r="W298" s="1">
        <v>44568.451516203706</v>
      </c>
      <c r="X298">
        <v>519</v>
      </c>
      <c r="Y298">
        <v>178</v>
      </c>
      <c r="Z298">
        <v>0</v>
      </c>
      <c r="AA298">
        <v>178</v>
      </c>
      <c r="AB298">
        <v>0</v>
      </c>
      <c r="AC298">
        <v>46</v>
      </c>
      <c r="AD298">
        <v>60</v>
      </c>
      <c r="AE298">
        <v>0</v>
      </c>
      <c r="AF298">
        <v>0</v>
      </c>
      <c r="AG298">
        <v>0</v>
      </c>
      <c r="AH298" t="s">
        <v>170</v>
      </c>
      <c r="AI298" s="1">
        <v>44568.50476851852</v>
      </c>
      <c r="AJ298">
        <v>1466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60</v>
      </c>
      <c r="AQ298">
        <v>0</v>
      </c>
      <c r="AR298">
        <v>0</v>
      </c>
      <c r="AS298">
        <v>0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 x14ac:dyDescent="0.45">
      <c r="A299" t="s">
        <v>845</v>
      </c>
      <c r="B299" t="s">
        <v>79</v>
      </c>
      <c r="C299" t="s">
        <v>846</v>
      </c>
      <c r="D299" t="s">
        <v>81</v>
      </c>
      <c r="E299" s="2" t="str">
        <f>HYPERLINK("capsilon://?command=openfolder&amp;siteaddress=FAM.docvelocity-na8.net&amp;folderid=FX23EBB472-2EFF-7E4D-6772-E8A3DF68EC78","FX211213406")</f>
        <v>FX211213406</v>
      </c>
      <c r="F299" t="s">
        <v>19</v>
      </c>
      <c r="G299" t="s">
        <v>19</v>
      </c>
      <c r="H299" t="s">
        <v>82</v>
      </c>
      <c r="I299" t="s">
        <v>847</v>
      </c>
      <c r="J299">
        <v>256</v>
      </c>
      <c r="K299" t="s">
        <v>84</v>
      </c>
      <c r="L299" t="s">
        <v>85</v>
      </c>
      <c r="M299" t="s">
        <v>86</v>
      </c>
      <c r="N299">
        <v>2</v>
      </c>
      <c r="O299" s="1">
        <v>44568.432349537034</v>
      </c>
      <c r="P299" s="1">
        <v>44568.515196759261</v>
      </c>
      <c r="Q299">
        <v>4973</v>
      </c>
      <c r="R299">
        <v>2185</v>
      </c>
      <c r="S299" t="b">
        <v>0</v>
      </c>
      <c r="T299" t="s">
        <v>87</v>
      </c>
      <c r="U299" t="b">
        <v>0</v>
      </c>
      <c r="V299" t="s">
        <v>372</v>
      </c>
      <c r="W299" s="1">
        <v>44568.460763888892</v>
      </c>
      <c r="X299">
        <v>1178</v>
      </c>
      <c r="Y299">
        <v>225</v>
      </c>
      <c r="Z299">
        <v>0</v>
      </c>
      <c r="AA299">
        <v>225</v>
      </c>
      <c r="AB299">
        <v>0</v>
      </c>
      <c r="AC299">
        <v>155</v>
      </c>
      <c r="AD299">
        <v>31</v>
      </c>
      <c r="AE299">
        <v>0</v>
      </c>
      <c r="AF299">
        <v>0</v>
      </c>
      <c r="AG299">
        <v>0</v>
      </c>
      <c r="AH299" t="s">
        <v>190</v>
      </c>
      <c r="AI299" s="1">
        <v>44568.515196759261</v>
      </c>
      <c r="AJ299">
        <v>996</v>
      </c>
      <c r="AK299">
        <v>2</v>
      </c>
      <c r="AL299">
        <v>0</v>
      </c>
      <c r="AM299">
        <v>2</v>
      </c>
      <c r="AN299">
        <v>0</v>
      </c>
      <c r="AO299">
        <v>2</v>
      </c>
      <c r="AP299">
        <v>29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 x14ac:dyDescent="0.45">
      <c r="A300" t="s">
        <v>848</v>
      </c>
      <c r="B300" t="s">
        <v>79</v>
      </c>
      <c r="C300" t="s">
        <v>729</v>
      </c>
      <c r="D300" t="s">
        <v>81</v>
      </c>
      <c r="E300" s="2" t="str">
        <f>HYPERLINK("capsilon://?command=openfolder&amp;siteaddress=FAM.docvelocity-na8.net&amp;folderid=FXAFFBC0F1-3C1D-CC37-64C4-65BB96725191","FX2201581")</f>
        <v>FX2201581</v>
      </c>
      <c r="F300" t="s">
        <v>19</v>
      </c>
      <c r="G300" t="s">
        <v>19</v>
      </c>
      <c r="H300" t="s">
        <v>82</v>
      </c>
      <c r="I300" t="s">
        <v>849</v>
      </c>
      <c r="J300">
        <v>66</v>
      </c>
      <c r="K300" t="s">
        <v>84</v>
      </c>
      <c r="L300" t="s">
        <v>85</v>
      </c>
      <c r="M300" t="s">
        <v>86</v>
      </c>
      <c r="N300">
        <v>2</v>
      </c>
      <c r="O300" s="1">
        <v>44568.432835648149</v>
      </c>
      <c r="P300" s="1">
        <v>44568.514594907407</v>
      </c>
      <c r="Q300">
        <v>5994</v>
      </c>
      <c r="R300">
        <v>1070</v>
      </c>
      <c r="S300" t="b">
        <v>0</v>
      </c>
      <c r="T300" t="s">
        <v>87</v>
      </c>
      <c r="U300" t="b">
        <v>0</v>
      </c>
      <c r="V300" t="s">
        <v>304</v>
      </c>
      <c r="W300" s="1">
        <v>44568.454085648147</v>
      </c>
      <c r="X300">
        <v>221</v>
      </c>
      <c r="Y300">
        <v>52</v>
      </c>
      <c r="Z300">
        <v>0</v>
      </c>
      <c r="AA300">
        <v>52</v>
      </c>
      <c r="AB300">
        <v>0</v>
      </c>
      <c r="AC300">
        <v>13</v>
      </c>
      <c r="AD300">
        <v>14</v>
      </c>
      <c r="AE300">
        <v>0</v>
      </c>
      <c r="AF300">
        <v>0</v>
      </c>
      <c r="AG300">
        <v>0</v>
      </c>
      <c r="AH300" t="s">
        <v>170</v>
      </c>
      <c r="AI300" s="1">
        <v>44568.514594907407</v>
      </c>
      <c r="AJ300">
        <v>849</v>
      </c>
      <c r="AK300">
        <v>8</v>
      </c>
      <c r="AL300">
        <v>0</v>
      </c>
      <c r="AM300">
        <v>8</v>
      </c>
      <c r="AN300">
        <v>0</v>
      </c>
      <c r="AO300">
        <v>8</v>
      </c>
      <c r="AP300">
        <v>6</v>
      </c>
      <c r="AQ300">
        <v>0</v>
      </c>
      <c r="AR300">
        <v>0</v>
      </c>
      <c r="AS300">
        <v>0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 x14ac:dyDescent="0.45">
      <c r="A301" t="s">
        <v>850</v>
      </c>
      <c r="B301" t="s">
        <v>79</v>
      </c>
      <c r="C301" t="s">
        <v>272</v>
      </c>
      <c r="D301" t="s">
        <v>81</v>
      </c>
      <c r="E301" s="2" t="str">
        <f>HYPERLINK("capsilon://?command=openfolder&amp;siteaddress=FAM.docvelocity-na8.net&amp;folderid=FX425831DE-A761-135B-0297-6C8DBF6DB447","FX21125200")</f>
        <v>FX21125200</v>
      </c>
      <c r="F301" t="s">
        <v>19</v>
      </c>
      <c r="G301" t="s">
        <v>19</v>
      </c>
      <c r="H301" t="s">
        <v>82</v>
      </c>
      <c r="I301" t="s">
        <v>829</v>
      </c>
      <c r="J301">
        <v>38</v>
      </c>
      <c r="K301" t="s">
        <v>84</v>
      </c>
      <c r="L301" t="s">
        <v>85</v>
      </c>
      <c r="M301" t="s">
        <v>86</v>
      </c>
      <c r="N301">
        <v>2</v>
      </c>
      <c r="O301" s="1">
        <v>44568.43372685185</v>
      </c>
      <c r="P301" s="1">
        <v>44568.461967592593</v>
      </c>
      <c r="Q301">
        <v>1775</v>
      </c>
      <c r="R301">
        <v>665</v>
      </c>
      <c r="S301" t="b">
        <v>0</v>
      </c>
      <c r="T301" t="s">
        <v>87</v>
      </c>
      <c r="U301" t="b">
        <v>1</v>
      </c>
      <c r="V301" t="s">
        <v>304</v>
      </c>
      <c r="W301" s="1">
        <v>44568.440474537034</v>
      </c>
      <c r="X301">
        <v>409</v>
      </c>
      <c r="Y301">
        <v>37</v>
      </c>
      <c r="Z301">
        <v>0</v>
      </c>
      <c r="AA301">
        <v>37</v>
      </c>
      <c r="AB301">
        <v>0</v>
      </c>
      <c r="AC301">
        <v>33</v>
      </c>
      <c r="AD301">
        <v>1</v>
      </c>
      <c r="AE301">
        <v>0</v>
      </c>
      <c r="AF301">
        <v>0</v>
      </c>
      <c r="AG301">
        <v>0</v>
      </c>
      <c r="AH301" t="s">
        <v>89</v>
      </c>
      <c r="AI301" s="1">
        <v>44568.461967592593</v>
      </c>
      <c r="AJ301">
        <v>256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1</v>
      </c>
      <c r="AQ301">
        <v>0</v>
      </c>
      <c r="AR301">
        <v>0</v>
      </c>
      <c r="AS301">
        <v>0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 x14ac:dyDescent="0.45">
      <c r="A302" t="s">
        <v>851</v>
      </c>
      <c r="B302" t="s">
        <v>79</v>
      </c>
      <c r="C302" t="s">
        <v>184</v>
      </c>
      <c r="D302" t="s">
        <v>81</v>
      </c>
      <c r="E302" s="2" t="str">
        <f>HYPERLINK("capsilon://?command=openfolder&amp;siteaddress=FAM.docvelocity-na8.net&amp;folderid=FXACE823D3-D1EF-8D03-8357-486E4B4F4682","FX21127633")</f>
        <v>FX21127633</v>
      </c>
      <c r="F302" t="s">
        <v>19</v>
      </c>
      <c r="G302" t="s">
        <v>19</v>
      </c>
      <c r="H302" t="s">
        <v>82</v>
      </c>
      <c r="I302" t="s">
        <v>852</v>
      </c>
      <c r="J302">
        <v>66</v>
      </c>
      <c r="K302" t="s">
        <v>84</v>
      </c>
      <c r="L302" t="s">
        <v>85</v>
      </c>
      <c r="M302" t="s">
        <v>86</v>
      </c>
      <c r="N302">
        <v>2</v>
      </c>
      <c r="O302" s="1">
        <v>44568.433842592596</v>
      </c>
      <c r="P302" s="1">
        <v>44568.512384259258</v>
      </c>
      <c r="Q302">
        <v>6298</v>
      </c>
      <c r="R302">
        <v>488</v>
      </c>
      <c r="S302" t="b">
        <v>0</v>
      </c>
      <c r="T302" t="s">
        <v>87</v>
      </c>
      <c r="U302" t="b">
        <v>0</v>
      </c>
      <c r="V302" t="s">
        <v>304</v>
      </c>
      <c r="W302" s="1">
        <v>44568.455706018518</v>
      </c>
      <c r="X302">
        <v>139</v>
      </c>
      <c r="Y302">
        <v>52</v>
      </c>
      <c r="Z302">
        <v>0</v>
      </c>
      <c r="AA302">
        <v>52</v>
      </c>
      <c r="AB302">
        <v>0</v>
      </c>
      <c r="AC302">
        <v>13</v>
      </c>
      <c r="AD302">
        <v>14</v>
      </c>
      <c r="AE302">
        <v>0</v>
      </c>
      <c r="AF302">
        <v>0</v>
      </c>
      <c r="AG302">
        <v>0</v>
      </c>
      <c r="AH302" t="s">
        <v>832</v>
      </c>
      <c r="AI302" s="1">
        <v>44568.512384259258</v>
      </c>
      <c r="AJ302">
        <v>349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14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 x14ac:dyDescent="0.45">
      <c r="A303" t="s">
        <v>853</v>
      </c>
      <c r="B303" t="s">
        <v>79</v>
      </c>
      <c r="C303" t="s">
        <v>732</v>
      </c>
      <c r="D303" t="s">
        <v>81</v>
      </c>
      <c r="E303" s="2" t="str">
        <f>HYPERLINK("capsilon://?command=openfolder&amp;siteaddress=FAM.docvelocity-na8.net&amp;folderid=FXC61D8E3A-FEFD-5C2B-CF16-D19F716DCFB7","FX2201719")</f>
        <v>FX2201719</v>
      </c>
      <c r="F303" t="s">
        <v>19</v>
      </c>
      <c r="G303" t="s">
        <v>19</v>
      </c>
      <c r="H303" t="s">
        <v>82</v>
      </c>
      <c r="I303" t="s">
        <v>854</v>
      </c>
      <c r="J303">
        <v>66</v>
      </c>
      <c r="K303" t="s">
        <v>84</v>
      </c>
      <c r="L303" t="s">
        <v>85</v>
      </c>
      <c r="M303" t="s">
        <v>86</v>
      </c>
      <c r="N303">
        <v>2</v>
      </c>
      <c r="O303" s="1">
        <v>44568.434733796297</v>
      </c>
      <c r="P303" s="1">
        <v>44568.515023148146</v>
      </c>
      <c r="Q303">
        <v>6550</v>
      </c>
      <c r="R303">
        <v>387</v>
      </c>
      <c r="S303" t="b">
        <v>0</v>
      </c>
      <c r="T303" t="s">
        <v>87</v>
      </c>
      <c r="U303" t="b">
        <v>0</v>
      </c>
      <c r="V303" t="s">
        <v>304</v>
      </c>
      <c r="W303" s="1">
        <v>44568.457453703704</v>
      </c>
      <c r="X303">
        <v>150</v>
      </c>
      <c r="Y303">
        <v>52</v>
      </c>
      <c r="Z303">
        <v>0</v>
      </c>
      <c r="AA303">
        <v>52</v>
      </c>
      <c r="AB303">
        <v>0</v>
      </c>
      <c r="AC303">
        <v>13</v>
      </c>
      <c r="AD303">
        <v>14</v>
      </c>
      <c r="AE303">
        <v>0</v>
      </c>
      <c r="AF303">
        <v>0</v>
      </c>
      <c r="AG303">
        <v>0</v>
      </c>
      <c r="AH303" t="s">
        <v>832</v>
      </c>
      <c r="AI303" s="1">
        <v>44568.515023148146</v>
      </c>
      <c r="AJ303">
        <v>227</v>
      </c>
      <c r="AK303">
        <v>1</v>
      </c>
      <c r="AL303">
        <v>0</v>
      </c>
      <c r="AM303">
        <v>1</v>
      </c>
      <c r="AN303">
        <v>0</v>
      </c>
      <c r="AO303">
        <v>1</v>
      </c>
      <c r="AP303">
        <v>13</v>
      </c>
      <c r="AQ303">
        <v>0</v>
      </c>
      <c r="AR303">
        <v>0</v>
      </c>
      <c r="AS303">
        <v>0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 x14ac:dyDescent="0.45">
      <c r="A304" t="s">
        <v>855</v>
      </c>
      <c r="B304" t="s">
        <v>79</v>
      </c>
      <c r="C304" t="s">
        <v>856</v>
      </c>
      <c r="D304" t="s">
        <v>81</v>
      </c>
      <c r="E304" s="2" t="str">
        <f>HYPERLINK("capsilon://?command=openfolder&amp;siteaddress=FAM.docvelocity-na8.net&amp;folderid=FX6A8259AB-4EFB-5D03-F7C4-7D264A5817C6","FX22011658")</f>
        <v>FX22011658</v>
      </c>
      <c r="F304" t="s">
        <v>19</v>
      </c>
      <c r="G304" t="s">
        <v>19</v>
      </c>
      <c r="H304" t="s">
        <v>82</v>
      </c>
      <c r="I304" t="s">
        <v>857</v>
      </c>
      <c r="J304">
        <v>90</v>
      </c>
      <c r="K304" t="s">
        <v>84</v>
      </c>
      <c r="L304" t="s">
        <v>85</v>
      </c>
      <c r="M304" t="s">
        <v>86</v>
      </c>
      <c r="N304">
        <v>2</v>
      </c>
      <c r="O304" s="1">
        <v>44568.437939814816</v>
      </c>
      <c r="P304" s="1">
        <v>44568.525000000001</v>
      </c>
      <c r="Q304">
        <v>6310</v>
      </c>
      <c r="R304">
        <v>1212</v>
      </c>
      <c r="S304" t="b">
        <v>0</v>
      </c>
      <c r="T304" t="s">
        <v>87</v>
      </c>
      <c r="U304" t="b">
        <v>0</v>
      </c>
      <c r="V304" t="s">
        <v>304</v>
      </c>
      <c r="W304" s="1">
        <v>44568.462511574071</v>
      </c>
      <c r="X304">
        <v>433</v>
      </c>
      <c r="Y304">
        <v>72</v>
      </c>
      <c r="Z304">
        <v>0</v>
      </c>
      <c r="AA304">
        <v>72</v>
      </c>
      <c r="AB304">
        <v>0</v>
      </c>
      <c r="AC304">
        <v>41</v>
      </c>
      <c r="AD304">
        <v>18</v>
      </c>
      <c r="AE304">
        <v>0</v>
      </c>
      <c r="AF304">
        <v>0</v>
      </c>
      <c r="AG304">
        <v>0</v>
      </c>
      <c r="AH304" t="s">
        <v>170</v>
      </c>
      <c r="AI304" s="1">
        <v>44568.525000000001</v>
      </c>
      <c r="AJ304">
        <v>696</v>
      </c>
      <c r="AK304">
        <v>4</v>
      </c>
      <c r="AL304">
        <v>0</v>
      </c>
      <c r="AM304">
        <v>4</v>
      </c>
      <c r="AN304">
        <v>0</v>
      </c>
      <c r="AO304">
        <v>3</v>
      </c>
      <c r="AP304">
        <v>14</v>
      </c>
      <c r="AQ304">
        <v>0</v>
      </c>
      <c r="AR304">
        <v>0</v>
      </c>
      <c r="AS304">
        <v>0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 x14ac:dyDescent="0.45">
      <c r="A305" t="s">
        <v>858</v>
      </c>
      <c r="B305" t="s">
        <v>79</v>
      </c>
      <c r="C305" t="s">
        <v>840</v>
      </c>
      <c r="D305" t="s">
        <v>81</v>
      </c>
      <c r="E305" s="2" t="str">
        <f>HYPERLINK("capsilon://?command=openfolder&amp;siteaddress=FAM.docvelocity-na8.net&amp;folderid=FX28ED4547-8D07-BF84-69B5-440F3A4D1996","FX211114558")</f>
        <v>FX211114558</v>
      </c>
      <c r="F305" t="s">
        <v>19</v>
      </c>
      <c r="G305" t="s">
        <v>19</v>
      </c>
      <c r="H305" t="s">
        <v>82</v>
      </c>
      <c r="I305" t="s">
        <v>859</v>
      </c>
      <c r="J305">
        <v>66</v>
      </c>
      <c r="K305" t="s">
        <v>84</v>
      </c>
      <c r="L305" t="s">
        <v>85</v>
      </c>
      <c r="M305" t="s">
        <v>86</v>
      </c>
      <c r="N305">
        <v>2</v>
      </c>
      <c r="O305" s="1">
        <v>44568.440208333333</v>
      </c>
      <c r="P305" s="1">
        <v>44568.517824074072</v>
      </c>
      <c r="Q305">
        <v>6016</v>
      </c>
      <c r="R305">
        <v>690</v>
      </c>
      <c r="S305" t="b">
        <v>0</v>
      </c>
      <c r="T305" t="s">
        <v>87</v>
      </c>
      <c r="U305" t="b">
        <v>0</v>
      </c>
      <c r="V305" t="s">
        <v>304</v>
      </c>
      <c r="W305" s="1">
        <v>44568.467465277776</v>
      </c>
      <c r="X305">
        <v>427</v>
      </c>
      <c r="Y305">
        <v>52</v>
      </c>
      <c r="Z305">
        <v>0</v>
      </c>
      <c r="AA305">
        <v>52</v>
      </c>
      <c r="AB305">
        <v>0</v>
      </c>
      <c r="AC305">
        <v>45</v>
      </c>
      <c r="AD305">
        <v>14</v>
      </c>
      <c r="AE305">
        <v>0</v>
      </c>
      <c r="AF305">
        <v>0</v>
      </c>
      <c r="AG305">
        <v>0</v>
      </c>
      <c r="AH305" t="s">
        <v>832</v>
      </c>
      <c r="AI305" s="1">
        <v>44568.517824074072</v>
      </c>
      <c r="AJ305">
        <v>242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14</v>
      </c>
      <c r="AQ305">
        <v>0</v>
      </c>
      <c r="AR305">
        <v>0</v>
      </c>
      <c r="AS305">
        <v>0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 x14ac:dyDescent="0.45">
      <c r="A306" t="s">
        <v>860</v>
      </c>
      <c r="B306" t="s">
        <v>79</v>
      </c>
      <c r="C306" t="s">
        <v>861</v>
      </c>
      <c r="D306" t="s">
        <v>81</v>
      </c>
      <c r="E306" s="2" t="str">
        <f>HYPERLINK("capsilon://?command=openfolder&amp;siteaddress=FAM.docvelocity-na8.net&amp;folderid=FX2773EFDE-A426-5B68-5200-26C618724819","FX2201669")</f>
        <v>FX2201669</v>
      </c>
      <c r="F306" t="s">
        <v>19</v>
      </c>
      <c r="G306" t="s">
        <v>19</v>
      </c>
      <c r="H306" t="s">
        <v>82</v>
      </c>
      <c r="I306" t="s">
        <v>862</v>
      </c>
      <c r="J306">
        <v>240</v>
      </c>
      <c r="K306" t="s">
        <v>84</v>
      </c>
      <c r="L306" t="s">
        <v>85</v>
      </c>
      <c r="M306" t="s">
        <v>86</v>
      </c>
      <c r="N306">
        <v>2</v>
      </c>
      <c r="O306" s="1">
        <v>44568.453368055554</v>
      </c>
      <c r="P306" s="1">
        <v>44568.52542824074</v>
      </c>
      <c r="Q306">
        <v>3043</v>
      </c>
      <c r="R306">
        <v>3183</v>
      </c>
      <c r="S306" t="b">
        <v>0</v>
      </c>
      <c r="T306" t="s">
        <v>87</v>
      </c>
      <c r="U306" t="b">
        <v>0</v>
      </c>
      <c r="V306" t="s">
        <v>106</v>
      </c>
      <c r="W306" s="1">
        <v>44568.500092592592</v>
      </c>
      <c r="X306">
        <v>2217</v>
      </c>
      <c r="Y306">
        <v>213</v>
      </c>
      <c r="Z306">
        <v>0</v>
      </c>
      <c r="AA306">
        <v>213</v>
      </c>
      <c r="AB306">
        <v>0</v>
      </c>
      <c r="AC306">
        <v>59</v>
      </c>
      <c r="AD306">
        <v>27</v>
      </c>
      <c r="AE306">
        <v>0</v>
      </c>
      <c r="AF306">
        <v>0</v>
      </c>
      <c r="AG306">
        <v>0</v>
      </c>
      <c r="AH306" t="s">
        <v>190</v>
      </c>
      <c r="AI306" s="1">
        <v>44568.52542824074</v>
      </c>
      <c r="AJ306">
        <v>883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27</v>
      </c>
      <c r="AQ306">
        <v>0</v>
      </c>
      <c r="AR306">
        <v>0</v>
      </c>
      <c r="AS306">
        <v>0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 x14ac:dyDescent="0.45">
      <c r="A307" t="s">
        <v>863</v>
      </c>
      <c r="B307" t="s">
        <v>79</v>
      </c>
      <c r="C307" t="s">
        <v>864</v>
      </c>
      <c r="D307" t="s">
        <v>81</v>
      </c>
      <c r="E307" s="2" t="str">
        <f>HYPERLINK("capsilon://?command=openfolder&amp;siteaddress=FAM.docvelocity-na8.net&amp;folderid=FXCDCB64C2-3B82-1AF1-D850-8E629026A1D7","FX21111766")</f>
        <v>FX21111766</v>
      </c>
      <c r="F307" t="s">
        <v>19</v>
      </c>
      <c r="G307" t="s">
        <v>19</v>
      </c>
      <c r="H307" t="s">
        <v>82</v>
      </c>
      <c r="I307" t="s">
        <v>865</v>
      </c>
      <c r="J307">
        <v>66</v>
      </c>
      <c r="K307" t="s">
        <v>84</v>
      </c>
      <c r="L307" t="s">
        <v>85</v>
      </c>
      <c r="M307" t="s">
        <v>86</v>
      </c>
      <c r="N307">
        <v>2</v>
      </c>
      <c r="O307" s="1">
        <v>44568.477094907408</v>
      </c>
      <c r="P307" s="1">
        <v>44568.518136574072</v>
      </c>
      <c r="Q307">
        <v>3500</v>
      </c>
      <c r="R307">
        <v>46</v>
      </c>
      <c r="S307" t="b">
        <v>0</v>
      </c>
      <c r="T307" t="s">
        <v>87</v>
      </c>
      <c r="U307" t="b">
        <v>0</v>
      </c>
      <c r="V307" t="s">
        <v>160</v>
      </c>
      <c r="W307" s="1">
        <v>44568.481678240743</v>
      </c>
      <c r="X307">
        <v>20</v>
      </c>
      <c r="Y307">
        <v>0</v>
      </c>
      <c r="Z307">
        <v>0</v>
      </c>
      <c r="AA307">
        <v>0</v>
      </c>
      <c r="AB307">
        <v>52</v>
      </c>
      <c r="AC307">
        <v>0</v>
      </c>
      <c r="AD307">
        <v>66</v>
      </c>
      <c r="AE307">
        <v>0</v>
      </c>
      <c r="AF307">
        <v>0</v>
      </c>
      <c r="AG307">
        <v>0</v>
      </c>
      <c r="AH307" t="s">
        <v>832</v>
      </c>
      <c r="AI307" s="1">
        <v>44568.518136574072</v>
      </c>
      <c r="AJ307">
        <v>26</v>
      </c>
      <c r="AK307">
        <v>0</v>
      </c>
      <c r="AL307">
        <v>0</v>
      </c>
      <c r="AM307">
        <v>0</v>
      </c>
      <c r="AN307">
        <v>52</v>
      </c>
      <c r="AO307">
        <v>0</v>
      </c>
      <c r="AP307">
        <v>66</v>
      </c>
      <c r="AQ307">
        <v>0</v>
      </c>
      <c r="AR307">
        <v>0</v>
      </c>
      <c r="AS307">
        <v>0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 x14ac:dyDescent="0.45">
      <c r="A308" t="s">
        <v>866</v>
      </c>
      <c r="B308" t="s">
        <v>79</v>
      </c>
      <c r="C308" t="s">
        <v>867</v>
      </c>
      <c r="D308" t="s">
        <v>81</v>
      </c>
      <c r="E308" s="2" t="str">
        <f>HYPERLINK("capsilon://?command=openfolder&amp;siteaddress=FAM.docvelocity-na8.net&amp;folderid=FX48172776-2109-4945-FC0F-38152835526A","FX21111574")</f>
        <v>FX21111574</v>
      </c>
      <c r="F308" t="s">
        <v>19</v>
      </c>
      <c r="G308" t="s">
        <v>19</v>
      </c>
      <c r="H308" t="s">
        <v>82</v>
      </c>
      <c r="I308" t="s">
        <v>868</v>
      </c>
      <c r="J308">
        <v>99</v>
      </c>
      <c r="K308" t="s">
        <v>84</v>
      </c>
      <c r="L308" t="s">
        <v>85</v>
      </c>
      <c r="M308" t="s">
        <v>86</v>
      </c>
      <c r="N308">
        <v>2</v>
      </c>
      <c r="O308" s="1">
        <v>44568.480011574073</v>
      </c>
      <c r="P308" s="1">
        <v>44568.521701388891</v>
      </c>
      <c r="Q308">
        <v>3112</v>
      </c>
      <c r="R308">
        <v>490</v>
      </c>
      <c r="S308" t="b">
        <v>0</v>
      </c>
      <c r="T308" t="s">
        <v>87</v>
      </c>
      <c r="U308" t="b">
        <v>0</v>
      </c>
      <c r="V308" t="s">
        <v>160</v>
      </c>
      <c r="W308" s="1">
        <v>44568.483807870369</v>
      </c>
      <c r="X308">
        <v>183</v>
      </c>
      <c r="Y308">
        <v>67</v>
      </c>
      <c r="Z308">
        <v>0</v>
      </c>
      <c r="AA308">
        <v>67</v>
      </c>
      <c r="AB308">
        <v>0</v>
      </c>
      <c r="AC308">
        <v>25</v>
      </c>
      <c r="AD308">
        <v>32</v>
      </c>
      <c r="AE308">
        <v>0</v>
      </c>
      <c r="AF308">
        <v>0</v>
      </c>
      <c r="AG308">
        <v>0</v>
      </c>
      <c r="AH308" t="s">
        <v>832</v>
      </c>
      <c r="AI308" s="1">
        <v>44568.521701388891</v>
      </c>
      <c r="AJ308">
        <v>307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32</v>
      </c>
      <c r="AQ308">
        <v>0</v>
      </c>
      <c r="AR308">
        <v>0</v>
      </c>
      <c r="AS308">
        <v>0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 x14ac:dyDescent="0.45">
      <c r="A309" t="s">
        <v>869</v>
      </c>
      <c r="B309" t="s">
        <v>79</v>
      </c>
      <c r="C309" t="s">
        <v>867</v>
      </c>
      <c r="D309" t="s">
        <v>81</v>
      </c>
      <c r="E309" s="2" t="str">
        <f>HYPERLINK("capsilon://?command=openfolder&amp;siteaddress=FAM.docvelocity-na8.net&amp;folderid=FX48172776-2109-4945-FC0F-38152835526A","FX21111574")</f>
        <v>FX21111574</v>
      </c>
      <c r="F309" t="s">
        <v>19</v>
      </c>
      <c r="G309" t="s">
        <v>19</v>
      </c>
      <c r="H309" t="s">
        <v>82</v>
      </c>
      <c r="I309" t="s">
        <v>870</v>
      </c>
      <c r="J309">
        <v>74</v>
      </c>
      <c r="K309" t="s">
        <v>84</v>
      </c>
      <c r="L309" t="s">
        <v>85</v>
      </c>
      <c r="M309" t="s">
        <v>86</v>
      </c>
      <c r="N309">
        <v>2</v>
      </c>
      <c r="O309" s="1">
        <v>44568.480185185188</v>
      </c>
      <c r="P309" s="1">
        <v>44568.523692129631</v>
      </c>
      <c r="Q309">
        <v>3405</v>
      </c>
      <c r="R309">
        <v>354</v>
      </c>
      <c r="S309" t="b">
        <v>0</v>
      </c>
      <c r="T309" t="s">
        <v>87</v>
      </c>
      <c r="U309" t="b">
        <v>0</v>
      </c>
      <c r="V309" t="s">
        <v>160</v>
      </c>
      <c r="W309" s="1">
        <v>44568.485925925925</v>
      </c>
      <c r="X309">
        <v>183</v>
      </c>
      <c r="Y309">
        <v>44</v>
      </c>
      <c r="Z309">
        <v>0</v>
      </c>
      <c r="AA309">
        <v>44</v>
      </c>
      <c r="AB309">
        <v>0</v>
      </c>
      <c r="AC309">
        <v>18</v>
      </c>
      <c r="AD309">
        <v>30</v>
      </c>
      <c r="AE309">
        <v>0</v>
      </c>
      <c r="AF309">
        <v>0</v>
      </c>
      <c r="AG309">
        <v>0</v>
      </c>
      <c r="AH309" t="s">
        <v>832</v>
      </c>
      <c r="AI309" s="1">
        <v>44568.523692129631</v>
      </c>
      <c r="AJ309">
        <v>171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30</v>
      </c>
      <c r="AQ309">
        <v>0</v>
      </c>
      <c r="AR309">
        <v>0</v>
      </c>
      <c r="AS309">
        <v>0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 x14ac:dyDescent="0.45">
      <c r="A310" t="s">
        <v>871</v>
      </c>
      <c r="B310" t="s">
        <v>79</v>
      </c>
      <c r="C310" t="s">
        <v>867</v>
      </c>
      <c r="D310" t="s">
        <v>81</v>
      </c>
      <c r="E310" s="2" t="str">
        <f>HYPERLINK("capsilon://?command=openfolder&amp;siteaddress=FAM.docvelocity-na8.net&amp;folderid=FX48172776-2109-4945-FC0F-38152835526A","FX21111574")</f>
        <v>FX21111574</v>
      </c>
      <c r="F310" t="s">
        <v>19</v>
      </c>
      <c r="G310" t="s">
        <v>19</v>
      </c>
      <c r="H310" t="s">
        <v>82</v>
      </c>
      <c r="I310" t="s">
        <v>872</v>
      </c>
      <c r="J310">
        <v>58</v>
      </c>
      <c r="K310" t="s">
        <v>84</v>
      </c>
      <c r="L310" t="s">
        <v>85</v>
      </c>
      <c r="M310" t="s">
        <v>86</v>
      </c>
      <c r="N310">
        <v>2</v>
      </c>
      <c r="O310" s="1">
        <v>44568.481215277781</v>
      </c>
      <c r="P310" s="1">
        <v>44568.52542824074</v>
      </c>
      <c r="Q310">
        <v>3529</v>
      </c>
      <c r="R310">
        <v>291</v>
      </c>
      <c r="S310" t="b">
        <v>0</v>
      </c>
      <c r="T310" t="s">
        <v>87</v>
      </c>
      <c r="U310" t="b">
        <v>0</v>
      </c>
      <c r="V310" t="s">
        <v>160</v>
      </c>
      <c r="W310" s="1">
        <v>44568.487557870372</v>
      </c>
      <c r="X310">
        <v>141</v>
      </c>
      <c r="Y310">
        <v>44</v>
      </c>
      <c r="Z310">
        <v>0</v>
      </c>
      <c r="AA310">
        <v>44</v>
      </c>
      <c r="AB310">
        <v>0</v>
      </c>
      <c r="AC310">
        <v>19</v>
      </c>
      <c r="AD310">
        <v>14</v>
      </c>
      <c r="AE310">
        <v>0</v>
      </c>
      <c r="AF310">
        <v>0</v>
      </c>
      <c r="AG310">
        <v>0</v>
      </c>
      <c r="AH310" t="s">
        <v>832</v>
      </c>
      <c r="AI310" s="1">
        <v>44568.52542824074</v>
      </c>
      <c r="AJ310">
        <v>150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14</v>
      </c>
      <c r="AQ310">
        <v>0</v>
      </c>
      <c r="AR310">
        <v>0</v>
      </c>
      <c r="AS310">
        <v>0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 x14ac:dyDescent="0.45">
      <c r="A311" t="s">
        <v>873</v>
      </c>
      <c r="B311" t="s">
        <v>79</v>
      </c>
      <c r="C311" t="s">
        <v>867</v>
      </c>
      <c r="D311" t="s">
        <v>81</v>
      </c>
      <c r="E311" s="2" t="str">
        <f>HYPERLINK("capsilon://?command=openfolder&amp;siteaddress=FAM.docvelocity-na8.net&amp;folderid=FX48172776-2109-4945-FC0F-38152835526A","FX21111574")</f>
        <v>FX21111574</v>
      </c>
      <c r="F311" t="s">
        <v>19</v>
      </c>
      <c r="G311" t="s">
        <v>19</v>
      </c>
      <c r="H311" t="s">
        <v>82</v>
      </c>
      <c r="I311" t="s">
        <v>874</v>
      </c>
      <c r="J311">
        <v>74</v>
      </c>
      <c r="K311" t="s">
        <v>84</v>
      </c>
      <c r="L311" t="s">
        <v>85</v>
      </c>
      <c r="M311" t="s">
        <v>86</v>
      </c>
      <c r="N311">
        <v>2</v>
      </c>
      <c r="O311" s="1">
        <v>44568.481307870374</v>
      </c>
      <c r="P311" s="1">
        <v>44568.529606481483</v>
      </c>
      <c r="Q311">
        <v>3467</v>
      </c>
      <c r="R311">
        <v>706</v>
      </c>
      <c r="S311" t="b">
        <v>0</v>
      </c>
      <c r="T311" t="s">
        <v>87</v>
      </c>
      <c r="U311" t="b">
        <v>0</v>
      </c>
      <c r="V311" t="s">
        <v>174</v>
      </c>
      <c r="W311" s="1">
        <v>44568.489710648151</v>
      </c>
      <c r="X311">
        <v>309</v>
      </c>
      <c r="Y311">
        <v>44</v>
      </c>
      <c r="Z311">
        <v>0</v>
      </c>
      <c r="AA311">
        <v>44</v>
      </c>
      <c r="AB311">
        <v>0</v>
      </c>
      <c r="AC311">
        <v>19</v>
      </c>
      <c r="AD311">
        <v>30</v>
      </c>
      <c r="AE311">
        <v>0</v>
      </c>
      <c r="AF311">
        <v>0</v>
      </c>
      <c r="AG311">
        <v>0</v>
      </c>
      <c r="AH311" t="s">
        <v>170</v>
      </c>
      <c r="AI311" s="1">
        <v>44568.529606481483</v>
      </c>
      <c r="AJ311">
        <v>397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30</v>
      </c>
      <c r="AQ311">
        <v>0</v>
      </c>
      <c r="AR311">
        <v>0</v>
      </c>
      <c r="AS311">
        <v>0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 x14ac:dyDescent="0.45">
      <c r="A312" t="s">
        <v>875</v>
      </c>
      <c r="B312" t="s">
        <v>79</v>
      </c>
      <c r="C312" t="s">
        <v>876</v>
      </c>
      <c r="D312" t="s">
        <v>81</v>
      </c>
      <c r="E312" s="2" t="str">
        <f>HYPERLINK("capsilon://?command=openfolder&amp;siteaddress=FAM.docvelocity-na8.net&amp;folderid=FX4BDED692-E49E-D683-C1D9-3D4B297DEC88","FX2201106")</f>
        <v>FX2201106</v>
      </c>
      <c r="F312" t="s">
        <v>19</v>
      </c>
      <c r="G312" t="s">
        <v>19</v>
      </c>
      <c r="H312" t="s">
        <v>82</v>
      </c>
      <c r="I312" t="s">
        <v>877</v>
      </c>
      <c r="J312">
        <v>228</v>
      </c>
      <c r="K312" t="s">
        <v>84</v>
      </c>
      <c r="L312" t="s">
        <v>85</v>
      </c>
      <c r="M312" t="s">
        <v>86</v>
      </c>
      <c r="N312">
        <v>2</v>
      </c>
      <c r="O312" s="1">
        <v>44568.483761574076</v>
      </c>
      <c r="P312" s="1">
        <v>44568.533680555556</v>
      </c>
      <c r="Q312">
        <v>2085</v>
      </c>
      <c r="R312">
        <v>2228</v>
      </c>
      <c r="S312" t="b">
        <v>0</v>
      </c>
      <c r="T312" t="s">
        <v>87</v>
      </c>
      <c r="U312" t="b">
        <v>0</v>
      </c>
      <c r="V312" t="s">
        <v>174</v>
      </c>
      <c r="W312" s="1">
        <v>44568.506689814814</v>
      </c>
      <c r="X312">
        <v>1466</v>
      </c>
      <c r="Y312">
        <v>165</v>
      </c>
      <c r="Z312">
        <v>0</v>
      </c>
      <c r="AA312">
        <v>165</v>
      </c>
      <c r="AB312">
        <v>0</v>
      </c>
      <c r="AC312">
        <v>75</v>
      </c>
      <c r="AD312">
        <v>63</v>
      </c>
      <c r="AE312">
        <v>0</v>
      </c>
      <c r="AF312">
        <v>0</v>
      </c>
      <c r="AG312">
        <v>0</v>
      </c>
      <c r="AH312" t="s">
        <v>832</v>
      </c>
      <c r="AI312" s="1">
        <v>44568.533680555556</v>
      </c>
      <c r="AJ312">
        <v>712</v>
      </c>
      <c r="AK312">
        <v>1</v>
      </c>
      <c r="AL312">
        <v>0</v>
      </c>
      <c r="AM312">
        <v>1</v>
      </c>
      <c r="AN312">
        <v>0</v>
      </c>
      <c r="AO312">
        <v>1</v>
      </c>
      <c r="AP312">
        <v>62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 x14ac:dyDescent="0.45">
      <c r="A313" t="s">
        <v>878</v>
      </c>
      <c r="B313" t="s">
        <v>79</v>
      </c>
      <c r="C313" t="s">
        <v>464</v>
      </c>
      <c r="D313" t="s">
        <v>81</v>
      </c>
      <c r="E313" s="2" t="str">
        <f>HYPERLINK("capsilon://?command=openfolder&amp;siteaddress=FAM.docvelocity-na8.net&amp;folderid=FX1FD9FFE5-5E1D-0DF1-647F-FB58E406D973","FX211211341")</f>
        <v>FX211211341</v>
      </c>
      <c r="F313" t="s">
        <v>19</v>
      </c>
      <c r="G313" t="s">
        <v>19</v>
      </c>
      <c r="H313" t="s">
        <v>82</v>
      </c>
      <c r="I313" t="s">
        <v>879</v>
      </c>
      <c r="J313">
        <v>56</v>
      </c>
      <c r="K313" t="s">
        <v>84</v>
      </c>
      <c r="L313" t="s">
        <v>85</v>
      </c>
      <c r="M313" t="s">
        <v>86</v>
      </c>
      <c r="N313">
        <v>1</v>
      </c>
      <c r="O313" s="1">
        <v>44568.495289351849</v>
      </c>
      <c r="P313" s="1">
        <v>44568.525092592594</v>
      </c>
      <c r="Q313">
        <v>2226</v>
      </c>
      <c r="R313">
        <v>349</v>
      </c>
      <c r="S313" t="b">
        <v>0</v>
      </c>
      <c r="T313" t="s">
        <v>87</v>
      </c>
      <c r="U313" t="b">
        <v>0</v>
      </c>
      <c r="V313" t="s">
        <v>160</v>
      </c>
      <c r="W313" s="1">
        <v>44568.525092592594</v>
      </c>
      <c r="X313">
        <v>221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56</v>
      </c>
      <c r="AE313">
        <v>42</v>
      </c>
      <c r="AF313">
        <v>0</v>
      </c>
      <c r="AG313">
        <v>4</v>
      </c>
      <c r="AH313" t="s">
        <v>87</v>
      </c>
      <c r="AI313" t="s">
        <v>87</v>
      </c>
      <c r="AJ313" t="s">
        <v>87</v>
      </c>
      <c r="AK313" t="s">
        <v>87</v>
      </c>
      <c r="AL313" t="s">
        <v>87</v>
      </c>
      <c r="AM313" t="s">
        <v>87</v>
      </c>
      <c r="AN313" t="s">
        <v>87</v>
      </c>
      <c r="AO313" t="s">
        <v>87</v>
      </c>
      <c r="AP313" t="s">
        <v>87</v>
      </c>
      <c r="AQ313" t="s">
        <v>87</v>
      </c>
      <c r="AR313" t="s">
        <v>87</v>
      </c>
      <c r="AS313" t="s">
        <v>87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 x14ac:dyDescent="0.45">
      <c r="A314" t="s">
        <v>880</v>
      </c>
      <c r="B314" t="s">
        <v>79</v>
      </c>
      <c r="C314" t="s">
        <v>504</v>
      </c>
      <c r="D314" t="s">
        <v>81</v>
      </c>
      <c r="E314" s="2" t="str">
        <f>HYPERLINK("capsilon://?command=openfolder&amp;siteaddress=FAM.docvelocity-na8.net&amp;folderid=FXDA80B1C3-B13D-2E5A-63AC-199A327B9F2B","FX22011279")</f>
        <v>FX22011279</v>
      </c>
      <c r="F314" t="s">
        <v>19</v>
      </c>
      <c r="G314" t="s">
        <v>19</v>
      </c>
      <c r="H314" t="s">
        <v>82</v>
      </c>
      <c r="I314" t="s">
        <v>881</v>
      </c>
      <c r="J314">
        <v>66</v>
      </c>
      <c r="K314" t="s">
        <v>84</v>
      </c>
      <c r="L314" t="s">
        <v>85</v>
      </c>
      <c r="M314" t="s">
        <v>86</v>
      </c>
      <c r="N314">
        <v>2</v>
      </c>
      <c r="O314" s="1">
        <v>44568.508819444447</v>
      </c>
      <c r="P314" s="1">
        <v>44568.544976851852</v>
      </c>
      <c r="Q314">
        <v>1641</v>
      </c>
      <c r="R314">
        <v>1483</v>
      </c>
      <c r="S314" t="b">
        <v>0</v>
      </c>
      <c r="T314" t="s">
        <v>87</v>
      </c>
      <c r="U314" t="b">
        <v>0</v>
      </c>
      <c r="V314" t="s">
        <v>174</v>
      </c>
      <c r="W314" s="1">
        <v>44568.536423611113</v>
      </c>
      <c r="X314">
        <v>656</v>
      </c>
      <c r="Y314">
        <v>52</v>
      </c>
      <c r="Z314">
        <v>0</v>
      </c>
      <c r="AA314">
        <v>52</v>
      </c>
      <c r="AB314">
        <v>0</v>
      </c>
      <c r="AC314">
        <v>31</v>
      </c>
      <c r="AD314">
        <v>14</v>
      </c>
      <c r="AE314">
        <v>0</v>
      </c>
      <c r="AF314">
        <v>0</v>
      </c>
      <c r="AG314">
        <v>0</v>
      </c>
      <c r="AH314" t="s">
        <v>832</v>
      </c>
      <c r="AI314" s="1">
        <v>44568.544976851852</v>
      </c>
      <c r="AJ314">
        <v>700</v>
      </c>
      <c r="AK314">
        <v>1</v>
      </c>
      <c r="AL314">
        <v>0</v>
      </c>
      <c r="AM314">
        <v>1</v>
      </c>
      <c r="AN314">
        <v>0</v>
      </c>
      <c r="AO314">
        <v>1</v>
      </c>
      <c r="AP314">
        <v>13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 x14ac:dyDescent="0.45">
      <c r="A315" t="s">
        <v>882</v>
      </c>
      <c r="B315" t="s">
        <v>79</v>
      </c>
      <c r="C315" t="s">
        <v>883</v>
      </c>
      <c r="D315" t="s">
        <v>81</v>
      </c>
      <c r="E315" s="2" t="str">
        <f>HYPERLINK("capsilon://?command=openfolder&amp;siteaddress=FAM.docvelocity-na8.net&amp;folderid=FX20FFC28A-985E-0404-DDB5-F66CEB09EBD0","FX21126640")</f>
        <v>FX21126640</v>
      </c>
      <c r="F315" t="s">
        <v>19</v>
      </c>
      <c r="G315" t="s">
        <v>19</v>
      </c>
      <c r="H315" t="s">
        <v>82</v>
      </c>
      <c r="I315" t="s">
        <v>884</v>
      </c>
      <c r="J315">
        <v>66</v>
      </c>
      <c r="K315" t="s">
        <v>84</v>
      </c>
      <c r="L315" t="s">
        <v>85</v>
      </c>
      <c r="M315" t="s">
        <v>86</v>
      </c>
      <c r="N315">
        <v>1</v>
      </c>
      <c r="O315" s="1">
        <v>44568.521527777775</v>
      </c>
      <c r="P315" s="1">
        <v>44568.551944444444</v>
      </c>
      <c r="Q315">
        <v>1872</v>
      </c>
      <c r="R315">
        <v>756</v>
      </c>
      <c r="S315" t="b">
        <v>0</v>
      </c>
      <c r="T315" t="s">
        <v>87</v>
      </c>
      <c r="U315" t="b">
        <v>0</v>
      </c>
      <c r="V315" t="s">
        <v>160</v>
      </c>
      <c r="W315" s="1">
        <v>44568.551944444444</v>
      </c>
      <c r="X315">
        <v>6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66</v>
      </c>
      <c r="AE315">
        <v>0</v>
      </c>
      <c r="AF315">
        <v>0</v>
      </c>
      <c r="AG315">
        <v>1</v>
      </c>
      <c r="AH315" t="s">
        <v>87</v>
      </c>
      <c r="AI315" t="s">
        <v>87</v>
      </c>
      <c r="AJ315" t="s">
        <v>87</v>
      </c>
      <c r="AK315" t="s">
        <v>87</v>
      </c>
      <c r="AL315" t="s">
        <v>87</v>
      </c>
      <c r="AM315" t="s">
        <v>87</v>
      </c>
      <c r="AN315" t="s">
        <v>87</v>
      </c>
      <c r="AO315" t="s">
        <v>87</v>
      </c>
      <c r="AP315" t="s">
        <v>87</v>
      </c>
      <c r="AQ315" t="s">
        <v>87</v>
      </c>
      <c r="AR315" t="s">
        <v>87</v>
      </c>
      <c r="AS315" t="s">
        <v>87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 x14ac:dyDescent="0.45">
      <c r="A316" t="s">
        <v>885</v>
      </c>
      <c r="B316" t="s">
        <v>79</v>
      </c>
      <c r="C316" t="s">
        <v>464</v>
      </c>
      <c r="D316" t="s">
        <v>81</v>
      </c>
      <c r="E316" s="2" t="str">
        <f>HYPERLINK("capsilon://?command=openfolder&amp;siteaddress=FAM.docvelocity-na8.net&amp;folderid=FX1FD9FFE5-5E1D-0DF1-647F-FB58E406D973","FX211211341")</f>
        <v>FX211211341</v>
      </c>
      <c r="F316" t="s">
        <v>19</v>
      </c>
      <c r="G316" t="s">
        <v>19</v>
      </c>
      <c r="H316" t="s">
        <v>82</v>
      </c>
      <c r="I316" t="s">
        <v>879</v>
      </c>
      <c r="J316">
        <v>112</v>
      </c>
      <c r="K316" t="s">
        <v>84</v>
      </c>
      <c r="L316" t="s">
        <v>85</v>
      </c>
      <c r="M316" t="s">
        <v>86</v>
      </c>
      <c r="N316">
        <v>2</v>
      </c>
      <c r="O316" s="1">
        <v>44568.525891203702</v>
      </c>
      <c r="P316" s="1">
        <v>44568.552303240744</v>
      </c>
      <c r="Q316">
        <v>230</v>
      </c>
      <c r="R316">
        <v>2052</v>
      </c>
      <c r="S316" t="b">
        <v>0</v>
      </c>
      <c r="T316" t="s">
        <v>87</v>
      </c>
      <c r="U316" t="b">
        <v>1</v>
      </c>
      <c r="V316" t="s">
        <v>396</v>
      </c>
      <c r="W316" s="1">
        <v>44568.548645833333</v>
      </c>
      <c r="X316">
        <v>1739</v>
      </c>
      <c r="Y316">
        <v>84</v>
      </c>
      <c r="Z316">
        <v>0</v>
      </c>
      <c r="AA316">
        <v>84</v>
      </c>
      <c r="AB316">
        <v>0</v>
      </c>
      <c r="AC316">
        <v>59</v>
      </c>
      <c r="AD316">
        <v>28</v>
      </c>
      <c r="AE316">
        <v>0</v>
      </c>
      <c r="AF316">
        <v>0</v>
      </c>
      <c r="AG316">
        <v>0</v>
      </c>
      <c r="AH316" t="s">
        <v>832</v>
      </c>
      <c r="AI316" s="1">
        <v>44568.552303240744</v>
      </c>
      <c r="AJ316">
        <v>298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28</v>
      </c>
      <c r="AQ316">
        <v>0</v>
      </c>
      <c r="AR316">
        <v>0</v>
      </c>
      <c r="AS316">
        <v>0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 x14ac:dyDescent="0.45">
      <c r="A317" t="s">
        <v>886</v>
      </c>
      <c r="B317" t="s">
        <v>79</v>
      </c>
      <c r="C317" t="s">
        <v>861</v>
      </c>
      <c r="D317" t="s">
        <v>81</v>
      </c>
      <c r="E317" s="2" t="str">
        <f>HYPERLINK("capsilon://?command=openfolder&amp;siteaddress=FAM.docvelocity-na8.net&amp;folderid=FX2773EFDE-A426-5B68-5200-26C618724819","FX2201669")</f>
        <v>FX2201669</v>
      </c>
      <c r="F317" t="s">
        <v>19</v>
      </c>
      <c r="G317" t="s">
        <v>19</v>
      </c>
      <c r="H317" t="s">
        <v>82</v>
      </c>
      <c r="I317" t="s">
        <v>887</v>
      </c>
      <c r="J317">
        <v>125</v>
      </c>
      <c r="K317" t="s">
        <v>84</v>
      </c>
      <c r="L317" t="s">
        <v>85</v>
      </c>
      <c r="M317" t="s">
        <v>86</v>
      </c>
      <c r="N317">
        <v>2</v>
      </c>
      <c r="O317" s="1">
        <v>44568.527256944442</v>
      </c>
      <c r="P317" s="1">
        <v>44568.536863425928</v>
      </c>
      <c r="Q317">
        <v>143</v>
      </c>
      <c r="R317">
        <v>687</v>
      </c>
      <c r="S317" t="b">
        <v>0</v>
      </c>
      <c r="T317" t="s">
        <v>87</v>
      </c>
      <c r="U317" t="b">
        <v>0</v>
      </c>
      <c r="V317" t="s">
        <v>178</v>
      </c>
      <c r="W317" s="1">
        <v>44568.533912037034</v>
      </c>
      <c r="X317">
        <v>433</v>
      </c>
      <c r="Y317">
        <v>92</v>
      </c>
      <c r="Z317">
        <v>0</v>
      </c>
      <c r="AA317">
        <v>92</v>
      </c>
      <c r="AB317">
        <v>0</v>
      </c>
      <c r="AC317">
        <v>56</v>
      </c>
      <c r="AD317">
        <v>33</v>
      </c>
      <c r="AE317">
        <v>0</v>
      </c>
      <c r="AF317">
        <v>0</v>
      </c>
      <c r="AG317">
        <v>0</v>
      </c>
      <c r="AH317" t="s">
        <v>832</v>
      </c>
      <c r="AI317" s="1">
        <v>44568.536863425928</v>
      </c>
      <c r="AJ317">
        <v>254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33</v>
      </c>
      <c r="AQ317">
        <v>0</v>
      </c>
      <c r="AR317">
        <v>0</v>
      </c>
      <c r="AS317">
        <v>0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 x14ac:dyDescent="0.45">
      <c r="A318" t="s">
        <v>888</v>
      </c>
      <c r="B318" t="s">
        <v>79</v>
      </c>
      <c r="C318" t="s">
        <v>889</v>
      </c>
      <c r="D318" t="s">
        <v>81</v>
      </c>
      <c r="E318" s="2" t="str">
        <f>HYPERLINK("capsilon://?command=openfolder&amp;siteaddress=FAM.docvelocity-na8.net&amp;folderid=FXFDE6F13B-3F14-43D2-4A53-2F79F1DAB7B5","FX21127022")</f>
        <v>FX21127022</v>
      </c>
      <c r="F318" t="s">
        <v>19</v>
      </c>
      <c r="G318" t="s">
        <v>19</v>
      </c>
      <c r="H318" t="s">
        <v>82</v>
      </c>
      <c r="I318" t="s">
        <v>890</v>
      </c>
      <c r="J318">
        <v>66</v>
      </c>
      <c r="K318" t="s">
        <v>84</v>
      </c>
      <c r="L318" t="s">
        <v>85</v>
      </c>
      <c r="M318" t="s">
        <v>86</v>
      </c>
      <c r="N318">
        <v>2</v>
      </c>
      <c r="O318" s="1">
        <v>44568.528229166666</v>
      </c>
      <c r="P318" s="1">
        <v>44568.533912037034</v>
      </c>
      <c r="Q318">
        <v>445</v>
      </c>
      <c r="R318">
        <v>46</v>
      </c>
      <c r="S318" t="b">
        <v>0</v>
      </c>
      <c r="T318" t="s">
        <v>87</v>
      </c>
      <c r="U318" t="b">
        <v>0</v>
      </c>
      <c r="V318" t="s">
        <v>219</v>
      </c>
      <c r="W318" s="1">
        <v>44568.531527777777</v>
      </c>
      <c r="X318">
        <v>26</v>
      </c>
      <c r="Y318">
        <v>0</v>
      </c>
      <c r="Z318">
        <v>0</v>
      </c>
      <c r="AA318">
        <v>0</v>
      </c>
      <c r="AB318">
        <v>52</v>
      </c>
      <c r="AC318">
        <v>0</v>
      </c>
      <c r="AD318">
        <v>66</v>
      </c>
      <c r="AE318">
        <v>0</v>
      </c>
      <c r="AF318">
        <v>0</v>
      </c>
      <c r="AG318">
        <v>0</v>
      </c>
      <c r="AH318" t="s">
        <v>832</v>
      </c>
      <c r="AI318" s="1">
        <v>44568.533912037034</v>
      </c>
      <c r="AJ318">
        <v>20</v>
      </c>
      <c r="AK318">
        <v>0</v>
      </c>
      <c r="AL318">
        <v>0</v>
      </c>
      <c r="AM318">
        <v>0</v>
      </c>
      <c r="AN318">
        <v>52</v>
      </c>
      <c r="AO318">
        <v>0</v>
      </c>
      <c r="AP318">
        <v>66</v>
      </c>
      <c r="AQ318">
        <v>0</v>
      </c>
      <c r="AR318">
        <v>0</v>
      </c>
      <c r="AS318">
        <v>0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 x14ac:dyDescent="0.45">
      <c r="A319" t="s">
        <v>891</v>
      </c>
      <c r="B319" t="s">
        <v>79</v>
      </c>
      <c r="C319" t="s">
        <v>519</v>
      </c>
      <c r="D319" t="s">
        <v>81</v>
      </c>
      <c r="E319" s="2" t="str">
        <f>HYPERLINK("capsilon://?command=openfolder&amp;siteaddress=FAM.docvelocity-na8.net&amp;folderid=FX33FA7E3F-29D8-2169-1CBF-B478C9C04316","FX21128450")</f>
        <v>FX21128450</v>
      </c>
      <c r="F319" t="s">
        <v>19</v>
      </c>
      <c r="G319" t="s">
        <v>19</v>
      </c>
      <c r="H319" t="s">
        <v>82</v>
      </c>
      <c r="I319" t="s">
        <v>892</v>
      </c>
      <c r="J319">
        <v>66</v>
      </c>
      <c r="K319" t="s">
        <v>84</v>
      </c>
      <c r="L319" t="s">
        <v>85</v>
      </c>
      <c r="M319" t="s">
        <v>86</v>
      </c>
      <c r="N319">
        <v>2</v>
      </c>
      <c r="O319" s="1">
        <v>44568.52888888889</v>
      </c>
      <c r="P319" s="1">
        <v>44568.545497685183</v>
      </c>
      <c r="Q319">
        <v>1367</v>
      </c>
      <c r="R319">
        <v>68</v>
      </c>
      <c r="S319" t="b">
        <v>0</v>
      </c>
      <c r="T319" t="s">
        <v>87</v>
      </c>
      <c r="U319" t="b">
        <v>0</v>
      </c>
      <c r="V319" t="s">
        <v>219</v>
      </c>
      <c r="W319" s="1">
        <v>44568.531805555554</v>
      </c>
      <c r="X319">
        <v>23</v>
      </c>
      <c r="Y319">
        <v>0</v>
      </c>
      <c r="Z319">
        <v>0</v>
      </c>
      <c r="AA319">
        <v>0</v>
      </c>
      <c r="AB319">
        <v>52</v>
      </c>
      <c r="AC319">
        <v>0</v>
      </c>
      <c r="AD319">
        <v>66</v>
      </c>
      <c r="AE319">
        <v>0</v>
      </c>
      <c r="AF319">
        <v>0</v>
      </c>
      <c r="AG319">
        <v>0</v>
      </c>
      <c r="AH319" t="s">
        <v>832</v>
      </c>
      <c r="AI319" s="1">
        <v>44568.545497685183</v>
      </c>
      <c r="AJ319">
        <v>45</v>
      </c>
      <c r="AK319">
        <v>0</v>
      </c>
      <c r="AL319">
        <v>0</v>
      </c>
      <c r="AM319">
        <v>0</v>
      </c>
      <c r="AN319">
        <v>52</v>
      </c>
      <c r="AO319">
        <v>0</v>
      </c>
      <c r="AP319">
        <v>66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 x14ac:dyDescent="0.45">
      <c r="A320" t="s">
        <v>893</v>
      </c>
      <c r="B320" t="s">
        <v>79</v>
      </c>
      <c r="C320" t="s">
        <v>894</v>
      </c>
      <c r="D320" t="s">
        <v>81</v>
      </c>
      <c r="E320" s="2" t="str">
        <f>HYPERLINK("capsilon://?command=openfolder&amp;siteaddress=FAM.docvelocity-na8.net&amp;folderid=FX908BFA7E-446F-CC13-DB37-1C081AC07829","FX210911241")</f>
        <v>FX210911241</v>
      </c>
      <c r="F320" t="s">
        <v>19</v>
      </c>
      <c r="G320" t="s">
        <v>19</v>
      </c>
      <c r="H320" t="s">
        <v>82</v>
      </c>
      <c r="I320" t="s">
        <v>895</v>
      </c>
      <c r="J320">
        <v>32</v>
      </c>
      <c r="K320" t="s">
        <v>84</v>
      </c>
      <c r="L320" t="s">
        <v>85</v>
      </c>
      <c r="M320" t="s">
        <v>86</v>
      </c>
      <c r="N320">
        <v>2</v>
      </c>
      <c r="O320" s="1">
        <v>44568.532546296294</v>
      </c>
      <c r="P320" s="1">
        <v>44568.547222222223</v>
      </c>
      <c r="Q320">
        <v>723</v>
      </c>
      <c r="R320">
        <v>545</v>
      </c>
      <c r="S320" t="b">
        <v>0</v>
      </c>
      <c r="T320" t="s">
        <v>87</v>
      </c>
      <c r="U320" t="b">
        <v>0</v>
      </c>
      <c r="V320" t="s">
        <v>178</v>
      </c>
      <c r="W320" s="1">
        <v>44568.538518518515</v>
      </c>
      <c r="X320">
        <v>397</v>
      </c>
      <c r="Y320">
        <v>33</v>
      </c>
      <c r="Z320">
        <v>0</v>
      </c>
      <c r="AA320">
        <v>33</v>
      </c>
      <c r="AB320">
        <v>0</v>
      </c>
      <c r="AC320">
        <v>16</v>
      </c>
      <c r="AD320">
        <v>-1</v>
      </c>
      <c r="AE320">
        <v>0</v>
      </c>
      <c r="AF320">
        <v>0</v>
      </c>
      <c r="AG320">
        <v>0</v>
      </c>
      <c r="AH320" t="s">
        <v>832</v>
      </c>
      <c r="AI320" s="1">
        <v>44568.547222222223</v>
      </c>
      <c r="AJ320">
        <v>148</v>
      </c>
      <c r="AK320">
        <v>1</v>
      </c>
      <c r="AL320">
        <v>0</v>
      </c>
      <c r="AM320">
        <v>1</v>
      </c>
      <c r="AN320">
        <v>0</v>
      </c>
      <c r="AO320">
        <v>1</v>
      </c>
      <c r="AP320">
        <v>-2</v>
      </c>
      <c r="AQ320">
        <v>0</v>
      </c>
      <c r="AR320">
        <v>0</v>
      </c>
      <c r="AS320">
        <v>0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  <row r="321" spans="1:57" x14ac:dyDescent="0.45">
      <c r="A321" t="s">
        <v>896</v>
      </c>
      <c r="B321" t="s">
        <v>79</v>
      </c>
      <c r="C321" t="s">
        <v>894</v>
      </c>
      <c r="D321" t="s">
        <v>81</v>
      </c>
      <c r="E321" s="2" t="str">
        <f>HYPERLINK("capsilon://?command=openfolder&amp;siteaddress=FAM.docvelocity-na8.net&amp;folderid=FX908BFA7E-446F-CC13-DB37-1C081AC07829","FX210911241")</f>
        <v>FX210911241</v>
      </c>
      <c r="F321" t="s">
        <v>19</v>
      </c>
      <c r="G321" t="s">
        <v>19</v>
      </c>
      <c r="H321" t="s">
        <v>82</v>
      </c>
      <c r="I321" t="s">
        <v>897</v>
      </c>
      <c r="J321">
        <v>32</v>
      </c>
      <c r="K321" t="s">
        <v>84</v>
      </c>
      <c r="L321" t="s">
        <v>85</v>
      </c>
      <c r="M321" t="s">
        <v>86</v>
      </c>
      <c r="N321">
        <v>2</v>
      </c>
      <c r="O321" s="1">
        <v>44568.534224537034</v>
      </c>
      <c r="P321" s="1">
        <v>44568.554375</v>
      </c>
      <c r="Q321">
        <v>359</v>
      </c>
      <c r="R321">
        <v>1382</v>
      </c>
      <c r="S321" t="b">
        <v>0</v>
      </c>
      <c r="T321" t="s">
        <v>87</v>
      </c>
      <c r="U321" t="b">
        <v>0</v>
      </c>
      <c r="V321" t="s">
        <v>372</v>
      </c>
      <c r="W321" s="1">
        <v>44568.548854166664</v>
      </c>
      <c r="X321">
        <v>1204</v>
      </c>
      <c r="Y321">
        <v>33</v>
      </c>
      <c r="Z321">
        <v>0</v>
      </c>
      <c r="AA321">
        <v>33</v>
      </c>
      <c r="AB321">
        <v>0</v>
      </c>
      <c r="AC321">
        <v>13</v>
      </c>
      <c r="AD321">
        <v>-1</v>
      </c>
      <c r="AE321">
        <v>0</v>
      </c>
      <c r="AF321">
        <v>0</v>
      </c>
      <c r="AG321">
        <v>0</v>
      </c>
      <c r="AH321" t="s">
        <v>832</v>
      </c>
      <c r="AI321" s="1">
        <v>44568.554375</v>
      </c>
      <c r="AJ321">
        <v>178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-1</v>
      </c>
      <c r="AQ321">
        <v>0</v>
      </c>
      <c r="AR321">
        <v>0</v>
      </c>
      <c r="AS321">
        <v>0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</row>
    <row r="322" spans="1:57" x14ac:dyDescent="0.45">
      <c r="A322" t="s">
        <v>898</v>
      </c>
      <c r="B322" t="s">
        <v>79</v>
      </c>
      <c r="C322" t="s">
        <v>894</v>
      </c>
      <c r="D322" t="s">
        <v>81</v>
      </c>
      <c r="E322" s="2" t="str">
        <f>HYPERLINK("capsilon://?command=openfolder&amp;siteaddress=FAM.docvelocity-na8.net&amp;folderid=FX908BFA7E-446F-CC13-DB37-1C081AC07829","FX210911241")</f>
        <v>FX210911241</v>
      </c>
      <c r="F322" t="s">
        <v>19</v>
      </c>
      <c r="G322" t="s">
        <v>19</v>
      </c>
      <c r="H322" t="s">
        <v>82</v>
      </c>
      <c r="I322" t="s">
        <v>899</v>
      </c>
      <c r="J322">
        <v>32</v>
      </c>
      <c r="K322" t="s">
        <v>84</v>
      </c>
      <c r="L322" t="s">
        <v>85</v>
      </c>
      <c r="M322" t="s">
        <v>86</v>
      </c>
      <c r="N322">
        <v>2</v>
      </c>
      <c r="O322" s="1">
        <v>44568.535092592596</v>
      </c>
      <c r="P322" s="1">
        <v>44568.548842592594</v>
      </c>
      <c r="Q322">
        <v>326</v>
      </c>
      <c r="R322">
        <v>862</v>
      </c>
      <c r="S322" t="b">
        <v>0</v>
      </c>
      <c r="T322" t="s">
        <v>87</v>
      </c>
      <c r="U322" t="b">
        <v>0</v>
      </c>
      <c r="V322" t="s">
        <v>364</v>
      </c>
      <c r="W322" s="1">
        <v>44568.544594907406</v>
      </c>
      <c r="X322">
        <v>723</v>
      </c>
      <c r="Y322">
        <v>33</v>
      </c>
      <c r="Z322">
        <v>0</v>
      </c>
      <c r="AA322">
        <v>33</v>
      </c>
      <c r="AB322">
        <v>0</v>
      </c>
      <c r="AC322">
        <v>17</v>
      </c>
      <c r="AD322">
        <v>-1</v>
      </c>
      <c r="AE322">
        <v>0</v>
      </c>
      <c r="AF322">
        <v>0</v>
      </c>
      <c r="AG322">
        <v>0</v>
      </c>
      <c r="AH322" t="s">
        <v>832</v>
      </c>
      <c r="AI322" s="1">
        <v>44568.548842592594</v>
      </c>
      <c r="AJ322">
        <v>139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-1</v>
      </c>
      <c r="AQ322">
        <v>0</v>
      </c>
      <c r="AR322">
        <v>0</v>
      </c>
      <c r="AS322">
        <v>0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</row>
    <row r="323" spans="1:57" x14ac:dyDescent="0.45">
      <c r="A323" t="s">
        <v>900</v>
      </c>
      <c r="B323" t="s">
        <v>79</v>
      </c>
      <c r="C323" t="s">
        <v>894</v>
      </c>
      <c r="D323" t="s">
        <v>81</v>
      </c>
      <c r="E323" s="2" t="str">
        <f>HYPERLINK("capsilon://?command=openfolder&amp;siteaddress=FAM.docvelocity-na8.net&amp;folderid=FX908BFA7E-446F-CC13-DB37-1C081AC07829","FX210911241")</f>
        <v>FX210911241</v>
      </c>
      <c r="F323" t="s">
        <v>19</v>
      </c>
      <c r="G323" t="s">
        <v>19</v>
      </c>
      <c r="H323" t="s">
        <v>82</v>
      </c>
      <c r="I323" t="s">
        <v>901</v>
      </c>
      <c r="J323">
        <v>32</v>
      </c>
      <c r="K323" t="s">
        <v>84</v>
      </c>
      <c r="L323" t="s">
        <v>85</v>
      </c>
      <c r="M323" t="s">
        <v>86</v>
      </c>
      <c r="N323">
        <v>2</v>
      </c>
      <c r="O323" s="1">
        <v>44568.535578703704</v>
      </c>
      <c r="P323" s="1">
        <v>44568.556712962964</v>
      </c>
      <c r="Q323">
        <v>1378</v>
      </c>
      <c r="R323">
        <v>448</v>
      </c>
      <c r="S323" t="b">
        <v>0</v>
      </c>
      <c r="T323" t="s">
        <v>87</v>
      </c>
      <c r="U323" t="b">
        <v>0</v>
      </c>
      <c r="V323" t="s">
        <v>219</v>
      </c>
      <c r="W323" s="1">
        <v>44568.539988425924</v>
      </c>
      <c r="X323">
        <v>232</v>
      </c>
      <c r="Y323">
        <v>33</v>
      </c>
      <c r="Z323">
        <v>0</v>
      </c>
      <c r="AA323">
        <v>33</v>
      </c>
      <c r="AB323">
        <v>0</v>
      </c>
      <c r="AC323">
        <v>13</v>
      </c>
      <c r="AD323">
        <v>-1</v>
      </c>
      <c r="AE323">
        <v>0</v>
      </c>
      <c r="AF323">
        <v>0</v>
      </c>
      <c r="AG323">
        <v>0</v>
      </c>
      <c r="AH323" t="s">
        <v>832</v>
      </c>
      <c r="AI323" s="1">
        <v>44568.556712962964</v>
      </c>
      <c r="AJ323">
        <v>201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-1</v>
      </c>
      <c r="AQ323">
        <v>0</v>
      </c>
      <c r="AR323">
        <v>0</v>
      </c>
      <c r="AS323">
        <v>0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</row>
    <row r="324" spans="1:57" x14ac:dyDescent="0.45">
      <c r="A324" t="s">
        <v>902</v>
      </c>
      <c r="B324" t="s">
        <v>79</v>
      </c>
      <c r="C324" t="s">
        <v>820</v>
      </c>
      <c r="D324" t="s">
        <v>81</v>
      </c>
      <c r="E324" s="2" t="str">
        <f>HYPERLINK("capsilon://?command=openfolder&amp;siteaddress=FAM.docvelocity-na8.net&amp;folderid=FX9AA003D6-B75F-1A19-006B-260E9EBC4AF2","FX22011741")</f>
        <v>FX22011741</v>
      </c>
      <c r="F324" t="s">
        <v>19</v>
      </c>
      <c r="G324" t="s">
        <v>19</v>
      </c>
      <c r="H324" t="s">
        <v>82</v>
      </c>
      <c r="I324" t="s">
        <v>903</v>
      </c>
      <c r="J324">
        <v>30</v>
      </c>
      <c r="K324" t="s">
        <v>84</v>
      </c>
      <c r="L324" t="s">
        <v>85</v>
      </c>
      <c r="M324" t="s">
        <v>86</v>
      </c>
      <c r="N324">
        <v>2</v>
      </c>
      <c r="O324" s="1">
        <v>44568.535636574074</v>
      </c>
      <c r="P324" s="1">
        <v>44568.557500000003</v>
      </c>
      <c r="Q324">
        <v>1773</v>
      </c>
      <c r="R324">
        <v>116</v>
      </c>
      <c r="S324" t="b">
        <v>0</v>
      </c>
      <c r="T324" t="s">
        <v>87</v>
      </c>
      <c r="U324" t="b">
        <v>0</v>
      </c>
      <c r="V324" t="s">
        <v>219</v>
      </c>
      <c r="W324" s="1">
        <v>44568.537291666667</v>
      </c>
      <c r="X324">
        <v>49</v>
      </c>
      <c r="Y324">
        <v>9</v>
      </c>
      <c r="Z324">
        <v>0</v>
      </c>
      <c r="AA324">
        <v>9</v>
      </c>
      <c r="AB324">
        <v>0</v>
      </c>
      <c r="AC324">
        <v>1</v>
      </c>
      <c r="AD324">
        <v>21</v>
      </c>
      <c r="AE324">
        <v>0</v>
      </c>
      <c r="AF324">
        <v>0</v>
      </c>
      <c r="AG324">
        <v>0</v>
      </c>
      <c r="AH324" t="s">
        <v>832</v>
      </c>
      <c r="AI324" s="1">
        <v>44568.557500000003</v>
      </c>
      <c r="AJ324">
        <v>67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21</v>
      </c>
      <c r="AQ324">
        <v>0</v>
      </c>
      <c r="AR324">
        <v>0</v>
      </c>
      <c r="AS324">
        <v>0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</row>
    <row r="325" spans="1:57" x14ac:dyDescent="0.45">
      <c r="A325" t="s">
        <v>904</v>
      </c>
      <c r="B325" t="s">
        <v>79</v>
      </c>
      <c r="C325" t="s">
        <v>464</v>
      </c>
      <c r="D325" t="s">
        <v>81</v>
      </c>
      <c r="E325" s="2" t="str">
        <f>HYPERLINK("capsilon://?command=openfolder&amp;siteaddress=FAM.docvelocity-na8.net&amp;folderid=FX1FD9FFE5-5E1D-0DF1-647F-FB58E406D973","FX211211341")</f>
        <v>FX211211341</v>
      </c>
      <c r="F325" t="s">
        <v>19</v>
      </c>
      <c r="G325" t="s">
        <v>19</v>
      </c>
      <c r="H325" t="s">
        <v>82</v>
      </c>
      <c r="I325" t="s">
        <v>905</v>
      </c>
      <c r="J325">
        <v>28</v>
      </c>
      <c r="K325" t="s">
        <v>84</v>
      </c>
      <c r="L325" t="s">
        <v>85</v>
      </c>
      <c r="M325" t="s">
        <v>86</v>
      </c>
      <c r="N325">
        <v>1</v>
      </c>
      <c r="O325" s="1">
        <v>44568.536134259259</v>
      </c>
      <c r="P325" s="1">
        <v>44568.551863425928</v>
      </c>
      <c r="Q325">
        <v>948</v>
      </c>
      <c r="R325">
        <v>411</v>
      </c>
      <c r="S325" t="b">
        <v>0</v>
      </c>
      <c r="T325" t="s">
        <v>87</v>
      </c>
      <c r="U325" t="b">
        <v>0</v>
      </c>
      <c r="V325" t="s">
        <v>160</v>
      </c>
      <c r="W325" s="1">
        <v>44568.551863425928</v>
      </c>
      <c r="X325">
        <v>76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28</v>
      </c>
      <c r="AE325">
        <v>21</v>
      </c>
      <c r="AF325">
        <v>0</v>
      </c>
      <c r="AG325">
        <v>1</v>
      </c>
      <c r="AH325" t="s">
        <v>87</v>
      </c>
      <c r="AI325" t="s">
        <v>87</v>
      </c>
      <c r="AJ325" t="s">
        <v>87</v>
      </c>
      <c r="AK325" t="s">
        <v>87</v>
      </c>
      <c r="AL325" t="s">
        <v>87</v>
      </c>
      <c r="AM325" t="s">
        <v>87</v>
      </c>
      <c r="AN325" t="s">
        <v>87</v>
      </c>
      <c r="AO325" t="s">
        <v>87</v>
      </c>
      <c r="AP325" t="s">
        <v>87</v>
      </c>
      <c r="AQ325" t="s">
        <v>87</v>
      </c>
      <c r="AR325" t="s">
        <v>87</v>
      </c>
      <c r="AS325" t="s">
        <v>87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</row>
    <row r="326" spans="1:57" x14ac:dyDescent="0.45">
      <c r="A326" t="s">
        <v>906</v>
      </c>
      <c r="B326" t="s">
        <v>79</v>
      </c>
      <c r="C326" t="s">
        <v>907</v>
      </c>
      <c r="D326" t="s">
        <v>81</v>
      </c>
      <c r="E326" s="2" t="str">
        <f>HYPERLINK("capsilon://?command=openfolder&amp;siteaddress=FAM.docvelocity-na8.net&amp;folderid=FXD93995A8-9FAA-596C-0416-9DE547628B24","FX21127564")</f>
        <v>FX21127564</v>
      </c>
      <c r="F326" t="s">
        <v>19</v>
      </c>
      <c r="G326" t="s">
        <v>19</v>
      </c>
      <c r="H326" t="s">
        <v>82</v>
      </c>
      <c r="I326" t="s">
        <v>908</v>
      </c>
      <c r="J326">
        <v>66</v>
      </c>
      <c r="K326" t="s">
        <v>84</v>
      </c>
      <c r="L326" t="s">
        <v>85</v>
      </c>
      <c r="M326" t="s">
        <v>86</v>
      </c>
      <c r="N326">
        <v>2</v>
      </c>
      <c r="O326" s="1">
        <v>44568.53806712963</v>
      </c>
      <c r="P326" s="1">
        <v>44568.55809027778</v>
      </c>
      <c r="Q326">
        <v>1655</v>
      </c>
      <c r="R326">
        <v>75</v>
      </c>
      <c r="S326" t="b">
        <v>0</v>
      </c>
      <c r="T326" t="s">
        <v>87</v>
      </c>
      <c r="U326" t="b">
        <v>0</v>
      </c>
      <c r="V326" t="s">
        <v>178</v>
      </c>
      <c r="W326" s="1">
        <v>44568.538923611108</v>
      </c>
      <c r="X326">
        <v>25</v>
      </c>
      <c r="Y326">
        <v>0</v>
      </c>
      <c r="Z326">
        <v>0</v>
      </c>
      <c r="AA326">
        <v>0</v>
      </c>
      <c r="AB326">
        <v>52</v>
      </c>
      <c r="AC326">
        <v>0</v>
      </c>
      <c r="AD326">
        <v>66</v>
      </c>
      <c r="AE326">
        <v>0</v>
      </c>
      <c r="AF326">
        <v>0</v>
      </c>
      <c r="AG326">
        <v>0</v>
      </c>
      <c r="AH326" t="s">
        <v>832</v>
      </c>
      <c r="AI326" s="1">
        <v>44568.55809027778</v>
      </c>
      <c r="AJ326">
        <v>50</v>
      </c>
      <c r="AK326">
        <v>0</v>
      </c>
      <c r="AL326">
        <v>0</v>
      </c>
      <c r="AM326">
        <v>0</v>
      </c>
      <c r="AN326">
        <v>52</v>
      </c>
      <c r="AO326">
        <v>0</v>
      </c>
      <c r="AP326">
        <v>66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</row>
    <row r="327" spans="1:57" x14ac:dyDescent="0.45">
      <c r="A327" t="s">
        <v>909</v>
      </c>
      <c r="B327" t="s">
        <v>79</v>
      </c>
      <c r="C327" t="s">
        <v>910</v>
      </c>
      <c r="D327" t="s">
        <v>81</v>
      </c>
      <c r="E327" s="2" t="str">
        <f>HYPERLINK("capsilon://?command=openfolder&amp;siteaddress=FAM.docvelocity-na8.net&amp;folderid=FXFCED359C-3718-4CA4-C488-02878985D7AA","FX21129061")</f>
        <v>FX21129061</v>
      </c>
      <c r="F327" t="s">
        <v>19</v>
      </c>
      <c r="G327" t="s">
        <v>19</v>
      </c>
      <c r="H327" t="s">
        <v>82</v>
      </c>
      <c r="I327" t="s">
        <v>911</v>
      </c>
      <c r="J327">
        <v>66</v>
      </c>
      <c r="K327" t="s">
        <v>84</v>
      </c>
      <c r="L327" t="s">
        <v>85</v>
      </c>
      <c r="M327" t="s">
        <v>86</v>
      </c>
      <c r="N327">
        <v>2</v>
      </c>
      <c r="O327" s="1">
        <v>44568.541701388887</v>
      </c>
      <c r="P327" s="1">
        <v>44568.558449074073</v>
      </c>
      <c r="Q327">
        <v>1285</v>
      </c>
      <c r="R327">
        <v>162</v>
      </c>
      <c r="S327" t="b">
        <v>0</v>
      </c>
      <c r="T327" t="s">
        <v>87</v>
      </c>
      <c r="U327" t="b">
        <v>0</v>
      </c>
      <c r="V327" t="s">
        <v>364</v>
      </c>
      <c r="W327" s="1">
        <v>44568.546435185184</v>
      </c>
      <c r="X327">
        <v>132</v>
      </c>
      <c r="Y327">
        <v>0</v>
      </c>
      <c r="Z327">
        <v>0</v>
      </c>
      <c r="AA327">
        <v>0</v>
      </c>
      <c r="AB327">
        <v>52</v>
      </c>
      <c r="AC327">
        <v>0</v>
      </c>
      <c r="AD327">
        <v>66</v>
      </c>
      <c r="AE327">
        <v>0</v>
      </c>
      <c r="AF327">
        <v>0</v>
      </c>
      <c r="AG327">
        <v>0</v>
      </c>
      <c r="AH327" t="s">
        <v>832</v>
      </c>
      <c r="AI327" s="1">
        <v>44568.558449074073</v>
      </c>
      <c r="AJ327">
        <v>30</v>
      </c>
      <c r="AK327">
        <v>0</v>
      </c>
      <c r="AL327">
        <v>0</v>
      </c>
      <c r="AM327">
        <v>0</v>
      </c>
      <c r="AN327">
        <v>52</v>
      </c>
      <c r="AO327">
        <v>0</v>
      </c>
      <c r="AP327">
        <v>66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</row>
    <row r="328" spans="1:57" x14ac:dyDescent="0.45">
      <c r="A328" t="s">
        <v>912</v>
      </c>
      <c r="B328" t="s">
        <v>79</v>
      </c>
      <c r="C328" t="s">
        <v>530</v>
      </c>
      <c r="D328" t="s">
        <v>81</v>
      </c>
      <c r="E328" s="2" t="str">
        <f>HYPERLINK("capsilon://?command=openfolder&amp;siteaddress=FAM.docvelocity-na8.net&amp;folderid=FXF8A83B86-1AD5-340F-2644-472B4A8E2A48","FX22011035")</f>
        <v>FX22011035</v>
      </c>
      <c r="F328" t="s">
        <v>19</v>
      </c>
      <c r="G328" t="s">
        <v>19</v>
      </c>
      <c r="H328" t="s">
        <v>82</v>
      </c>
      <c r="I328" t="s">
        <v>913</v>
      </c>
      <c r="J328">
        <v>66</v>
      </c>
      <c r="K328" t="s">
        <v>84</v>
      </c>
      <c r="L328" t="s">
        <v>85</v>
      </c>
      <c r="M328" t="s">
        <v>86</v>
      </c>
      <c r="N328">
        <v>2</v>
      </c>
      <c r="O328" s="1">
        <v>44568.54173611111</v>
      </c>
      <c r="P328" s="1">
        <v>44568.562685185185</v>
      </c>
      <c r="Q328">
        <v>942</v>
      </c>
      <c r="R328">
        <v>868</v>
      </c>
      <c r="S328" t="b">
        <v>0</v>
      </c>
      <c r="T328" t="s">
        <v>87</v>
      </c>
      <c r="U328" t="b">
        <v>0</v>
      </c>
      <c r="V328" t="s">
        <v>370</v>
      </c>
      <c r="W328" s="1">
        <v>44568.551446759258</v>
      </c>
      <c r="X328">
        <v>503</v>
      </c>
      <c r="Y328">
        <v>0</v>
      </c>
      <c r="Z328">
        <v>0</v>
      </c>
      <c r="AA328">
        <v>0</v>
      </c>
      <c r="AB328">
        <v>52</v>
      </c>
      <c r="AC328">
        <v>0</v>
      </c>
      <c r="AD328">
        <v>66</v>
      </c>
      <c r="AE328">
        <v>0</v>
      </c>
      <c r="AF328">
        <v>0</v>
      </c>
      <c r="AG328">
        <v>0</v>
      </c>
      <c r="AH328" t="s">
        <v>832</v>
      </c>
      <c r="AI328" s="1">
        <v>44568.562685185185</v>
      </c>
      <c r="AJ328">
        <v>365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66</v>
      </c>
      <c r="AQ328">
        <v>52</v>
      </c>
      <c r="AR328">
        <v>0</v>
      </c>
      <c r="AS328">
        <v>1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</row>
    <row r="329" spans="1:57" x14ac:dyDescent="0.45">
      <c r="A329" t="s">
        <v>914</v>
      </c>
      <c r="B329" t="s">
        <v>79</v>
      </c>
      <c r="C329" t="s">
        <v>910</v>
      </c>
      <c r="D329" t="s">
        <v>81</v>
      </c>
      <c r="E329" s="2" t="str">
        <f>HYPERLINK("capsilon://?command=openfolder&amp;siteaddress=FAM.docvelocity-na8.net&amp;folderid=FXFCED359C-3718-4CA4-C488-02878985D7AA","FX21129061")</f>
        <v>FX21129061</v>
      </c>
      <c r="F329" t="s">
        <v>19</v>
      </c>
      <c r="G329" t="s">
        <v>19</v>
      </c>
      <c r="H329" t="s">
        <v>82</v>
      </c>
      <c r="I329" t="s">
        <v>915</v>
      </c>
      <c r="J329">
        <v>66</v>
      </c>
      <c r="K329" t="s">
        <v>84</v>
      </c>
      <c r="L329" t="s">
        <v>85</v>
      </c>
      <c r="M329" t="s">
        <v>86</v>
      </c>
      <c r="N329">
        <v>2</v>
      </c>
      <c r="O329" s="1">
        <v>44568.541967592595</v>
      </c>
      <c r="P329" s="1">
        <v>44568.570011574076</v>
      </c>
      <c r="Q329">
        <v>2307</v>
      </c>
      <c r="R329">
        <v>116</v>
      </c>
      <c r="S329" t="b">
        <v>0</v>
      </c>
      <c r="T329" t="s">
        <v>87</v>
      </c>
      <c r="U329" t="b">
        <v>0</v>
      </c>
      <c r="V329" t="s">
        <v>219</v>
      </c>
      <c r="W329" s="1">
        <v>44568.54650462963</v>
      </c>
      <c r="X329">
        <v>47</v>
      </c>
      <c r="Y329">
        <v>0</v>
      </c>
      <c r="Z329">
        <v>0</v>
      </c>
      <c r="AA329">
        <v>0</v>
      </c>
      <c r="AB329">
        <v>52</v>
      </c>
      <c r="AC329">
        <v>0</v>
      </c>
      <c r="AD329">
        <v>66</v>
      </c>
      <c r="AE329">
        <v>0</v>
      </c>
      <c r="AF329">
        <v>0</v>
      </c>
      <c r="AG329">
        <v>0</v>
      </c>
      <c r="AH329" t="s">
        <v>170</v>
      </c>
      <c r="AI329" s="1">
        <v>44568.570011574076</v>
      </c>
      <c r="AJ329">
        <v>69</v>
      </c>
      <c r="AK329">
        <v>0</v>
      </c>
      <c r="AL329">
        <v>0</v>
      </c>
      <c r="AM329">
        <v>0</v>
      </c>
      <c r="AN329">
        <v>52</v>
      </c>
      <c r="AO329">
        <v>0</v>
      </c>
      <c r="AP329">
        <v>66</v>
      </c>
      <c r="AQ329">
        <v>0</v>
      </c>
      <c r="AR329">
        <v>0</v>
      </c>
      <c r="AS329">
        <v>0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</row>
    <row r="330" spans="1:57" x14ac:dyDescent="0.45">
      <c r="A330" t="s">
        <v>916</v>
      </c>
      <c r="B330" t="s">
        <v>79</v>
      </c>
      <c r="C330" t="s">
        <v>917</v>
      </c>
      <c r="D330" t="s">
        <v>81</v>
      </c>
      <c r="E330" s="2" t="str">
        <f>HYPERLINK("capsilon://?command=openfolder&amp;siteaddress=FAM.docvelocity-na8.net&amp;folderid=FXA4F267F5-56FF-2E66-53F5-52662B5C32F0","FX21119554")</f>
        <v>FX21119554</v>
      </c>
      <c r="F330" t="s">
        <v>19</v>
      </c>
      <c r="G330" t="s">
        <v>19</v>
      </c>
      <c r="H330" t="s">
        <v>82</v>
      </c>
      <c r="I330" t="s">
        <v>918</v>
      </c>
      <c r="J330">
        <v>66</v>
      </c>
      <c r="K330" t="s">
        <v>84</v>
      </c>
      <c r="L330" t="s">
        <v>85</v>
      </c>
      <c r="M330" t="s">
        <v>86</v>
      </c>
      <c r="N330">
        <v>2</v>
      </c>
      <c r="O330" s="1">
        <v>44568.546087962961</v>
      </c>
      <c r="P330" s="1">
        <v>44568.570821759262</v>
      </c>
      <c r="Q330">
        <v>1947</v>
      </c>
      <c r="R330">
        <v>190</v>
      </c>
      <c r="S330" t="b">
        <v>0</v>
      </c>
      <c r="T330" t="s">
        <v>87</v>
      </c>
      <c r="U330" t="b">
        <v>0</v>
      </c>
      <c r="V330" t="s">
        <v>163</v>
      </c>
      <c r="W330" s="1">
        <v>44568.550613425927</v>
      </c>
      <c r="X330">
        <v>20</v>
      </c>
      <c r="Y330">
        <v>0</v>
      </c>
      <c r="Z330">
        <v>0</v>
      </c>
      <c r="AA330">
        <v>0</v>
      </c>
      <c r="AB330">
        <v>52</v>
      </c>
      <c r="AC330">
        <v>0</v>
      </c>
      <c r="AD330">
        <v>66</v>
      </c>
      <c r="AE330">
        <v>0</v>
      </c>
      <c r="AF330">
        <v>0</v>
      </c>
      <c r="AG330">
        <v>0</v>
      </c>
      <c r="AH330" t="s">
        <v>832</v>
      </c>
      <c r="AI330" s="1">
        <v>44568.570821759262</v>
      </c>
      <c r="AJ330">
        <v>125</v>
      </c>
      <c r="AK330">
        <v>0</v>
      </c>
      <c r="AL330">
        <v>0</v>
      </c>
      <c r="AM330">
        <v>0</v>
      </c>
      <c r="AN330">
        <v>52</v>
      </c>
      <c r="AO330">
        <v>0</v>
      </c>
      <c r="AP330">
        <v>66</v>
      </c>
      <c r="AQ330">
        <v>0</v>
      </c>
      <c r="AR330">
        <v>0</v>
      </c>
      <c r="AS330">
        <v>0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</row>
    <row r="331" spans="1:57" x14ac:dyDescent="0.45">
      <c r="A331" t="s">
        <v>919</v>
      </c>
      <c r="B331" t="s">
        <v>79</v>
      </c>
      <c r="C331" t="s">
        <v>464</v>
      </c>
      <c r="D331" t="s">
        <v>81</v>
      </c>
      <c r="E331" s="2" t="str">
        <f>HYPERLINK("capsilon://?command=openfolder&amp;siteaddress=FAM.docvelocity-na8.net&amp;folderid=FX1FD9FFE5-5E1D-0DF1-647F-FB58E406D973","FX211211341")</f>
        <v>FX211211341</v>
      </c>
      <c r="F331" t="s">
        <v>19</v>
      </c>
      <c r="G331" t="s">
        <v>19</v>
      </c>
      <c r="H331" t="s">
        <v>82</v>
      </c>
      <c r="I331" t="s">
        <v>905</v>
      </c>
      <c r="J331">
        <v>28</v>
      </c>
      <c r="K331" t="s">
        <v>84</v>
      </c>
      <c r="L331" t="s">
        <v>85</v>
      </c>
      <c r="M331" t="s">
        <v>86</v>
      </c>
      <c r="N331">
        <v>2</v>
      </c>
      <c r="O331" s="1">
        <v>44568.552199074074</v>
      </c>
      <c r="P331" s="1">
        <v>44568.565011574072</v>
      </c>
      <c r="Q331">
        <v>297</v>
      </c>
      <c r="R331">
        <v>810</v>
      </c>
      <c r="S331" t="b">
        <v>0</v>
      </c>
      <c r="T331" t="s">
        <v>87</v>
      </c>
      <c r="U331" t="b">
        <v>1</v>
      </c>
      <c r="V331" t="s">
        <v>351</v>
      </c>
      <c r="W331" s="1">
        <v>44568.560243055559</v>
      </c>
      <c r="X331">
        <v>597</v>
      </c>
      <c r="Y331">
        <v>21</v>
      </c>
      <c r="Z331">
        <v>0</v>
      </c>
      <c r="AA331">
        <v>21</v>
      </c>
      <c r="AB331">
        <v>0</v>
      </c>
      <c r="AC331">
        <v>14</v>
      </c>
      <c r="AD331">
        <v>7</v>
      </c>
      <c r="AE331">
        <v>0</v>
      </c>
      <c r="AF331">
        <v>0</v>
      </c>
      <c r="AG331">
        <v>0</v>
      </c>
      <c r="AH331" t="s">
        <v>832</v>
      </c>
      <c r="AI331" s="1">
        <v>44568.565011574072</v>
      </c>
      <c r="AJ331">
        <v>118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7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</row>
    <row r="332" spans="1:57" x14ac:dyDescent="0.45">
      <c r="A332" t="s">
        <v>920</v>
      </c>
      <c r="B332" t="s">
        <v>79</v>
      </c>
      <c r="C332" t="s">
        <v>883</v>
      </c>
      <c r="D332" t="s">
        <v>81</v>
      </c>
      <c r="E332" s="2" t="str">
        <f>HYPERLINK("capsilon://?command=openfolder&amp;siteaddress=FAM.docvelocity-na8.net&amp;folderid=FX20FFC28A-985E-0404-DDB5-F66CEB09EBD0","FX21126640")</f>
        <v>FX21126640</v>
      </c>
      <c r="F332" t="s">
        <v>19</v>
      </c>
      <c r="G332" t="s">
        <v>19</v>
      </c>
      <c r="H332" t="s">
        <v>82</v>
      </c>
      <c r="I332" t="s">
        <v>884</v>
      </c>
      <c r="J332">
        <v>38</v>
      </c>
      <c r="K332" t="s">
        <v>84</v>
      </c>
      <c r="L332" t="s">
        <v>85</v>
      </c>
      <c r="M332" t="s">
        <v>86</v>
      </c>
      <c r="N332">
        <v>2</v>
      </c>
      <c r="O332" s="1">
        <v>44568.552233796298</v>
      </c>
      <c r="P332" s="1">
        <v>44568.569363425922</v>
      </c>
      <c r="Q332">
        <v>461</v>
      </c>
      <c r="R332">
        <v>1019</v>
      </c>
      <c r="S332" t="b">
        <v>0</v>
      </c>
      <c r="T332" t="s">
        <v>87</v>
      </c>
      <c r="U332" t="b">
        <v>1</v>
      </c>
      <c r="V332" t="s">
        <v>163</v>
      </c>
      <c r="W332" s="1">
        <v>44568.561932870369</v>
      </c>
      <c r="X332">
        <v>626</v>
      </c>
      <c r="Y332">
        <v>37</v>
      </c>
      <c r="Z332">
        <v>0</v>
      </c>
      <c r="AA332">
        <v>37</v>
      </c>
      <c r="AB332">
        <v>0</v>
      </c>
      <c r="AC332">
        <v>30</v>
      </c>
      <c r="AD332">
        <v>1</v>
      </c>
      <c r="AE332">
        <v>0</v>
      </c>
      <c r="AF332">
        <v>0</v>
      </c>
      <c r="AG332">
        <v>0</v>
      </c>
      <c r="AH332" t="s">
        <v>832</v>
      </c>
      <c r="AI332" s="1">
        <v>44568.569363425922</v>
      </c>
      <c r="AJ332">
        <v>375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</row>
    <row r="333" spans="1:57" x14ac:dyDescent="0.45">
      <c r="A333" t="s">
        <v>921</v>
      </c>
      <c r="B333" t="s">
        <v>79</v>
      </c>
      <c r="C333" t="s">
        <v>922</v>
      </c>
      <c r="D333" t="s">
        <v>81</v>
      </c>
      <c r="E333" s="2" t="str">
        <f>HYPERLINK("capsilon://?command=openfolder&amp;siteaddress=FAM.docvelocity-na8.net&amp;folderid=FXD4005FFE-1AF6-418C-63C0-4087412B1810","FX2201680")</f>
        <v>FX2201680</v>
      </c>
      <c r="F333" t="s">
        <v>19</v>
      </c>
      <c r="G333" t="s">
        <v>19</v>
      </c>
      <c r="H333" t="s">
        <v>82</v>
      </c>
      <c r="I333" t="s">
        <v>923</v>
      </c>
      <c r="J333">
        <v>152</v>
      </c>
      <c r="K333" t="s">
        <v>84</v>
      </c>
      <c r="L333" t="s">
        <v>85</v>
      </c>
      <c r="M333" t="s">
        <v>86</v>
      </c>
      <c r="N333">
        <v>2</v>
      </c>
      <c r="O333" s="1">
        <v>44568.553981481484</v>
      </c>
      <c r="P333" s="1">
        <v>44568.689652777779</v>
      </c>
      <c r="Q333">
        <v>8455</v>
      </c>
      <c r="R333">
        <v>3267</v>
      </c>
      <c r="S333" t="b">
        <v>0</v>
      </c>
      <c r="T333" t="s">
        <v>87</v>
      </c>
      <c r="U333" t="b">
        <v>0</v>
      </c>
      <c r="V333" t="s">
        <v>351</v>
      </c>
      <c r="W333" s="1">
        <v>44568.59103009259</v>
      </c>
      <c r="X333">
        <v>2608</v>
      </c>
      <c r="Y333">
        <v>159</v>
      </c>
      <c r="Z333">
        <v>0</v>
      </c>
      <c r="AA333">
        <v>159</v>
      </c>
      <c r="AB333">
        <v>0</v>
      </c>
      <c r="AC333">
        <v>88</v>
      </c>
      <c r="AD333">
        <v>-7</v>
      </c>
      <c r="AE333">
        <v>0</v>
      </c>
      <c r="AF333">
        <v>0</v>
      </c>
      <c r="AG333">
        <v>0</v>
      </c>
      <c r="AH333" t="s">
        <v>832</v>
      </c>
      <c r="AI333" s="1">
        <v>44568.689652777779</v>
      </c>
      <c r="AJ333">
        <v>539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-7</v>
      </c>
      <c r="AQ333">
        <v>0</v>
      </c>
      <c r="AR333">
        <v>0</v>
      </c>
      <c r="AS333">
        <v>0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</row>
    <row r="334" spans="1:57" x14ac:dyDescent="0.45">
      <c r="A334" t="s">
        <v>924</v>
      </c>
      <c r="B334" t="s">
        <v>79</v>
      </c>
      <c r="C334" t="s">
        <v>925</v>
      </c>
      <c r="D334" t="s">
        <v>81</v>
      </c>
      <c r="E334" s="2" t="str">
        <f>HYPERLINK("capsilon://?command=openfolder&amp;siteaddress=FAM.docvelocity-na8.net&amp;folderid=FX2FD33BEC-AE37-A9DD-4E04-7DC4A7430953","FX21081695")</f>
        <v>FX21081695</v>
      </c>
      <c r="F334" t="s">
        <v>19</v>
      </c>
      <c r="G334" t="s">
        <v>19</v>
      </c>
      <c r="H334" t="s">
        <v>82</v>
      </c>
      <c r="I334" t="s">
        <v>926</v>
      </c>
      <c r="J334">
        <v>737</v>
      </c>
      <c r="K334" t="s">
        <v>84</v>
      </c>
      <c r="L334" t="s">
        <v>85</v>
      </c>
      <c r="M334" t="s">
        <v>86</v>
      </c>
      <c r="N334">
        <v>2</v>
      </c>
      <c r="O334" s="1">
        <v>44568.559884259259</v>
      </c>
      <c r="P334" s="1">
        <v>44568.710960648146</v>
      </c>
      <c r="Q334">
        <v>4741</v>
      </c>
      <c r="R334">
        <v>8312</v>
      </c>
      <c r="S334" t="b">
        <v>0</v>
      </c>
      <c r="T334" t="s">
        <v>87</v>
      </c>
      <c r="U334" t="b">
        <v>0</v>
      </c>
      <c r="V334" t="s">
        <v>163</v>
      </c>
      <c r="W334" s="1">
        <v>44568.640659722223</v>
      </c>
      <c r="X334">
        <v>5689</v>
      </c>
      <c r="Y334">
        <v>509</v>
      </c>
      <c r="Z334">
        <v>0</v>
      </c>
      <c r="AA334">
        <v>509</v>
      </c>
      <c r="AB334">
        <v>695</v>
      </c>
      <c r="AC334">
        <v>219</v>
      </c>
      <c r="AD334">
        <v>228</v>
      </c>
      <c r="AE334">
        <v>0</v>
      </c>
      <c r="AF334">
        <v>0</v>
      </c>
      <c r="AG334">
        <v>0</v>
      </c>
      <c r="AH334" t="s">
        <v>832</v>
      </c>
      <c r="AI334" s="1">
        <v>44568.710960648146</v>
      </c>
      <c r="AJ334">
        <v>1840</v>
      </c>
      <c r="AK334">
        <v>3</v>
      </c>
      <c r="AL334">
        <v>0</v>
      </c>
      <c r="AM334">
        <v>3</v>
      </c>
      <c r="AN334">
        <v>139</v>
      </c>
      <c r="AO334">
        <v>3</v>
      </c>
      <c r="AP334">
        <v>225</v>
      </c>
      <c r="AQ334">
        <v>0</v>
      </c>
      <c r="AR334">
        <v>0</v>
      </c>
      <c r="AS334">
        <v>0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</row>
    <row r="335" spans="1:57" x14ac:dyDescent="0.45">
      <c r="A335" t="s">
        <v>927</v>
      </c>
      <c r="B335" t="s">
        <v>79</v>
      </c>
      <c r="C335" t="s">
        <v>530</v>
      </c>
      <c r="D335" t="s">
        <v>81</v>
      </c>
      <c r="E335" s="2" t="str">
        <f>HYPERLINK("capsilon://?command=openfolder&amp;siteaddress=FAM.docvelocity-na8.net&amp;folderid=FXF8A83B86-1AD5-340F-2644-472B4A8E2A48","FX22011035")</f>
        <v>FX22011035</v>
      </c>
      <c r="F335" t="s">
        <v>19</v>
      </c>
      <c r="G335" t="s">
        <v>19</v>
      </c>
      <c r="H335" t="s">
        <v>82</v>
      </c>
      <c r="I335" t="s">
        <v>913</v>
      </c>
      <c r="J335">
        <v>38</v>
      </c>
      <c r="K335" t="s">
        <v>84</v>
      </c>
      <c r="L335" t="s">
        <v>85</v>
      </c>
      <c r="M335" t="s">
        <v>86</v>
      </c>
      <c r="N335">
        <v>2</v>
      </c>
      <c r="O335" s="1">
        <v>44568.563067129631</v>
      </c>
      <c r="P335" s="1">
        <v>44568.573645833334</v>
      </c>
      <c r="Q335">
        <v>576</v>
      </c>
      <c r="R335">
        <v>338</v>
      </c>
      <c r="S335" t="b">
        <v>0</v>
      </c>
      <c r="T335" t="s">
        <v>87</v>
      </c>
      <c r="U335" t="b">
        <v>1</v>
      </c>
      <c r="V335" t="s">
        <v>178</v>
      </c>
      <c r="W335" s="1">
        <v>44568.571180555555</v>
      </c>
      <c r="X335">
        <v>223</v>
      </c>
      <c r="Y335">
        <v>37</v>
      </c>
      <c r="Z335">
        <v>0</v>
      </c>
      <c r="AA335">
        <v>37</v>
      </c>
      <c r="AB335">
        <v>0</v>
      </c>
      <c r="AC335">
        <v>22</v>
      </c>
      <c r="AD335">
        <v>1</v>
      </c>
      <c r="AE335">
        <v>0</v>
      </c>
      <c r="AF335">
        <v>0</v>
      </c>
      <c r="AG335">
        <v>0</v>
      </c>
      <c r="AH335" t="s">
        <v>832</v>
      </c>
      <c r="AI335" s="1">
        <v>44568.573645833334</v>
      </c>
      <c r="AJ335">
        <v>115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</v>
      </c>
      <c r="AQ335">
        <v>0</v>
      </c>
      <c r="AR335">
        <v>0</v>
      </c>
      <c r="AS335">
        <v>0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</row>
    <row r="336" spans="1:57" x14ac:dyDescent="0.45">
      <c r="A336" t="s">
        <v>928</v>
      </c>
      <c r="B336" t="s">
        <v>79</v>
      </c>
      <c r="C336" t="s">
        <v>929</v>
      </c>
      <c r="D336" t="s">
        <v>81</v>
      </c>
      <c r="E336" s="2" t="str">
        <f>HYPERLINK("capsilon://?command=openfolder&amp;siteaddress=FAM.docvelocity-na8.net&amp;folderid=FX42EBDA99-8A1B-1A20-AC64-37D9ACFB4D9A","FX21129937")</f>
        <v>FX21129937</v>
      </c>
      <c r="F336" t="s">
        <v>19</v>
      </c>
      <c r="G336" t="s">
        <v>19</v>
      </c>
      <c r="H336" t="s">
        <v>82</v>
      </c>
      <c r="I336" t="s">
        <v>930</v>
      </c>
      <c r="J336">
        <v>66</v>
      </c>
      <c r="K336" t="s">
        <v>84</v>
      </c>
      <c r="L336" t="s">
        <v>85</v>
      </c>
      <c r="M336" t="s">
        <v>86</v>
      </c>
      <c r="N336">
        <v>2</v>
      </c>
      <c r="O336" s="1">
        <v>44568.586817129632</v>
      </c>
      <c r="P336" s="1">
        <v>44568.692523148151</v>
      </c>
      <c r="Q336">
        <v>9039</v>
      </c>
      <c r="R336">
        <v>94</v>
      </c>
      <c r="S336" t="b">
        <v>0</v>
      </c>
      <c r="T336" t="s">
        <v>87</v>
      </c>
      <c r="U336" t="b">
        <v>0</v>
      </c>
      <c r="V336" t="s">
        <v>372</v>
      </c>
      <c r="W336" s="1">
        <v>44568.589571759258</v>
      </c>
      <c r="X336">
        <v>55</v>
      </c>
      <c r="Y336">
        <v>0</v>
      </c>
      <c r="Z336">
        <v>0</v>
      </c>
      <c r="AA336">
        <v>0</v>
      </c>
      <c r="AB336">
        <v>52</v>
      </c>
      <c r="AC336">
        <v>0</v>
      </c>
      <c r="AD336">
        <v>66</v>
      </c>
      <c r="AE336">
        <v>0</v>
      </c>
      <c r="AF336">
        <v>0</v>
      </c>
      <c r="AG336">
        <v>0</v>
      </c>
      <c r="AH336" t="s">
        <v>197</v>
      </c>
      <c r="AI336" s="1">
        <v>44568.692523148151</v>
      </c>
      <c r="AJ336">
        <v>25</v>
      </c>
      <c r="AK336">
        <v>0</v>
      </c>
      <c r="AL336">
        <v>0</v>
      </c>
      <c r="AM336">
        <v>0</v>
      </c>
      <c r="AN336">
        <v>52</v>
      </c>
      <c r="AO336">
        <v>0</v>
      </c>
      <c r="AP336">
        <v>66</v>
      </c>
      <c r="AQ336">
        <v>0</v>
      </c>
      <c r="AR336">
        <v>0</v>
      </c>
      <c r="AS336">
        <v>0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</row>
    <row r="337" spans="1:57" x14ac:dyDescent="0.45">
      <c r="A337" t="s">
        <v>931</v>
      </c>
      <c r="B337" t="s">
        <v>79</v>
      </c>
      <c r="C337" t="s">
        <v>932</v>
      </c>
      <c r="D337" t="s">
        <v>81</v>
      </c>
      <c r="E337" s="2" t="str">
        <f>HYPERLINK("capsilon://?command=openfolder&amp;siteaddress=FAM.docvelocity-na8.net&amp;folderid=FX52B928E8-8CB9-8057-7F0E-545ECF7C6C92","FX22011769")</f>
        <v>FX22011769</v>
      </c>
      <c r="F337" t="s">
        <v>19</v>
      </c>
      <c r="G337" t="s">
        <v>19</v>
      </c>
      <c r="H337" t="s">
        <v>82</v>
      </c>
      <c r="I337" t="s">
        <v>933</v>
      </c>
      <c r="J337">
        <v>38</v>
      </c>
      <c r="K337" t="s">
        <v>249</v>
      </c>
      <c r="L337" t="s">
        <v>19</v>
      </c>
      <c r="M337" t="s">
        <v>81</v>
      </c>
      <c r="N337">
        <v>1</v>
      </c>
      <c r="O337" s="1">
        <v>44568.590185185189</v>
      </c>
      <c r="P337" s="1">
        <v>44568.666435185187</v>
      </c>
      <c r="Q337">
        <v>6200</v>
      </c>
      <c r="R337">
        <v>388</v>
      </c>
      <c r="S337" t="b">
        <v>0</v>
      </c>
      <c r="T337" t="s">
        <v>87</v>
      </c>
      <c r="U337" t="b">
        <v>0</v>
      </c>
      <c r="V337" t="s">
        <v>351</v>
      </c>
      <c r="W337" s="1">
        <v>44568.595520833333</v>
      </c>
      <c r="X337">
        <v>388</v>
      </c>
      <c r="Y337">
        <v>37</v>
      </c>
      <c r="Z337">
        <v>0</v>
      </c>
      <c r="AA337">
        <v>37</v>
      </c>
      <c r="AB337">
        <v>0</v>
      </c>
      <c r="AC337">
        <v>15</v>
      </c>
      <c r="AD337">
        <v>1</v>
      </c>
      <c r="AE337">
        <v>0</v>
      </c>
      <c r="AF337">
        <v>0</v>
      </c>
      <c r="AG337">
        <v>0</v>
      </c>
      <c r="AH337" t="s">
        <v>87</v>
      </c>
      <c r="AI337" t="s">
        <v>87</v>
      </c>
      <c r="AJ337" t="s">
        <v>87</v>
      </c>
      <c r="AK337" t="s">
        <v>87</v>
      </c>
      <c r="AL337" t="s">
        <v>87</v>
      </c>
      <c r="AM337" t="s">
        <v>87</v>
      </c>
      <c r="AN337" t="s">
        <v>87</v>
      </c>
      <c r="AO337" t="s">
        <v>87</v>
      </c>
      <c r="AP337" t="s">
        <v>87</v>
      </c>
      <c r="AQ337" t="s">
        <v>87</v>
      </c>
      <c r="AR337" t="s">
        <v>87</v>
      </c>
      <c r="AS337" t="s">
        <v>87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</row>
    <row r="338" spans="1:57" x14ac:dyDescent="0.45">
      <c r="A338" t="s">
        <v>934</v>
      </c>
      <c r="B338" t="s">
        <v>79</v>
      </c>
      <c r="C338" t="s">
        <v>823</v>
      </c>
      <c r="D338" t="s">
        <v>81</v>
      </c>
      <c r="E338" s="2" t="str">
        <f>HYPERLINK("capsilon://?command=openfolder&amp;siteaddress=FAM.docvelocity-na8.net&amp;folderid=FX89833494-9796-1E43-1289-4BF1B317393E","FX22011068")</f>
        <v>FX22011068</v>
      </c>
      <c r="F338" t="s">
        <v>19</v>
      </c>
      <c r="G338" t="s">
        <v>19</v>
      </c>
      <c r="H338" t="s">
        <v>82</v>
      </c>
      <c r="I338" t="s">
        <v>935</v>
      </c>
      <c r="J338">
        <v>66</v>
      </c>
      <c r="K338" t="s">
        <v>84</v>
      </c>
      <c r="L338" t="s">
        <v>85</v>
      </c>
      <c r="M338" t="s">
        <v>86</v>
      </c>
      <c r="N338">
        <v>1</v>
      </c>
      <c r="O338" s="1">
        <v>44568.601168981484</v>
      </c>
      <c r="P338" s="1">
        <v>44568.613796296297</v>
      </c>
      <c r="Q338">
        <v>888</v>
      </c>
      <c r="R338">
        <v>203</v>
      </c>
      <c r="S338" t="b">
        <v>0</v>
      </c>
      <c r="T338" t="s">
        <v>87</v>
      </c>
      <c r="U338" t="b">
        <v>0</v>
      </c>
      <c r="V338" t="s">
        <v>160</v>
      </c>
      <c r="W338" s="1">
        <v>44568.613796296297</v>
      </c>
      <c r="X338">
        <v>54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66</v>
      </c>
      <c r="AE338">
        <v>52</v>
      </c>
      <c r="AF338">
        <v>0</v>
      </c>
      <c r="AG338">
        <v>1</v>
      </c>
      <c r="AH338" t="s">
        <v>87</v>
      </c>
      <c r="AI338" t="s">
        <v>87</v>
      </c>
      <c r="AJ338" t="s">
        <v>87</v>
      </c>
      <c r="AK338" t="s">
        <v>87</v>
      </c>
      <c r="AL338" t="s">
        <v>87</v>
      </c>
      <c r="AM338" t="s">
        <v>87</v>
      </c>
      <c r="AN338" t="s">
        <v>87</v>
      </c>
      <c r="AO338" t="s">
        <v>87</v>
      </c>
      <c r="AP338" t="s">
        <v>87</v>
      </c>
      <c r="AQ338" t="s">
        <v>87</v>
      </c>
      <c r="AR338" t="s">
        <v>87</v>
      </c>
      <c r="AS338" t="s">
        <v>87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</row>
    <row r="339" spans="1:57" x14ac:dyDescent="0.45">
      <c r="A339" t="s">
        <v>936</v>
      </c>
      <c r="B339" t="s">
        <v>79</v>
      </c>
      <c r="C339" t="s">
        <v>823</v>
      </c>
      <c r="D339" t="s">
        <v>81</v>
      </c>
      <c r="E339" s="2" t="str">
        <f>HYPERLINK("capsilon://?command=openfolder&amp;siteaddress=FAM.docvelocity-na8.net&amp;folderid=FX89833494-9796-1E43-1289-4BF1B317393E","FX22011068")</f>
        <v>FX22011068</v>
      </c>
      <c r="F339" t="s">
        <v>19</v>
      </c>
      <c r="G339" t="s">
        <v>19</v>
      </c>
      <c r="H339" t="s">
        <v>82</v>
      </c>
      <c r="I339" t="s">
        <v>935</v>
      </c>
      <c r="J339">
        <v>38</v>
      </c>
      <c r="K339" t="s">
        <v>84</v>
      </c>
      <c r="L339" t="s">
        <v>85</v>
      </c>
      <c r="M339" t="s">
        <v>86</v>
      </c>
      <c r="N339">
        <v>2</v>
      </c>
      <c r="O339" s="1">
        <v>44568.614305555559</v>
      </c>
      <c r="P339" s="1">
        <v>44568.670104166667</v>
      </c>
      <c r="Q339">
        <v>3350</v>
      </c>
      <c r="R339">
        <v>1471</v>
      </c>
      <c r="S339" t="b">
        <v>0</v>
      </c>
      <c r="T339" t="s">
        <v>87</v>
      </c>
      <c r="U339" t="b">
        <v>1</v>
      </c>
      <c r="V339" t="s">
        <v>174</v>
      </c>
      <c r="W339" s="1">
        <v>44568.624155092592</v>
      </c>
      <c r="X339">
        <v>824</v>
      </c>
      <c r="Y339">
        <v>37</v>
      </c>
      <c r="Z339">
        <v>0</v>
      </c>
      <c r="AA339">
        <v>37</v>
      </c>
      <c r="AB339">
        <v>0</v>
      </c>
      <c r="AC339">
        <v>34</v>
      </c>
      <c r="AD339">
        <v>1</v>
      </c>
      <c r="AE339">
        <v>0</v>
      </c>
      <c r="AF339">
        <v>0</v>
      </c>
      <c r="AG339">
        <v>0</v>
      </c>
      <c r="AH339" t="s">
        <v>197</v>
      </c>
      <c r="AI339" s="1">
        <v>44568.670104166667</v>
      </c>
      <c r="AJ339">
        <v>640</v>
      </c>
      <c r="AK339">
        <v>4</v>
      </c>
      <c r="AL339">
        <v>0</v>
      </c>
      <c r="AM339">
        <v>4</v>
      </c>
      <c r="AN339">
        <v>0</v>
      </c>
      <c r="AO339">
        <v>4</v>
      </c>
      <c r="AP339">
        <v>-3</v>
      </c>
      <c r="AQ339">
        <v>0</v>
      </c>
      <c r="AR339">
        <v>0</v>
      </c>
      <c r="AS339">
        <v>0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</row>
    <row r="340" spans="1:57" x14ac:dyDescent="0.45">
      <c r="A340" t="s">
        <v>937</v>
      </c>
      <c r="B340" t="s">
        <v>79</v>
      </c>
      <c r="C340" t="s">
        <v>938</v>
      </c>
      <c r="D340" t="s">
        <v>81</v>
      </c>
      <c r="E340" s="2" t="str">
        <f>HYPERLINK("capsilon://?command=openfolder&amp;siteaddress=FAM.docvelocity-na8.net&amp;folderid=FX452925FB-4114-86DF-69B9-16D46A37E4C2","FX22012354")</f>
        <v>FX22012354</v>
      </c>
      <c r="F340" t="s">
        <v>19</v>
      </c>
      <c r="G340" t="s">
        <v>19</v>
      </c>
      <c r="H340" t="s">
        <v>82</v>
      </c>
      <c r="I340" t="s">
        <v>939</v>
      </c>
      <c r="J340">
        <v>184</v>
      </c>
      <c r="K340" t="s">
        <v>84</v>
      </c>
      <c r="L340" t="s">
        <v>85</v>
      </c>
      <c r="M340" t="s">
        <v>86</v>
      </c>
      <c r="N340">
        <v>2</v>
      </c>
      <c r="O340" s="1">
        <v>44568.638043981482</v>
      </c>
      <c r="P340" s="1">
        <v>44568.699849537035</v>
      </c>
      <c r="Q340">
        <v>3114</v>
      </c>
      <c r="R340">
        <v>2226</v>
      </c>
      <c r="S340" t="b">
        <v>0</v>
      </c>
      <c r="T340" t="s">
        <v>87</v>
      </c>
      <c r="U340" t="b">
        <v>0</v>
      </c>
      <c r="V340" t="s">
        <v>174</v>
      </c>
      <c r="W340" s="1">
        <v>44568.662326388891</v>
      </c>
      <c r="X340">
        <v>1354</v>
      </c>
      <c r="Y340">
        <v>173</v>
      </c>
      <c r="Z340">
        <v>0</v>
      </c>
      <c r="AA340">
        <v>173</v>
      </c>
      <c r="AB340">
        <v>0</v>
      </c>
      <c r="AC340">
        <v>62</v>
      </c>
      <c r="AD340">
        <v>11</v>
      </c>
      <c r="AE340">
        <v>0</v>
      </c>
      <c r="AF340">
        <v>0</v>
      </c>
      <c r="AG340">
        <v>0</v>
      </c>
      <c r="AH340" t="s">
        <v>197</v>
      </c>
      <c r="AI340" s="1">
        <v>44568.699849537035</v>
      </c>
      <c r="AJ340">
        <v>632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11</v>
      </c>
      <c r="AQ340">
        <v>0</v>
      </c>
      <c r="AR340">
        <v>0</v>
      </c>
      <c r="AS340">
        <v>0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</row>
    <row r="341" spans="1:57" x14ac:dyDescent="0.45">
      <c r="A341" t="s">
        <v>940</v>
      </c>
      <c r="B341" t="s">
        <v>79</v>
      </c>
      <c r="C341" t="s">
        <v>941</v>
      </c>
      <c r="D341" t="s">
        <v>81</v>
      </c>
      <c r="E341" s="2" t="str">
        <f>HYPERLINK("capsilon://?command=openfolder&amp;siteaddress=FAM.docvelocity-na8.net&amp;folderid=FXF9050FA5-96DD-E292-98FE-7AF589E36889","FX22011345")</f>
        <v>FX22011345</v>
      </c>
      <c r="F341" t="s">
        <v>19</v>
      </c>
      <c r="G341" t="s">
        <v>19</v>
      </c>
      <c r="H341" t="s">
        <v>82</v>
      </c>
      <c r="I341" t="s">
        <v>942</v>
      </c>
      <c r="J341">
        <v>336</v>
      </c>
      <c r="K341" t="s">
        <v>84</v>
      </c>
      <c r="L341" t="s">
        <v>85</v>
      </c>
      <c r="M341" t="s">
        <v>86</v>
      </c>
      <c r="N341">
        <v>2</v>
      </c>
      <c r="O341" s="1">
        <v>44568.642372685186</v>
      </c>
      <c r="P341" s="1">
        <v>44568.712083333332</v>
      </c>
      <c r="Q341">
        <v>2114</v>
      </c>
      <c r="R341">
        <v>3909</v>
      </c>
      <c r="S341" t="b">
        <v>0</v>
      </c>
      <c r="T341" t="s">
        <v>87</v>
      </c>
      <c r="U341" t="b">
        <v>0</v>
      </c>
      <c r="V341" t="s">
        <v>304</v>
      </c>
      <c r="W341" s="1">
        <v>44568.679074074076</v>
      </c>
      <c r="X341">
        <v>2714</v>
      </c>
      <c r="Y341">
        <v>313</v>
      </c>
      <c r="Z341">
        <v>0</v>
      </c>
      <c r="AA341">
        <v>313</v>
      </c>
      <c r="AB341">
        <v>0</v>
      </c>
      <c r="AC341">
        <v>195</v>
      </c>
      <c r="AD341">
        <v>23</v>
      </c>
      <c r="AE341">
        <v>0</v>
      </c>
      <c r="AF341">
        <v>0</v>
      </c>
      <c r="AG341">
        <v>0</v>
      </c>
      <c r="AH341" t="s">
        <v>197</v>
      </c>
      <c r="AI341" s="1">
        <v>44568.712083333332</v>
      </c>
      <c r="AJ341">
        <v>1056</v>
      </c>
      <c r="AK341">
        <v>2</v>
      </c>
      <c r="AL341">
        <v>0</v>
      </c>
      <c r="AM341">
        <v>2</v>
      </c>
      <c r="AN341">
        <v>0</v>
      </c>
      <c r="AO341">
        <v>2</v>
      </c>
      <c r="AP341">
        <v>21</v>
      </c>
      <c r="AQ341">
        <v>0</v>
      </c>
      <c r="AR341">
        <v>0</v>
      </c>
      <c r="AS341">
        <v>0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</row>
    <row r="342" spans="1:57" x14ac:dyDescent="0.45">
      <c r="A342" t="s">
        <v>943</v>
      </c>
      <c r="B342" t="s">
        <v>79</v>
      </c>
      <c r="C342" t="s">
        <v>944</v>
      </c>
      <c r="D342" t="s">
        <v>81</v>
      </c>
      <c r="E342" s="2" t="str">
        <f>HYPERLINK("capsilon://?command=openfolder&amp;siteaddress=FAM.docvelocity-na8.net&amp;folderid=FX7C9B17F4-F646-8CA4-BE2C-41AD31C97C61","FX211111814")</f>
        <v>FX211111814</v>
      </c>
      <c r="F342" t="s">
        <v>19</v>
      </c>
      <c r="G342" t="s">
        <v>19</v>
      </c>
      <c r="H342" t="s">
        <v>82</v>
      </c>
      <c r="I342" t="s">
        <v>945</v>
      </c>
      <c r="J342">
        <v>66</v>
      </c>
      <c r="K342" t="s">
        <v>84</v>
      </c>
      <c r="L342" t="s">
        <v>85</v>
      </c>
      <c r="M342" t="s">
        <v>86</v>
      </c>
      <c r="N342">
        <v>1</v>
      </c>
      <c r="O342" s="1">
        <v>44568.645254629628</v>
      </c>
      <c r="P342" s="1">
        <v>44568.658530092594</v>
      </c>
      <c r="Q342">
        <v>1023</v>
      </c>
      <c r="R342">
        <v>124</v>
      </c>
      <c r="S342" t="b">
        <v>0</v>
      </c>
      <c r="T342" t="s">
        <v>87</v>
      </c>
      <c r="U342" t="b">
        <v>0</v>
      </c>
      <c r="V342" t="s">
        <v>160</v>
      </c>
      <c r="W342" s="1">
        <v>44568.658530092594</v>
      </c>
      <c r="X342">
        <v>116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66</v>
      </c>
      <c r="AE342">
        <v>52</v>
      </c>
      <c r="AF342">
        <v>0</v>
      </c>
      <c r="AG342">
        <v>2</v>
      </c>
      <c r="AH342" t="s">
        <v>87</v>
      </c>
      <c r="AI342" t="s">
        <v>87</v>
      </c>
      <c r="AJ342" t="s">
        <v>87</v>
      </c>
      <c r="AK342" t="s">
        <v>87</v>
      </c>
      <c r="AL342" t="s">
        <v>87</v>
      </c>
      <c r="AM342" t="s">
        <v>87</v>
      </c>
      <c r="AN342" t="s">
        <v>87</v>
      </c>
      <c r="AO342" t="s">
        <v>87</v>
      </c>
      <c r="AP342" t="s">
        <v>87</v>
      </c>
      <c r="AQ342" t="s">
        <v>87</v>
      </c>
      <c r="AR342" t="s">
        <v>87</v>
      </c>
      <c r="AS342" t="s">
        <v>87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</row>
    <row r="343" spans="1:57" x14ac:dyDescent="0.45">
      <c r="A343" t="s">
        <v>946</v>
      </c>
      <c r="B343" t="s">
        <v>79</v>
      </c>
      <c r="C343" t="s">
        <v>165</v>
      </c>
      <c r="D343" t="s">
        <v>81</v>
      </c>
      <c r="E343" s="2" t="str">
        <f>HYPERLINK("capsilon://?command=openfolder&amp;siteaddress=FAM.docvelocity-na8.net&amp;folderid=FXE639285A-C959-34A9-7FCD-3A98589B103E","FX211213455")</f>
        <v>FX211213455</v>
      </c>
      <c r="F343" t="s">
        <v>19</v>
      </c>
      <c r="G343" t="s">
        <v>19</v>
      </c>
      <c r="H343" t="s">
        <v>82</v>
      </c>
      <c r="I343" t="s">
        <v>947</v>
      </c>
      <c r="J343">
        <v>28</v>
      </c>
      <c r="K343" t="s">
        <v>84</v>
      </c>
      <c r="L343" t="s">
        <v>85</v>
      </c>
      <c r="M343" t="s">
        <v>86</v>
      </c>
      <c r="N343">
        <v>1</v>
      </c>
      <c r="O343" s="1">
        <v>44568.645509259259</v>
      </c>
      <c r="P343" s="1">
        <v>44568.659270833334</v>
      </c>
      <c r="Q343">
        <v>1120</v>
      </c>
      <c r="R343">
        <v>69</v>
      </c>
      <c r="S343" t="b">
        <v>0</v>
      </c>
      <c r="T343" t="s">
        <v>87</v>
      </c>
      <c r="U343" t="b">
        <v>0</v>
      </c>
      <c r="V343" t="s">
        <v>160</v>
      </c>
      <c r="W343" s="1">
        <v>44568.659270833334</v>
      </c>
      <c r="X343">
        <v>63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28</v>
      </c>
      <c r="AE343">
        <v>21</v>
      </c>
      <c r="AF343">
        <v>0</v>
      </c>
      <c r="AG343">
        <v>1</v>
      </c>
      <c r="AH343" t="s">
        <v>87</v>
      </c>
      <c r="AI343" t="s">
        <v>87</v>
      </c>
      <c r="AJ343" t="s">
        <v>87</v>
      </c>
      <c r="AK343" t="s">
        <v>87</v>
      </c>
      <c r="AL343" t="s">
        <v>87</v>
      </c>
      <c r="AM343" t="s">
        <v>87</v>
      </c>
      <c r="AN343" t="s">
        <v>87</v>
      </c>
      <c r="AO343" t="s">
        <v>87</v>
      </c>
      <c r="AP343" t="s">
        <v>87</v>
      </c>
      <c r="AQ343" t="s">
        <v>87</v>
      </c>
      <c r="AR343" t="s">
        <v>87</v>
      </c>
      <c r="AS343" t="s">
        <v>87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</row>
    <row r="344" spans="1:57" x14ac:dyDescent="0.45">
      <c r="A344" t="s">
        <v>948</v>
      </c>
      <c r="B344" t="s">
        <v>79</v>
      </c>
      <c r="C344" t="s">
        <v>165</v>
      </c>
      <c r="D344" t="s">
        <v>81</v>
      </c>
      <c r="E344" s="2" t="str">
        <f>HYPERLINK("capsilon://?command=openfolder&amp;siteaddress=FAM.docvelocity-na8.net&amp;folderid=FXE639285A-C959-34A9-7FCD-3A98589B103E","FX211213455")</f>
        <v>FX211213455</v>
      </c>
      <c r="F344" t="s">
        <v>19</v>
      </c>
      <c r="G344" t="s">
        <v>19</v>
      </c>
      <c r="H344" t="s">
        <v>82</v>
      </c>
      <c r="I344" t="s">
        <v>949</v>
      </c>
      <c r="J344">
        <v>28</v>
      </c>
      <c r="K344" t="s">
        <v>84</v>
      </c>
      <c r="L344" t="s">
        <v>85</v>
      </c>
      <c r="M344" t="s">
        <v>86</v>
      </c>
      <c r="N344">
        <v>1</v>
      </c>
      <c r="O344" s="1">
        <v>44568.646064814813</v>
      </c>
      <c r="P344" s="1">
        <v>44568.660011574073</v>
      </c>
      <c r="Q344">
        <v>1145</v>
      </c>
      <c r="R344">
        <v>60</v>
      </c>
      <c r="S344" t="b">
        <v>0</v>
      </c>
      <c r="T344" t="s">
        <v>87</v>
      </c>
      <c r="U344" t="b">
        <v>0</v>
      </c>
      <c r="V344" t="s">
        <v>160</v>
      </c>
      <c r="W344" s="1">
        <v>44568.660011574073</v>
      </c>
      <c r="X344">
        <v>55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28</v>
      </c>
      <c r="AE344">
        <v>21</v>
      </c>
      <c r="AF344">
        <v>0</v>
      </c>
      <c r="AG344">
        <v>1</v>
      </c>
      <c r="AH344" t="s">
        <v>87</v>
      </c>
      <c r="AI344" t="s">
        <v>87</v>
      </c>
      <c r="AJ344" t="s">
        <v>87</v>
      </c>
      <c r="AK344" t="s">
        <v>87</v>
      </c>
      <c r="AL344" t="s">
        <v>87</v>
      </c>
      <c r="AM344" t="s">
        <v>87</v>
      </c>
      <c r="AN344" t="s">
        <v>87</v>
      </c>
      <c r="AO344" t="s">
        <v>87</v>
      </c>
      <c r="AP344" t="s">
        <v>87</v>
      </c>
      <c r="AQ344" t="s">
        <v>87</v>
      </c>
      <c r="AR344" t="s">
        <v>87</v>
      </c>
      <c r="AS344" t="s">
        <v>87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</row>
    <row r="345" spans="1:57" x14ac:dyDescent="0.45">
      <c r="A345" t="s">
        <v>950</v>
      </c>
      <c r="B345" t="s">
        <v>79</v>
      </c>
      <c r="C345" t="s">
        <v>223</v>
      </c>
      <c r="D345" t="s">
        <v>81</v>
      </c>
      <c r="E345" s="2" t="str">
        <f>HYPERLINK("capsilon://?command=openfolder&amp;siteaddress=FAM.docvelocity-na8.net&amp;folderid=FXD9519A0F-9A40-8D0C-75DF-318A5E8DDB6C","FX211213680")</f>
        <v>FX211213680</v>
      </c>
      <c r="F345" t="s">
        <v>19</v>
      </c>
      <c r="G345" t="s">
        <v>19</v>
      </c>
      <c r="H345" t="s">
        <v>82</v>
      </c>
      <c r="I345" t="s">
        <v>951</v>
      </c>
      <c r="J345">
        <v>66</v>
      </c>
      <c r="K345" t="s">
        <v>84</v>
      </c>
      <c r="L345" t="s">
        <v>85</v>
      </c>
      <c r="M345" t="s">
        <v>86</v>
      </c>
      <c r="N345">
        <v>2</v>
      </c>
      <c r="O345" s="1">
        <v>44568.647361111114</v>
      </c>
      <c r="P345" s="1">
        <v>44568.7112037037</v>
      </c>
      <c r="Q345">
        <v>5463</v>
      </c>
      <c r="R345">
        <v>53</v>
      </c>
      <c r="S345" t="b">
        <v>0</v>
      </c>
      <c r="T345" t="s">
        <v>87</v>
      </c>
      <c r="U345" t="b">
        <v>0</v>
      </c>
      <c r="V345" t="s">
        <v>178</v>
      </c>
      <c r="W345" s="1">
        <v>44568.648900462962</v>
      </c>
      <c r="X345">
        <v>33</v>
      </c>
      <c r="Y345">
        <v>0</v>
      </c>
      <c r="Z345">
        <v>0</v>
      </c>
      <c r="AA345">
        <v>0</v>
      </c>
      <c r="AB345">
        <v>52</v>
      </c>
      <c r="AC345">
        <v>0</v>
      </c>
      <c r="AD345">
        <v>66</v>
      </c>
      <c r="AE345">
        <v>0</v>
      </c>
      <c r="AF345">
        <v>0</v>
      </c>
      <c r="AG345">
        <v>0</v>
      </c>
      <c r="AH345" t="s">
        <v>832</v>
      </c>
      <c r="AI345" s="1">
        <v>44568.7112037037</v>
      </c>
      <c r="AJ345">
        <v>20</v>
      </c>
      <c r="AK345">
        <v>0</v>
      </c>
      <c r="AL345">
        <v>0</v>
      </c>
      <c r="AM345">
        <v>0</v>
      </c>
      <c r="AN345">
        <v>52</v>
      </c>
      <c r="AO345">
        <v>0</v>
      </c>
      <c r="AP345">
        <v>66</v>
      </c>
      <c r="AQ345">
        <v>0</v>
      </c>
      <c r="AR345">
        <v>0</v>
      </c>
      <c r="AS345">
        <v>0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</row>
    <row r="346" spans="1:57" x14ac:dyDescent="0.45">
      <c r="A346" t="s">
        <v>952</v>
      </c>
      <c r="B346" t="s">
        <v>79</v>
      </c>
      <c r="C346" t="s">
        <v>327</v>
      </c>
      <c r="D346" t="s">
        <v>81</v>
      </c>
      <c r="E346" s="2" t="str">
        <f>HYPERLINK("capsilon://?command=openfolder&amp;siteaddress=FAM.docvelocity-na8.net&amp;folderid=FXCC677F34-AC46-930F-F807-72EF8580E6CB","FX211114527")</f>
        <v>FX211114527</v>
      </c>
      <c r="F346" t="s">
        <v>19</v>
      </c>
      <c r="G346" t="s">
        <v>19</v>
      </c>
      <c r="H346" t="s">
        <v>82</v>
      </c>
      <c r="I346" t="s">
        <v>953</v>
      </c>
      <c r="J346">
        <v>66</v>
      </c>
      <c r="K346" t="s">
        <v>84</v>
      </c>
      <c r="L346" t="s">
        <v>85</v>
      </c>
      <c r="M346" t="s">
        <v>86</v>
      </c>
      <c r="N346">
        <v>2</v>
      </c>
      <c r="O346" s="1">
        <v>44568.648310185185</v>
      </c>
      <c r="P346" s="1">
        <v>44568.711504629631</v>
      </c>
      <c r="Q346">
        <v>5400</v>
      </c>
      <c r="R346">
        <v>60</v>
      </c>
      <c r="S346" t="b">
        <v>0</v>
      </c>
      <c r="T346" t="s">
        <v>87</v>
      </c>
      <c r="U346" t="b">
        <v>0</v>
      </c>
      <c r="V346" t="s">
        <v>178</v>
      </c>
      <c r="W346" s="1">
        <v>44568.649317129632</v>
      </c>
      <c r="X346">
        <v>35</v>
      </c>
      <c r="Y346">
        <v>0</v>
      </c>
      <c r="Z346">
        <v>0</v>
      </c>
      <c r="AA346">
        <v>0</v>
      </c>
      <c r="AB346">
        <v>52</v>
      </c>
      <c r="AC346">
        <v>0</v>
      </c>
      <c r="AD346">
        <v>66</v>
      </c>
      <c r="AE346">
        <v>0</v>
      </c>
      <c r="AF346">
        <v>0</v>
      </c>
      <c r="AG346">
        <v>0</v>
      </c>
      <c r="AH346" t="s">
        <v>832</v>
      </c>
      <c r="AI346" s="1">
        <v>44568.711504629631</v>
      </c>
      <c r="AJ346">
        <v>25</v>
      </c>
      <c r="AK346">
        <v>0</v>
      </c>
      <c r="AL346">
        <v>0</v>
      </c>
      <c r="AM346">
        <v>0</v>
      </c>
      <c r="AN346">
        <v>52</v>
      </c>
      <c r="AO346">
        <v>0</v>
      </c>
      <c r="AP346">
        <v>66</v>
      </c>
      <c r="AQ346">
        <v>0</v>
      </c>
      <c r="AR346">
        <v>0</v>
      </c>
      <c r="AS346">
        <v>0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</row>
    <row r="347" spans="1:57" x14ac:dyDescent="0.45">
      <c r="A347" t="s">
        <v>954</v>
      </c>
      <c r="B347" t="s">
        <v>79</v>
      </c>
      <c r="C347" t="s">
        <v>955</v>
      </c>
      <c r="D347" t="s">
        <v>81</v>
      </c>
      <c r="E347" s="2" t="str">
        <f>HYPERLINK("capsilon://?command=openfolder&amp;siteaddress=FAM.docvelocity-na8.net&amp;folderid=FX4A408EC5-64D5-A90E-D954-8AB7A8D4BD7D","FX211210438")</f>
        <v>FX211210438</v>
      </c>
      <c r="F347" t="s">
        <v>19</v>
      </c>
      <c r="G347" t="s">
        <v>19</v>
      </c>
      <c r="H347" t="s">
        <v>82</v>
      </c>
      <c r="I347" t="s">
        <v>956</v>
      </c>
      <c r="J347">
        <v>66</v>
      </c>
      <c r="K347" t="s">
        <v>84</v>
      </c>
      <c r="L347" t="s">
        <v>85</v>
      </c>
      <c r="M347" t="s">
        <v>86</v>
      </c>
      <c r="N347">
        <v>2</v>
      </c>
      <c r="O347" s="1">
        <v>44568.649733796294</v>
      </c>
      <c r="P347" s="1">
        <v>44568.711759259262</v>
      </c>
      <c r="Q347">
        <v>5309</v>
      </c>
      <c r="R347">
        <v>50</v>
      </c>
      <c r="S347" t="b">
        <v>0</v>
      </c>
      <c r="T347" t="s">
        <v>87</v>
      </c>
      <c r="U347" t="b">
        <v>0</v>
      </c>
      <c r="V347" t="s">
        <v>178</v>
      </c>
      <c r="W347" s="1">
        <v>44568.650636574072</v>
      </c>
      <c r="X347">
        <v>29</v>
      </c>
      <c r="Y347">
        <v>0</v>
      </c>
      <c r="Z347">
        <v>0</v>
      </c>
      <c r="AA347">
        <v>0</v>
      </c>
      <c r="AB347">
        <v>52</v>
      </c>
      <c r="AC347">
        <v>0</v>
      </c>
      <c r="AD347">
        <v>66</v>
      </c>
      <c r="AE347">
        <v>0</v>
      </c>
      <c r="AF347">
        <v>0</v>
      </c>
      <c r="AG347">
        <v>0</v>
      </c>
      <c r="AH347" t="s">
        <v>832</v>
      </c>
      <c r="AI347" s="1">
        <v>44568.711759259262</v>
      </c>
      <c r="AJ347">
        <v>21</v>
      </c>
      <c r="AK347">
        <v>0</v>
      </c>
      <c r="AL347">
        <v>0</v>
      </c>
      <c r="AM347">
        <v>0</v>
      </c>
      <c r="AN347">
        <v>52</v>
      </c>
      <c r="AO347">
        <v>0</v>
      </c>
      <c r="AP347">
        <v>66</v>
      </c>
      <c r="AQ347">
        <v>0</v>
      </c>
      <c r="AR347">
        <v>0</v>
      </c>
      <c r="AS347">
        <v>0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</row>
    <row r="348" spans="1:57" x14ac:dyDescent="0.45">
      <c r="A348" t="s">
        <v>957</v>
      </c>
      <c r="B348" t="s">
        <v>79</v>
      </c>
      <c r="C348" t="s">
        <v>958</v>
      </c>
      <c r="D348" t="s">
        <v>81</v>
      </c>
      <c r="E348" s="2" t="str">
        <f>HYPERLINK("capsilon://?command=openfolder&amp;siteaddress=FAM.docvelocity-na8.net&amp;folderid=FX138E1DD9-3A78-48F5-5B19-60D7B42DB75C","FX22011129")</f>
        <v>FX22011129</v>
      </c>
      <c r="F348" t="s">
        <v>19</v>
      </c>
      <c r="G348" t="s">
        <v>19</v>
      </c>
      <c r="H348" t="s">
        <v>82</v>
      </c>
      <c r="I348" t="s">
        <v>959</v>
      </c>
      <c r="J348">
        <v>144</v>
      </c>
      <c r="K348" t="s">
        <v>84</v>
      </c>
      <c r="L348" t="s">
        <v>85</v>
      </c>
      <c r="M348" t="s">
        <v>86</v>
      </c>
      <c r="N348">
        <v>2</v>
      </c>
      <c r="O348" s="1">
        <v>44568.650092592594</v>
      </c>
      <c r="P348" s="1">
        <v>44568.720243055555</v>
      </c>
      <c r="Q348">
        <v>3681</v>
      </c>
      <c r="R348">
        <v>2380</v>
      </c>
      <c r="S348" t="b">
        <v>0</v>
      </c>
      <c r="T348" t="s">
        <v>87</v>
      </c>
      <c r="U348" t="b">
        <v>0</v>
      </c>
      <c r="V348" t="s">
        <v>178</v>
      </c>
      <c r="W348" s="1">
        <v>44568.697233796294</v>
      </c>
      <c r="X348">
        <v>1500</v>
      </c>
      <c r="Y348">
        <v>128</v>
      </c>
      <c r="Z348">
        <v>0</v>
      </c>
      <c r="AA348">
        <v>128</v>
      </c>
      <c r="AB348">
        <v>0</v>
      </c>
      <c r="AC348">
        <v>62</v>
      </c>
      <c r="AD348">
        <v>16</v>
      </c>
      <c r="AE348">
        <v>0</v>
      </c>
      <c r="AF348">
        <v>0</v>
      </c>
      <c r="AG348">
        <v>0</v>
      </c>
      <c r="AH348" t="s">
        <v>832</v>
      </c>
      <c r="AI348" s="1">
        <v>44568.720243055555</v>
      </c>
      <c r="AJ348">
        <v>733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16</v>
      </c>
      <c r="AQ348">
        <v>0</v>
      </c>
      <c r="AR348">
        <v>0</v>
      </c>
      <c r="AS348">
        <v>0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</row>
    <row r="349" spans="1:57" x14ac:dyDescent="0.45">
      <c r="A349" t="s">
        <v>960</v>
      </c>
      <c r="B349" t="s">
        <v>79</v>
      </c>
      <c r="C349" t="s">
        <v>184</v>
      </c>
      <c r="D349" t="s">
        <v>81</v>
      </c>
      <c r="E349" s="2" t="str">
        <f>HYPERLINK("capsilon://?command=openfolder&amp;siteaddress=FAM.docvelocity-na8.net&amp;folderid=FXACE823D3-D1EF-8D03-8357-486E4B4F4682","FX21127633")</f>
        <v>FX21127633</v>
      </c>
      <c r="F349" t="s">
        <v>19</v>
      </c>
      <c r="G349" t="s">
        <v>19</v>
      </c>
      <c r="H349" t="s">
        <v>82</v>
      </c>
      <c r="I349" t="s">
        <v>961</v>
      </c>
      <c r="J349">
        <v>66</v>
      </c>
      <c r="K349" t="s">
        <v>84</v>
      </c>
      <c r="L349" t="s">
        <v>85</v>
      </c>
      <c r="M349" t="s">
        <v>86</v>
      </c>
      <c r="N349">
        <v>1</v>
      </c>
      <c r="O349" s="1">
        <v>44568.652465277781</v>
      </c>
      <c r="P349" s="1">
        <v>44568.662986111114</v>
      </c>
      <c r="Q349">
        <v>727</v>
      </c>
      <c r="R349">
        <v>182</v>
      </c>
      <c r="S349" t="b">
        <v>0</v>
      </c>
      <c r="T349" t="s">
        <v>87</v>
      </c>
      <c r="U349" t="b">
        <v>0</v>
      </c>
      <c r="V349" t="s">
        <v>160</v>
      </c>
      <c r="W349" s="1">
        <v>44568.662986111114</v>
      </c>
      <c r="X349">
        <v>182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66</v>
      </c>
      <c r="AE349">
        <v>52</v>
      </c>
      <c r="AF349">
        <v>0</v>
      </c>
      <c r="AG349">
        <v>2</v>
      </c>
      <c r="AH349" t="s">
        <v>87</v>
      </c>
      <c r="AI349" t="s">
        <v>87</v>
      </c>
      <c r="AJ349" t="s">
        <v>87</v>
      </c>
      <c r="AK349" t="s">
        <v>87</v>
      </c>
      <c r="AL349" t="s">
        <v>87</v>
      </c>
      <c r="AM349" t="s">
        <v>87</v>
      </c>
      <c r="AN349" t="s">
        <v>87</v>
      </c>
      <c r="AO349" t="s">
        <v>87</v>
      </c>
      <c r="AP349" t="s">
        <v>87</v>
      </c>
      <c r="AQ349" t="s">
        <v>87</v>
      </c>
      <c r="AR349" t="s">
        <v>87</v>
      </c>
      <c r="AS349" t="s">
        <v>87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</row>
    <row r="350" spans="1:57" x14ac:dyDescent="0.45">
      <c r="A350" t="s">
        <v>962</v>
      </c>
      <c r="B350" t="s">
        <v>79</v>
      </c>
      <c r="C350" t="s">
        <v>963</v>
      </c>
      <c r="D350" t="s">
        <v>81</v>
      </c>
      <c r="E350" s="2" t="str">
        <f>HYPERLINK("capsilon://?command=openfolder&amp;siteaddress=FAM.docvelocity-na8.net&amp;folderid=FX9602D7BA-71FB-EE0B-7621-73FD2224D0FC","FX211211516")</f>
        <v>FX211211516</v>
      </c>
      <c r="F350" t="s">
        <v>19</v>
      </c>
      <c r="G350" t="s">
        <v>19</v>
      </c>
      <c r="H350" t="s">
        <v>82</v>
      </c>
      <c r="I350" t="s">
        <v>964</v>
      </c>
      <c r="J350">
        <v>66</v>
      </c>
      <c r="K350" t="s">
        <v>84</v>
      </c>
      <c r="L350" t="s">
        <v>85</v>
      </c>
      <c r="M350" t="s">
        <v>86</v>
      </c>
      <c r="N350">
        <v>2</v>
      </c>
      <c r="O350" s="1">
        <v>44568.656608796293</v>
      </c>
      <c r="P350" s="1">
        <v>44568.715289351851</v>
      </c>
      <c r="Q350">
        <v>4382</v>
      </c>
      <c r="R350">
        <v>688</v>
      </c>
      <c r="S350" t="b">
        <v>0</v>
      </c>
      <c r="T350" t="s">
        <v>87</v>
      </c>
      <c r="U350" t="b">
        <v>0</v>
      </c>
      <c r="V350" t="s">
        <v>219</v>
      </c>
      <c r="W350" s="1">
        <v>44568.684571759259</v>
      </c>
      <c r="X350">
        <v>390</v>
      </c>
      <c r="Y350">
        <v>52</v>
      </c>
      <c r="Z350">
        <v>0</v>
      </c>
      <c r="AA350">
        <v>52</v>
      </c>
      <c r="AB350">
        <v>0</v>
      </c>
      <c r="AC350">
        <v>28</v>
      </c>
      <c r="AD350">
        <v>14</v>
      </c>
      <c r="AE350">
        <v>0</v>
      </c>
      <c r="AF350">
        <v>0</v>
      </c>
      <c r="AG350">
        <v>0</v>
      </c>
      <c r="AH350" t="s">
        <v>197</v>
      </c>
      <c r="AI350" s="1">
        <v>44568.715289351851</v>
      </c>
      <c r="AJ350">
        <v>276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14</v>
      </c>
      <c r="AQ350">
        <v>0</v>
      </c>
      <c r="AR350">
        <v>0</v>
      </c>
      <c r="AS350">
        <v>0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</row>
    <row r="351" spans="1:57" x14ac:dyDescent="0.45">
      <c r="A351" t="s">
        <v>965</v>
      </c>
      <c r="B351" t="s">
        <v>79</v>
      </c>
      <c r="C351" t="s">
        <v>944</v>
      </c>
      <c r="D351" t="s">
        <v>81</v>
      </c>
      <c r="E351" s="2" t="str">
        <f>HYPERLINK("capsilon://?command=openfolder&amp;siteaddress=FAM.docvelocity-na8.net&amp;folderid=FX7C9B17F4-F646-8CA4-BE2C-41AD31C97C61","FX211111814")</f>
        <v>FX211111814</v>
      </c>
      <c r="F351" t="s">
        <v>19</v>
      </c>
      <c r="G351" t="s">
        <v>19</v>
      </c>
      <c r="H351" t="s">
        <v>82</v>
      </c>
      <c r="I351" t="s">
        <v>945</v>
      </c>
      <c r="J351">
        <v>76</v>
      </c>
      <c r="K351" t="s">
        <v>84</v>
      </c>
      <c r="L351" t="s">
        <v>85</v>
      </c>
      <c r="M351" t="s">
        <v>86</v>
      </c>
      <c r="N351">
        <v>2</v>
      </c>
      <c r="O351" s="1">
        <v>44568.658993055556</v>
      </c>
      <c r="P351" s="1">
        <v>44568.681631944448</v>
      </c>
      <c r="Q351">
        <v>520</v>
      </c>
      <c r="R351">
        <v>1436</v>
      </c>
      <c r="S351" t="b">
        <v>0</v>
      </c>
      <c r="T351" t="s">
        <v>87</v>
      </c>
      <c r="U351" t="b">
        <v>1</v>
      </c>
      <c r="V351" t="s">
        <v>174</v>
      </c>
      <c r="W351" s="1">
        <v>44568.675659722219</v>
      </c>
      <c r="X351">
        <v>1151</v>
      </c>
      <c r="Y351">
        <v>74</v>
      </c>
      <c r="Z351">
        <v>0</v>
      </c>
      <c r="AA351">
        <v>74</v>
      </c>
      <c r="AB351">
        <v>0</v>
      </c>
      <c r="AC351">
        <v>39</v>
      </c>
      <c r="AD351">
        <v>2</v>
      </c>
      <c r="AE351">
        <v>0</v>
      </c>
      <c r="AF351">
        <v>0</v>
      </c>
      <c r="AG351">
        <v>0</v>
      </c>
      <c r="AH351" t="s">
        <v>197</v>
      </c>
      <c r="AI351" s="1">
        <v>44568.681631944448</v>
      </c>
      <c r="AJ351">
        <v>277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2</v>
      </c>
      <c r="AQ351">
        <v>0</v>
      </c>
      <c r="AR351">
        <v>0</v>
      </c>
      <c r="AS351">
        <v>0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</row>
    <row r="352" spans="1:57" x14ac:dyDescent="0.45">
      <c r="A352" t="s">
        <v>966</v>
      </c>
      <c r="B352" t="s">
        <v>79</v>
      </c>
      <c r="C352" t="s">
        <v>165</v>
      </c>
      <c r="D352" t="s">
        <v>81</v>
      </c>
      <c r="E352" s="2" t="str">
        <f>HYPERLINK("capsilon://?command=openfolder&amp;siteaddress=FAM.docvelocity-na8.net&amp;folderid=FXE639285A-C959-34A9-7FCD-3A98589B103E","FX211213455")</f>
        <v>FX211213455</v>
      </c>
      <c r="F352" t="s">
        <v>19</v>
      </c>
      <c r="G352" t="s">
        <v>19</v>
      </c>
      <c r="H352" t="s">
        <v>82</v>
      </c>
      <c r="I352" t="s">
        <v>947</v>
      </c>
      <c r="J352">
        <v>28</v>
      </c>
      <c r="K352" t="s">
        <v>84</v>
      </c>
      <c r="L352" t="s">
        <v>85</v>
      </c>
      <c r="M352" t="s">
        <v>86</v>
      </c>
      <c r="N352">
        <v>2</v>
      </c>
      <c r="O352" s="1">
        <v>44568.659675925926</v>
      </c>
      <c r="P352" s="1">
        <v>44568.678414351853</v>
      </c>
      <c r="Q352">
        <v>1064</v>
      </c>
      <c r="R352">
        <v>555</v>
      </c>
      <c r="S352" t="b">
        <v>0</v>
      </c>
      <c r="T352" t="s">
        <v>87</v>
      </c>
      <c r="U352" t="b">
        <v>1</v>
      </c>
      <c r="V352" t="s">
        <v>178</v>
      </c>
      <c r="W352" s="1">
        <v>44568.674722222226</v>
      </c>
      <c r="X352">
        <v>261</v>
      </c>
      <c r="Y352">
        <v>21</v>
      </c>
      <c r="Z352">
        <v>0</v>
      </c>
      <c r="AA352">
        <v>21</v>
      </c>
      <c r="AB352">
        <v>0</v>
      </c>
      <c r="AC352">
        <v>11</v>
      </c>
      <c r="AD352">
        <v>7</v>
      </c>
      <c r="AE352">
        <v>0</v>
      </c>
      <c r="AF352">
        <v>0</v>
      </c>
      <c r="AG352">
        <v>0</v>
      </c>
      <c r="AH352" t="s">
        <v>197</v>
      </c>
      <c r="AI352" s="1">
        <v>44568.678414351853</v>
      </c>
      <c r="AJ352">
        <v>284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7</v>
      </c>
      <c r="AQ352">
        <v>0</v>
      </c>
      <c r="AR352">
        <v>0</v>
      </c>
      <c r="AS352">
        <v>0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</row>
    <row r="353" spans="1:57" x14ac:dyDescent="0.45">
      <c r="A353" t="s">
        <v>967</v>
      </c>
      <c r="B353" t="s">
        <v>79</v>
      </c>
      <c r="C353" t="s">
        <v>165</v>
      </c>
      <c r="D353" t="s">
        <v>81</v>
      </c>
      <c r="E353" s="2" t="str">
        <f>HYPERLINK("capsilon://?command=openfolder&amp;siteaddress=FAM.docvelocity-na8.net&amp;folderid=FXE639285A-C959-34A9-7FCD-3A98589B103E","FX211213455")</f>
        <v>FX211213455</v>
      </c>
      <c r="F353" t="s">
        <v>19</v>
      </c>
      <c r="G353" t="s">
        <v>19</v>
      </c>
      <c r="H353" t="s">
        <v>82</v>
      </c>
      <c r="I353" t="s">
        <v>949</v>
      </c>
      <c r="J353">
        <v>28</v>
      </c>
      <c r="K353" t="s">
        <v>84</v>
      </c>
      <c r="L353" t="s">
        <v>85</v>
      </c>
      <c r="M353" t="s">
        <v>86</v>
      </c>
      <c r="N353">
        <v>2</v>
      </c>
      <c r="O353" s="1">
        <v>44568.660451388889</v>
      </c>
      <c r="P353" s="1">
        <v>44568.68340277778</v>
      </c>
      <c r="Q353">
        <v>1555</v>
      </c>
      <c r="R353">
        <v>428</v>
      </c>
      <c r="S353" t="b">
        <v>0</v>
      </c>
      <c r="T353" t="s">
        <v>87</v>
      </c>
      <c r="U353" t="b">
        <v>1</v>
      </c>
      <c r="V353" t="s">
        <v>219</v>
      </c>
      <c r="W353" s="1">
        <v>44568.675150462965</v>
      </c>
      <c r="X353">
        <v>170</v>
      </c>
      <c r="Y353">
        <v>21</v>
      </c>
      <c r="Z353">
        <v>0</v>
      </c>
      <c r="AA353">
        <v>21</v>
      </c>
      <c r="AB353">
        <v>0</v>
      </c>
      <c r="AC353">
        <v>11</v>
      </c>
      <c r="AD353">
        <v>7</v>
      </c>
      <c r="AE353">
        <v>0</v>
      </c>
      <c r="AF353">
        <v>0</v>
      </c>
      <c r="AG353">
        <v>0</v>
      </c>
      <c r="AH353" t="s">
        <v>832</v>
      </c>
      <c r="AI353" s="1">
        <v>44568.68340277778</v>
      </c>
      <c r="AJ353">
        <v>254</v>
      </c>
      <c r="AK353">
        <v>1</v>
      </c>
      <c r="AL353">
        <v>0</v>
      </c>
      <c r="AM353">
        <v>1</v>
      </c>
      <c r="AN353">
        <v>0</v>
      </c>
      <c r="AO353">
        <v>1</v>
      </c>
      <c r="AP353">
        <v>6</v>
      </c>
      <c r="AQ353">
        <v>0</v>
      </c>
      <c r="AR353">
        <v>0</v>
      </c>
      <c r="AS353">
        <v>0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</row>
    <row r="354" spans="1:57" x14ac:dyDescent="0.45">
      <c r="A354" t="s">
        <v>968</v>
      </c>
      <c r="B354" t="s">
        <v>79</v>
      </c>
      <c r="C354" t="s">
        <v>535</v>
      </c>
      <c r="D354" t="s">
        <v>81</v>
      </c>
      <c r="E354" s="2" t="str">
        <f>HYPERLINK("capsilon://?command=openfolder&amp;siteaddress=FAM.docvelocity-na8.net&amp;folderid=FX42C38DB7-134A-983D-D6C8-28011C503214","FX211213219")</f>
        <v>FX211213219</v>
      </c>
      <c r="F354" t="s">
        <v>19</v>
      </c>
      <c r="G354" t="s">
        <v>19</v>
      </c>
      <c r="H354" t="s">
        <v>82</v>
      </c>
      <c r="I354" t="s">
        <v>969</v>
      </c>
      <c r="J354">
        <v>38</v>
      </c>
      <c r="K354" t="s">
        <v>84</v>
      </c>
      <c r="L354" t="s">
        <v>85</v>
      </c>
      <c r="M354" t="s">
        <v>86</v>
      </c>
      <c r="N354">
        <v>2</v>
      </c>
      <c r="O354" s="1">
        <v>44568.661736111113</v>
      </c>
      <c r="P354" s="1">
        <v>44568.722141203703</v>
      </c>
      <c r="Q354">
        <v>4345</v>
      </c>
      <c r="R354">
        <v>874</v>
      </c>
      <c r="S354" t="b">
        <v>0</v>
      </c>
      <c r="T354" t="s">
        <v>87</v>
      </c>
      <c r="U354" t="b">
        <v>0</v>
      </c>
      <c r="V354" t="s">
        <v>178</v>
      </c>
      <c r="W354" s="1">
        <v>44568.703379629631</v>
      </c>
      <c r="X354">
        <v>530</v>
      </c>
      <c r="Y354">
        <v>37</v>
      </c>
      <c r="Z354">
        <v>0</v>
      </c>
      <c r="AA354">
        <v>37</v>
      </c>
      <c r="AB354">
        <v>0</v>
      </c>
      <c r="AC354">
        <v>34</v>
      </c>
      <c r="AD354">
        <v>1</v>
      </c>
      <c r="AE354">
        <v>0</v>
      </c>
      <c r="AF354">
        <v>0</v>
      </c>
      <c r="AG354">
        <v>0</v>
      </c>
      <c r="AH354" t="s">
        <v>832</v>
      </c>
      <c r="AI354" s="1">
        <v>44568.722141203703</v>
      </c>
      <c r="AJ354">
        <v>163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</v>
      </c>
      <c r="AQ354">
        <v>0</v>
      </c>
      <c r="AR354">
        <v>0</v>
      </c>
      <c r="AS354">
        <v>0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</row>
    <row r="355" spans="1:57" x14ac:dyDescent="0.45">
      <c r="A355" t="s">
        <v>970</v>
      </c>
      <c r="B355" t="s">
        <v>79</v>
      </c>
      <c r="C355" t="s">
        <v>184</v>
      </c>
      <c r="D355" t="s">
        <v>81</v>
      </c>
      <c r="E355" s="2" t="str">
        <f>HYPERLINK("capsilon://?command=openfolder&amp;siteaddress=FAM.docvelocity-na8.net&amp;folderid=FXACE823D3-D1EF-8D03-8357-486E4B4F4682","FX21127633")</f>
        <v>FX21127633</v>
      </c>
      <c r="F355" t="s">
        <v>19</v>
      </c>
      <c r="G355" t="s">
        <v>19</v>
      </c>
      <c r="H355" t="s">
        <v>82</v>
      </c>
      <c r="I355" t="s">
        <v>961</v>
      </c>
      <c r="J355">
        <v>76</v>
      </c>
      <c r="K355" t="s">
        <v>84</v>
      </c>
      <c r="L355" t="s">
        <v>85</v>
      </c>
      <c r="M355" t="s">
        <v>86</v>
      </c>
      <c r="N355">
        <v>2</v>
      </c>
      <c r="O355" s="1">
        <v>44568.663495370369</v>
      </c>
      <c r="P355" s="1">
        <v>44568.69222222222</v>
      </c>
      <c r="Q355">
        <v>1125</v>
      </c>
      <c r="R355">
        <v>1357</v>
      </c>
      <c r="S355" t="b">
        <v>0</v>
      </c>
      <c r="T355" t="s">
        <v>87</v>
      </c>
      <c r="U355" t="b">
        <v>1</v>
      </c>
      <c r="V355" t="s">
        <v>178</v>
      </c>
      <c r="W355" s="1">
        <v>44568.679861111108</v>
      </c>
      <c r="X355">
        <v>443</v>
      </c>
      <c r="Y355">
        <v>74</v>
      </c>
      <c r="Z355">
        <v>0</v>
      </c>
      <c r="AA355">
        <v>74</v>
      </c>
      <c r="AB355">
        <v>0</v>
      </c>
      <c r="AC355">
        <v>40</v>
      </c>
      <c r="AD355">
        <v>2</v>
      </c>
      <c r="AE355">
        <v>0</v>
      </c>
      <c r="AF355">
        <v>0</v>
      </c>
      <c r="AG355">
        <v>0</v>
      </c>
      <c r="AH355" t="s">
        <v>197</v>
      </c>
      <c r="AI355" s="1">
        <v>44568.69222222222</v>
      </c>
      <c r="AJ355">
        <v>914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2</v>
      </c>
      <c r="AQ355">
        <v>0</v>
      </c>
      <c r="AR355">
        <v>0</v>
      </c>
      <c r="AS355">
        <v>0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</row>
    <row r="356" spans="1:57" x14ac:dyDescent="0.45">
      <c r="A356" t="s">
        <v>971</v>
      </c>
      <c r="B356" t="s">
        <v>79</v>
      </c>
      <c r="C356" t="s">
        <v>184</v>
      </c>
      <c r="D356" t="s">
        <v>81</v>
      </c>
      <c r="E356" s="2" t="str">
        <f>HYPERLINK("capsilon://?command=openfolder&amp;siteaddress=FAM.docvelocity-na8.net&amp;folderid=FXACE823D3-D1EF-8D03-8357-486E4B4F4682","FX21127633")</f>
        <v>FX21127633</v>
      </c>
      <c r="F356" t="s">
        <v>19</v>
      </c>
      <c r="G356" t="s">
        <v>19</v>
      </c>
      <c r="H356" t="s">
        <v>82</v>
      </c>
      <c r="I356" t="s">
        <v>972</v>
      </c>
      <c r="J356">
        <v>66</v>
      </c>
      <c r="K356" t="s">
        <v>84</v>
      </c>
      <c r="L356" t="s">
        <v>85</v>
      </c>
      <c r="M356" t="s">
        <v>86</v>
      </c>
      <c r="N356">
        <v>2</v>
      </c>
      <c r="O356" s="1">
        <v>44568.666018518517</v>
      </c>
      <c r="P356" s="1">
        <v>44568.722453703704</v>
      </c>
      <c r="Q356">
        <v>4802</v>
      </c>
      <c r="R356">
        <v>74</v>
      </c>
      <c r="S356" t="b">
        <v>0</v>
      </c>
      <c r="T356" t="s">
        <v>87</v>
      </c>
      <c r="U356" t="b">
        <v>0</v>
      </c>
      <c r="V356" t="s">
        <v>219</v>
      </c>
      <c r="W356" s="1">
        <v>44568.685960648145</v>
      </c>
      <c r="X356">
        <v>47</v>
      </c>
      <c r="Y356">
        <v>0</v>
      </c>
      <c r="Z356">
        <v>0</v>
      </c>
      <c r="AA356">
        <v>0</v>
      </c>
      <c r="AB356">
        <v>52</v>
      </c>
      <c r="AC356">
        <v>0</v>
      </c>
      <c r="AD356">
        <v>66</v>
      </c>
      <c r="AE356">
        <v>0</v>
      </c>
      <c r="AF356">
        <v>0</v>
      </c>
      <c r="AG356">
        <v>0</v>
      </c>
      <c r="AH356" t="s">
        <v>832</v>
      </c>
      <c r="AI356" s="1">
        <v>44568.722453703704</v>
      </c>
      <c r="AJ356">
        <v>27</v>
      </c>
      <c r="AK356">
        <v>0</v>
      </c>
      <c r="AL356">
        <v>0</v>
      </c>
      <c r="AM356">
        <v>0</v>
      </c>
      <c r="AN356">
        <v>52</v>
      </c>
      <c r="AO356">
        <v>0</v>
      </c>
      <c r="AP356">
        <v>66</v>
      </c>
      <c r="AQ356">
        <v>0</v>
      </c>
      <c r="AR356">
        <v>0</v>
      </c>
      <c r="AS356">
        <v>0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</row>
    <row r="357" spans="1:57" x14ac:dyDescent="0.45">
      <c r="A357" t="s">
        <v>973</v>
      </c>
      <c r="B357" t="s">
        <v>79</v>
      </c>
      <c r="C357" t="s">
        <v>974</v>
      </c>
      <c r="D357" t="s">
        <v>81</v>
      </c>
      <c r="E357" s="2" t="str">
        <f>HYPERLINK("capsilon://?command=openfolder&amp;siteaddress=FAM.docvelocity-na8.net&amp;folderid=FX3F0E1C33-B27D-0C49-B43A-6694D049251C","FX210815675")</f>
        <v>FX210815675</v>
      </c>
      <c r="F357" t="s">
        <v>19</v>
      </c>
      <c r="G357" t="s">
        <v>19</v>
      </c>
      <c r="H357" t="s">
        <v>82</v>
      </c>
      <c r="I357" t="s">
        <v>975</v>
      </c>
      <c r="J357">
        <v>66</v>
      </c>
      <c r="K357" t="s">
        <v>84</v>
      </c>
      <c r="L357" t="s">
        <v>85</v>
      </c>
      <c r="M357" t="s">
        <v>86</v>
      </c>
      <c r="N357">
        <v>2</v>
      </c>
      <c r="O357" s="1">
        <v>44568.666493055556</v>
      </c>
      <c r="P357" s="1">
        <v>44568.722696759258</v>
      </c>
      <c r="Q357">
        <v>4808</v>
      </c>
      <c r="R357">
        <v>48</v>
      </c>
      <c r="S357" t="b">
        <v>0</v>
      </c>
      <c r="T357" t="s">
        <v>87</v>
      </c>
      <c r="U357" t="b">
        <v>0</v>
      </c>
      <c r="V357" t="s">
        <v>219</v>
      </c>
      <c r="W357" s="1">
        <v>44568.686296296299</v>
      </c>
      <c r="X357">
        <v>28</v>
      </c>
      <c r="Y357">
        <v>0</v>
      </c>
      <c r="Z357">
        <v>0</v>
      </c>
      <c r="AA357">
        <v>0</v>
      </c>
      <c r="AB357">
        <v>52</v>
      </c>
      <c r="AC357">
        <v>0</v>
      </c>
      <c r="AD357">
        <v>66</v>
      </c>
      <c r="AE357">
        <v>0</v>
      </c>
      <c r="AF357">
        <v>0</v>
      </c>
      <c r="AG357">
        <v>0</v>
      </c>
      <c r="AH357" t="s">
        <v>832</v>
      </c>
      <c r="AI357" s="1">
        <v>44568.722696759258</v>
      </c>
      <c r="AJ357">
        <v>20</v>
      </c>
      <c r="AK357">
        <v>0</v>
      </c>
      <c r="AL357">
        <v>0</v>
      </c>
      <c r="AM357">
        <v>0</v>
      </c>
      <c r="AN357">
        <v>52</v>
      </c>
      <c r="AO357">
        <v>0</v>
      </c>
      <c r="AP357">
        <v>66</v>
      </c>
      <c r="AQ357">
        <v>0</v>
      </c>
      <c r="AR357">
        <v>0</v>
      </c>
      <c r="AS357">
        <v>0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</row>
    <row r="358" spans="1:57" x14ac:dyDescent="0.45">
      <c r="A358" t="s">
        <v>976</v>
      </c>
      <c r="B358" t="s">
        <v>79</v>
      </c>
      <c r="C358" t="s">
        <v>977</v>
      </c>
      <c r="D358" t="s">
        <v>81</v>
      </c>
      <c r="E358" s="2" t="str">
        <f>HYPERLINK("capsilon://?command=openfolder&amp;siteaddress=FAM.docvelocity-na8.net&amp;folderid=FXEA255F1E-2C8E-704D-BB17-70375CFABAF8","FX22012485")</f>
        <v>FX22012485</v>
      </c>
      <c r="F358" t="s">
        <v>19</v>
      </c>
      <c r="G358" t="s">
        <v>19</v>
      </c>
      <c r="H358" t="s">
        <v>82</v>
      </c>
      <c r="I358" t="s">
        <v>978</v>
      </c>
      <c r="J358">
        <v>216</v>
      </c>
      <c r="K358" t="s">
        <v>84</v>
      </c>
      <c r="L358" t="s">
        <v>85</v>
      </c>
      <c r="M358" t="s">
        <v>86</v>
      </c>
      <c r="N358">
        <v>2</v>
      </c>
      <c r="O358" s="1">
        <v>44568.679131944446</v>
      </c>
      <c r="P358" s="1">
        <v>44568.728715277779</v>
      </c>
      <c r="Q358">
        <v>3192</v>
      </c>
      <c r="R358">
        <v>1092</v>
      </c>
      <c r="S358" t="b">
        <v>0</v>
      </c>
      <c r="T358" t="s">
        <v>87</v>
      </c>
      <c r="U358" t="b">
        <v>0</v>
      </c>
      <c r="V358" t="s">
        <v>219</v>
      </c>
      <c r="W358" s="1">
        <v>44568.692939814813</v>
      </c>
      <c r="X358">
        <v>573</v>
      </c>
      <c r="Y358">
        <v>194</v>
      </c>
      <c r="Z358">
        <v>0</v>
      </c>
      <c r="AA358">
        <v>194</v>
      </c>
      <c r="AB358">
        <v>0</v>
      </c>
      <c r="AC358">
        <v>61</v>
      </c>
      <c r="AD358">
        <v>22</v>
      </c>
      <c r="AE358">
        <v>0</v>
      </c>
      <c r="AF358">
        <v>0</v>
      </c>
      <c r="AG358">
        <v>0</v>
      </c>
      <c r="AH358" t="s">
        <v>832</v>
      </c>
      <c r="AI358" s="1">
        <v>44568.728715277779</v>
      </c>
      <c r="AJ358">
        <v>519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22</v>
      </c>
      <c r="AQ358">
        <v>0</v>
      </c>
      <c r="AR358">
        <v>0</v>
      </c>
      <c r="AS358">
        <v>0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</row>
    <row r="359" spans="1:57" x14ac:dyDescent="0.45">
      <c r="A359" t="s">
        <v>979</v>
      </c>
      <c r="B359" t="s">
        <v>79</v>
      </c>
      <c r="C359" t="s">
        <v>464</v>
      </c>
      <c r="D359" t="s">
        <v>81</v>
      </c>
      <c r="E359" s="2" t="str">
        <f>HYPERLINK("capsilon://?command=openfolder&amp;siteaddress=FAM.docvelocity-na8.net&amp;folderid=FX1FD9FFE5-5E1D-0DF1-647F-FB58E406D973","FX211211341")</f>
        <v>FX211211341</v>
      </c>
      <c r="F359" t="s">
        <v>19</v>
      </c>
      <c r="G359" t="s">
        <v>19</v>
      </c>
      <c r="H359" t="s">
        <v>82</v>
      </c>
      <c r="I359" t="s">
        <v>980</v>
      </c>
      <c r="J359">
        <v>66</v>
      </c>
      <c r="K359" t="s">
        <v>84</v>
      </c>
      <c r="L359" t="s">
        <v>85</v>
      </c>
      <c r="M359" t="s">
        <v>86</v>
      </c>
      <c r="N359">
        <v>1</v>
      </c>
      <c r="O359" s="1">
        <v>44568.683078703703</v>
      </c>
      <c r="P359" s="1">
        <v>44568.728564814817</v>
      </c>
      <c r="Q359">
        <v>3452</v>
      </c>
      <c r="R359">
        <v>478</v>
      </c>
      <c r="S359" t="b">
        <v>0</v>
      </c>
      <c r="T359" t="s">
        <v>87</v>
      </c>
      <c r="U359" t="b">
        <v>0</v>
      </c>
      <c r="V359" t="s">
        <v>160</v>
      </c>
      <c r="W359" s="1">
        <v>44568.728564814817</v>
      </c>
      <c r="X359">
        <v>218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66</v>
      </c>
      <c r="AE359">
        <v>52</v>
      </c>
      <c r="AF359">
        <v>0</v>
      </c>
      <c r="AG359">
        <v>1</v>
      </c>
      <c r="AH359" t="s">
        <v>87</v>
      </c>
      <c r="AI359" t="s">
        <v>87</v>
      </c>
      <c r="AJ359" t="s">
        <v>87</v>
      </c>
      <c r="AK359" t="s">
        <v>87</v>
      </c>
      <c r="AL359" t="s">
        <v>87</v>
      </c>
      <c r="AM359" t="s">
        <v>87</v>
      </c>
      <c r="AN359" t="s">
        <v>87</v>
      </c>
      <c r="AO359" t="s">
        <v>87</v>
      </c>
      <c r="AP359" t="s">
        <v>87</v>
      </c>
      <c r="AQ359" t="s">
        <v>87</v>
      </c>
      <c r="AR359" t="s">
        <v>87</v>
      </c>
      <c r="AS359" t="s">
        <v>87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</row>
    <row r="360" spans="1:57" x14ac:dyDescent="0.45">
      <c r="A360" t="s">
        <v>981</v>
      </c>
      <c r="B360" t="s">
        <v>79</v>
      </c>
      <c r="C360" t="s">
        <v>488</v>
      </c>
      <c r="D360" t="s">
        <v>81</v>
      </c>
      <c r="E360" s="2" t="str">
        <f>HYPERLINK("capsilon://?command=openfolder&amp;siteaddress=FAM.docvelocity-na8.net&amp;folderid=FX4A7CE2EA-C614-5A00-09BC-77C8A0E5C8AF","FX2201758")</f>
        <v>FX2201758</v>
      </c>
      <c r="F360" t="s">
        <v>19</v>
      </c>
      <c r="G360" t="s">
        <v>19</v>
      </c>
      <c r="H360" t="s">
        <v>82</v>
      </c>
      <c r="I360" t="s">
        <v>982</v>
      </c>
      <c r="J360">
        <v>28</v>
      </c>
      <c r="K360" t="s">
        <v>84</v>
      </c>
      <c r="L360" t="s">
        <v>85</v>
      </c>
      <c r="M360" t="s">
        <v>86</v>
      </c>
      <c r="N360">
        <v>2</v>
      </c>
      <c r="O360" s="1">
        <v>44568.693738425929</v>
      </c>
      <c r="P360" s="1">
        <v>44568.729942129627</v>
      </c>
      <c r="Q360">
        <v>2945</v>
      </c>
      <c r="R360">
        <v>183</v>
      </c>
      <c r="S360" t="b">
        <v>0</v>
      </c>
      <c r="T360" t="s">
        <v>87</v>
      </c>
      <c r="U360" t="b">
        <v>0</v>
      </c>
      <c r="V360" t="s">
        <v>178</v>
      </c>
      <c r="W360" s="1">
        <v>44568.704386574071</v>
      </c>
      <c r="X360">
        <v>77</v>
      </c>
      <c r="Y360">
        <v>21</v>
      </c>
      <c r="Z360">
        <v>0</v>
      </c>
      <c r="AA360">
        <v>21</v>
      </c>
      <c r="AB360">
        <v>0</v>
      </c>
      <c r="AC360">
        <v>0</v>
      </c>
      <c r="AD360">
        <v>7</v>
      </c>
      <c r="AE360">
        <v>0</v>
      </c>
      <c r="AF360">
        <v>0</v>
      </c>
      <c r="AG360">
        <v>0</v>
      </c>
      <c r="AH360" t="s">
        <v>832</v>
      </c>
      <c r="AI360" s="1">
        <v>44568.729942129627</v>
      </c>
      <c r="AJ360">
        <v>106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7</v>
      </c>
      <c r="AQ360">
        <v>0</v>
      </c>
      <c r="AR360">
        <v>0</v>
      </c>
      <c r="AS360">
        <v>0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</row>
    <row r="361" spans="1:57" x14ac:dyDescent="0.45">
      <c r="A361" t="s">
        <v>983</v>
      </c>
      <c r="B361" t="s">
        <v>79</v>
      </c>
      <c r="C361" t="s">
        <v>984</v>
      </c>
      <c r="D361" t="s">
        <v>81</v>
      </c>
      <c r="E361" s="2" t="str">
        <f>HYPERLINK("capsilon://?command=openfolder&amp;siteaddress=FAM.docvelocity-na8.net&amp;folderid=FX2AA1CE15-B927-1929-2604-1A3526B68B48","FX22012444")</f>
        <v>FX22012444</v>
      </c>
      <c r="F361" t="s">
        <v>19</v>
      </c>
      <c r="G361" t="s">
        <v>19</v>
      </c>
      <c r="H361" t="s">
        <v>82</v>
      </c>
      <c r="I361" t="s">
        <v>985</v>
      </c>
      <c r="J361">
        <v>761</v>
      </c>
      <c r="K361" t="s">
        <v>84</v>
      </c>
      <c r="L361" t="s">
        <v>85</v>
      </c>
      <c r="M361" t="s">
        <v>86</v>
      </c>
      <c r="N361">
        <v>2</v>
      </c>
      <c r="O361" s="1">
        <v>44568.697164351855</v>
      </c>
      <c r="P361" s="1">
        <v>44568.776377314818</v>
      </c>
      <c r="Q361">
        <v>3615</v>
      </c>
      <c r="R361">
        <v>3229</v>
      </c>
      <c r="S361" t="b">
        <v>0</v>
      </c>
      <c r="T361" t="s">
        <v>87</v>
      </c>
      <c r="U361" t="b">
        <v>0</v>
      </c>
      <c r="V361" t="s">
        <v>178</v>
      </c>
      <c r="W361" s="1">
        <v>44568.731076388889</v>
      </c>
      <c r="X361">
        <v>1863</v>
      </c>
      <c r="Y361">
        <v>487</v>
      </c>
      <c r="Z361">
        <v>0</v>
      </c>
      <c r="AA361">
        <v>487</v>
      </c>
      <c r="AB361">
        <v>0</v>
      </c>
      <c r="AC361">
        <v>144</v>
      </c>
      <c r="AD361">
        <v>274</v>
      </c>
      <c r="AE361">
        <v>0</v>
      </c>
      <c r="AF361">
        <v>0</v>
      </c>
      <c r="AG361">
        <v>0</v>
      </c>
      <c r="AH361" t="s">
        <v>190</v>
      </c>
      <c r="AI361" s="1">
        <v>44568.776377314818</v>
      </c>
      <c r="AJ361">
        <v>775</v>
      </c>
      <c r="AK361">
        <v>0</v>
      </c>
      <c r="AL361">
        <v>0</v>
      </c>
      <c r="AM361">
        <v>0</v>
      </c>
      <c r="AN361">
        <v>47</v>
      </c>
      <c r="AO361">
        <v>0</v>
      </c>
      <c r="AP361">
        <v>274</v>
      </c>
      <c r="AQ361">
        <v>0</v>
      </c>
      <c r="AR361">
        <v>0</v>
      </c>
      <c r="AS361">
        <v>0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</row>
    <row r="362" spans="1:57" x14ac:dyDescent="0.45">
      <c r="A362" t="s">
        <v>986</v>
      </c>
      <c r="B362" t="s">
        <v>79</v>
      </c>
      <c r="C362" t="s">
        <v>464</v>
      </c>
      <c r="D362" t="s">
        <v>81</v>
      </c>
      <c r="E362" s="2" t="str">
        <f>HYPERLINK("capsilon://?command=openfolder&amp;siteaddress=FAM.docvelocity-na8.net&amp;folderid=FX1FD9FFE5-5E1D-0DF1-647F-FB58E406D973","FX211211341")</f>
        <v>FX211211341</v>
      </c>
      <c r="F362" t="s">
        <v>19</v>
      </c>
      <c r="G362" t="s">
        <v>19</v>
      </c>
      <c r="H362" t="s">
        <v>82</v>
      </c>
      <c r="I362" t="s">
        <v>987</v>
      </c>
      <c r="J362">
        <v>66</v>
      </c>
      <c r="K362" t="s">
        <v>84</v>
      </c>
      <c r="L362" t="s">
        <v>85</v>
      </c>
      <c r="M362" t="s">
        <v>86</v>
      </c>
      <c r="N362">
        <v>2</v>
      </c>
      <c r="O362" s="1">
        <v>44568.699386574073</v>
      </c>
      <c r="P362" s="1">
        <v>44568.767395833333</v>
      </c>
      <c r="Q362">
        <v>4456</v>
      </c>
      <c r="R362">
        <v>1420</v>
      </c>
      <c r="S362" t="b">
        <v>0</v>
      </c>
      <c r="T362" t="s">
        <v>87</v>
      </c>
      <c r="U362" t="b">
        <v>0</v>
      </c>
      <c r="V362" t="s">
        <v>174</v>
      </c>
      <c r="W362" s="1">
        <v>44568.712245370371</v>
      </c>
      <c r="X362">
        <v>408</v>
      </c>
      <c r="Y362">
        <v>52</v>
      </c>
      <c r="Z362">
        <v>0</v>
      </c>
      <c r="AA362">
        <v>52</v>
      </c>
      <c r="AB362">
        <v>0</v>
      </c>
      <c r="AC362">
        <v>27</v>
      </c>
      <c r="AD362">
        <v>14</v>
      </c>
      <c r="AE362">
        <v>0</v>
      </c>
      <c r="AF362">
        <v>0</v>
      </c>
      <c r="AG362">
        <v>0</v>
      </c>
      <c r="AH362" t="s">
        <v>190</v>
      </c>
      <c r="AI362" s="1">
        <v>44568.767395833333</v>
      </c>
      <c r="AJ362">
        <v>219</v>
      </c>
      <c r="AK362">
        <v>1</v>
      </c>
      <c r="AL362">
        <v>0</v>
      </c>
      <c r="AM362">
        <v>1</v>
      </c>
      <c r="AN362">
        <v>0</v>
      </c>
      <c r="AO362">
        <v>1</v>
      </c>
      <c r="AP362">
        <v>13</v>
      </c>
      <c r="AQ362">
        <v>0</v>
      </c>
      <c r="AR362">
        <v>0</v>
      </c>
      <c r="AS362">
        <v>0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</row>
    <row r="363" spans="1:57" x14ac:dyDescent="0.45">
      <c r="A363" t="s">
        <v>988</v>
      </c>
      <c r="B363" t="s">
        <v>79</v>
      </c>
      <c r="C363" t="s">
        <v>989</v>
      </c>
      <c r="D363" t="s">
        <v>81</v>
      </c>
      <c r="E363" s="2" t="str">
        <f>HYPERLINK("capsilon://?command=openfolder&amp;siteaddress=FAM.docvelocity-na8.net&amp;folderid=FX82F1094D-D47E-3581-D663-36C42F7AE3AC","FX211212394")</f>
        <v>FX211212394</v>
      </c>
      <c r="F363" t="s">
        <v>19</v>
      </c>
      <c r="G363" t="s">
        <v>19</v>
      </c>
      <c r="H363" t="s">
        <v>82</v>
      </c>
      <c r="I363" t="s">
        <v>990</v>
      </c>
      <c r="J363">
        <v>66</v>
      </c>
      <c r="K363" t="s">
        <v>84</v>
      </c>
      <c r="L363" t="s">
        <v>85</v>
      </c>
      <c r="M363" t="s">
        <v>86</v>
      </c>
      <c r="N363">
        <v>2</v>
      </c>
      <c r="O363" s="1">
        <v>44568.703981481478</v>
      </c>
      <c r="P363" s="1">
        <v>44568.786458333336</v>
      </c>
      <c r="Q363">
        <v>6019</v>
      </c>
      <c r="R363">
        <v>1107</v>
      </c>
      <c r="S363" t="b">
        <v>0</v>
      </c>
      <c r="T363" t="s">
        <v>87</v>
      </c>
      <c r="U363" t="b">
        <v>0</v>
      </c>
      <c r="V363" t="s">
        <v>174</v>
      </c>
      <c r="W363" s="1">
        <v>44568.723055555558</v>
      </c>
      <c r="X363">
        <v>933</v>
      </c>
      <c r="Y363">
        <v>52</v>
      </c>
      <c r="Z363">
        <v>0</v>
      </c>
      <c r="AA363">
        <v>52</v>
      </c>
      <c r="AB363">
        <v>0</v>
      </c>
      <c r="AC363">
        <v>50</v>
      </c>
      <c r="AD363">
        <v>14</v>
      </c>
      <c r="AE363">
        <v>0</v>
      </c>
      <c r="AF363">
        <v>0</v>
      </c>
      <c r="AG363">
        <v>0</v>
      </c>
      <c r="AH363" t="s">
        <v>190</v>
      </c>
      <c r="AI363" s="1">
        <v>44568.786458333336</v>
      </c>
      <c r="AJ363">
        <v>168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14</v>
      </c>
      <c r="AQ363">
        <v>0</v>
      </c>
      <c r="AR363">
        <v>0</v>
      </c>
      <c r="AS363">
        <v>0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</row>
    <row r="364" spans="1:57" x14ac:dyDescent="0.45">
      <c r="A364" t="s">
        <v>991</v>
      </c>
      <c r="B364" t="s">
        <v>79</v>
      </c>
      <c r="C364" t="s">
        <v>992</v>
      </c>
      <c r="D364" t="s">
        <v>81</v>
      </c>
      <c r="E364" s="2" t="str">
        <f>HYPERLINK("capsilon://?command=openfolder&amp;siteaddress=FAM.docvelocity-na8.net&amp;folderid=FX35D2FE81-30B8-EDF6-BE51-D8647B4303E1","FX22012448")</f>
        <v>FX22012448</v>
      </c>
      <c r="F364" t="s">
        <v>19</v>
      </c>
      <c r="G364" t="s">
        <v>19</v>
      </c>
      <c r="H364" t="s">
        <v>82</v>
      </c>
      <c r="I364" t="s">
        <v>993</v>
      </c>
      <c r="J364">
        <v>366</v>
      </c>
      <c r="K364" t="s">
        <v>84</v>
      </c>
      <c r="L364" t="s">
        <v>85</v>
      </c>
      <c r="M364" t="s">
        <v>86</v>
      </c>
      <c r="N364">
        <v>2</v>
      </c>
      <c r="O364" s="1">
        <v>44568.708611111113</v>
      </c>
      <c r="P364" s="1">
        <v>44568.819606481484</v>
      </c>
      <c r="Q364">
        <v>5450</v>
      </c>
      <c r="R364">
        <v>4140</v>
      </c>
      <c r="S364" t="b">
        <v>0</v>
      </c>
      <c r="T364" t="s">
        <v>87</v>
      </c>
      <c r="U364" t="b">
        <v>0</v>
      </c>
      <c r="V364" t="s">
        <v>219</v>
      </c>
      <c r="W364" s="1">
        <v>44568.754166666666</v>
      </c>
      <c r="X364">
        <v>1131</v>
      </c>
      <c r="Y364">
        <v>311</v>
      </c>
      <c r="Z364">
        <v>0</v>
      </c>
      <c r="AA364">
        <v>311</v>
      </c>
      <c r="AB364">
        <v>0</v>
      </c>
      <c r="AC364">
        <v>93</v>
      </c>
      <c r="AD364">
        <v>55</v>
      </c>
      <c r="AE364">
        <v>0</v>
      </c>
      <c r="AF364">
        <v>0</v>
      </c>
      <c r="AG364">
        <v>0</v>
      </c>
      <c r="AH364" t="s">
        <v>170</v>
      </c>
      <c r="AI364" s="1">
        <v>44568.819606481484</v>
      </c>
      <c r="AJ364">
        <v>1292</v>
      </c>
      <c r="AK364">
        <v>1</v>
      </c>
      <c r="AL364">
        <v>0</v>
      </c>
      <c r="AM364">
        <v>1</v>
      </c>
      <c r="AN364">
        <v>0</v>
      </c>
      <c r="AO364">
        <v>1</v>
      </c>
      <c r="AP364">
        <v>54</v>
      </c>
      <c r="AQ364">
        <v>0</v>
      </c>
      <c r="AR364">
        <v>0</v>
      </c>
      <c r="AS364">
        <v>0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</row>
    <row r="365" spans="1:57" x14ac:dyDescent="0.45">
      <c r="A365" t="s">
        <v>994</v>
      </c>
      <c r="B365" t="s">
        <v>79</v>
      </c>
      <c r="C365" t="s">
        <v>323</v>
      </c>
      <c r="D365" t="s">
        <v>81</v>
      </c>
      <c r="E365" s="2" t="str">
        <f>HYPERLINK("capsilon://?command=openfolder&amp;siteaddress=FAM.docvelocity-na8.net&amp;folderid=FX5A6AD94F-D4DB-E25F-7315-55157DEA8D5F","FX211213696")</f>
        <v>FX211213696</v>
      </c>
      <c r="F365" t="s">
        <v>19</v>
      </c>
      <c r="G365" t="s">
        <v>19</v>
      </c>
      <c r="H365" t="s">
        <v>82</v>
      </c>
      <c r="I365" t="s">
        <v>995</v>
      </c>
      <c r="J365">
        <v>66</v>
      </c>
      <c r="K365" t="s">
        <v>84</v>
      </c>
      <c r="L365" t="s">
        <v>85</v>
      </c>
      <c r="M365" t="s">
        <v>86</v>
      </c>
      <c r="N365">
        <v>2</v>
      </c>
      <c r="O365" s="1">
        <v>44568.722534722219</v>
      </c>
      <c r="P365" s="1">
        <v>44568.826226851852</v>
      </c>
      <c r="Q365">
        <v>8105</v>
      </c>
      <c r="R365">
        <v>854</v>
      </c>
      <c r="S365" t="b">
        <v>0</v>
      </c>
      <c r="T365" t="s">
        <v>87</v>
      </c>
      <c r="U365" t="b">
        <v>0</v>
      </c>
      <c r="V365" t="s">
        <v>178</v>
      </c>
      <c r="W365" s="1">
        <v>44568.746249999997</v>
      </c>
      <c r="X365">
        <v>283</v>
      </c>
      <c r="Y365">
        <v>52</v>
      </c>
      <c r="Z365">
        <v>0</v>
      </c>
      <c r="AA365">
        <v>52</v>
      </c>
      <c r="AB365">
        <v>0</v>
      </c>
      <c r="AC365">
        <v>31</v>
      </c>
      <c r="AD365">
        <v>14</v>
      </c>
      <c r="AE365">
        <v>0</v>
      </c>
      <c r="AF365">
        <v>0</v>
      </c>
      <c r="AG365">
        <v>0</v>
      </c>
      <c r="AH365" t="s">
        <v>170</v>
      </c>
      <c r="AI365" s="1">
        <v>44568.826226851852</v>
      </c>
      <c r="AJ365">
        <v>571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14</v>
      </c>
      <c r="AQ365">
        <v>0</v>
      </c>
      <c r="AR365">
        <v>0</v>
      </c>
      <c r="AS365">
        <v>0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</row>
    <row r="366" spans="1:57" x14ac:dyDescent="0.45">
      <c r="A366" t="s">
        <v>996</v>
      </c>
      <c r="B366" t="s">
        <v>79</v>
      </c>
      <c r="C366" t="s">
        <v>464</v>
      </c>
      <c r="D366" t="s">
        <v>81</v>
      </c>
      <c r="E366" s="2" t="str">
        <f>HYPERLINK("capsilon://?command=openfolder&amp;siteaddress=FAM.docvelocity-na8.net&amp;folderid=FX1FD9FFE5-5E1D-0DF1-647F-FB58E406D973","FX211211341")</f>
        <v>FX211211341</v>
      </c>
      <c r="F366" t="s">
        <v>19</v>
      </c>
      <c r="G366" t="s">
        <v>19</v>
      </c>
      <c r="H366" t="s">
        <v>82</v>
      </c>
      <c r="I366" t="s">
        <v>980</v>
      </c>
      <c r="J366">
        <v>38</v>
      </c>
      <c r="K366" t="s">
        <v>84</v>
      </c>
      <c r="L366" t="s">
        <v>85</v>
      </c>
      <c r="M366" t="s">
        <v>86</v>
      </c>
      <c r="N366">
        <v>2</v>
      </c>
      <c r="O366" s="1">
        <v>44568.729259259257</v>
      </c>
      <c r="P366" s="1">
        <v>44568.757557870369</v>
      </c>
      <c r="Q366">
        <v>1486</v>
      </c>
      <c r="R366">
        <v>959</v>
      </c>
      <c r="S366" t="b">
        <v>0</v>
      </c>
      <c r="T366" t="s">
        <v>87</v>
      </c>
      <c r="U366" t="b">
        <v>1</v>
      </c>
      <c r="V366" t="s">
        <v>178</v>
      </c>
      <c r="W366" s="1">
        <v>44568.733472222222</v>
      </c>
      <c r="X366">
        <v>206</v>
      </c>
      <c r="Y366">
        <v>37</v>
      </c>
      <c r="Z366">
        <v>0</v>
      </c>
      <c r="AA366">
        <v>37</v>
      </c>
      <c r="AB366">
        <v>0</v>
      </c>
      <c r="AC366">
        <v>24</v>
      </c>
      <c r="AD366">
        <v>1</v>
      </c>
      <c r="AE366">
        <v>0</v>
      </c>
      <c r="AF366">
        <v>0</v>
      </c>
      <c r="AG366">
        <v>0</v>
      </c>
      <c r="AH366" t="s">
        <v>170</v>
      </c>
      <c r="AI366" s="1">
        <v>44568.757557870369</v>
      </c>
      <c r="AJ366">
        <v>746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</v>
      </c>
      <c r="AQ366">
        <v>0</v>
      </c>
      <c r="AR366">
        <v>0</v>
      </c>
      <c r="AS366">
        <v>0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</row>
    <row r="367" spans="1:57" x14ac:dyDescent="0.45">
      <c r="A367" t="s">
        <v>997</v>
      </c>
      <c r="B367" t="s">
        <v>79</v>
      </c>
      <c r="C367" t="s">
        <v>587</v>
      </c>
      <c r="D367" t="s">
        <v>81</v>
      </c>
      <c r="E367" s="2" t="str">
        <f>HYPERLINK("capsilon://?command=openfolder&amp;siteaddress=FAM.docvelocity-na8.net&amp;folderid=FX82A933F1-28CF-A7B3-602B-C3DF730B9F05","FX220164")</f>
        <v>FX220164</v>
      </c>
      <c r="F367" t="s">
        <v>19</v>
      </c>
      <c r="G367" t="s">
        <v>19</v>
      </c>
      <c r="H367" t="s">
        <v>82</v>
      </c>
      <c r="I367" t="s">
        <v>998</v>
      </c>
      <c r="J367">
        <v>132</v>
      </c>
      <c r="K367" t="s">
        <v>84</v>
      </c>
      <c r="L367" t="s">
        <v>85</v>
      </c>
      <c r="M367" t="s">
        <v>86</v>
      </c>
      <c r="N367">
        <v>2</v>
      </c>
      <c r="O367" s="1">
        <v>44571.271770833337</v>
      </c>
      <c r="P367" s="1">
        <v>44571.290798611109</v>
      </c>
      <c r="Q367">
        <v>623</v>
      </c>
      <c r="R367">
        <v>1021</v>
      </c>
      <c r="S367" t="b">
        <v>0</v>
      </c>
      <c r="T367" t="s">
        <v>87</v>
      </c>
      <c r="U367" t="b">
        <v>0</v>
      </c>
      <c r="V367" t="s">
        <v>106</v>
      </c>
      <c r="W367" s="1">
        <v>44571.280810185184</v>
      </c>
      <c r="X367">
        <v>625</v>
      </c>
      <c r="Y367">
        <v>104</v>
      </c>
      <c r="Z367">
        <v>0</v>
      </c>
      <c r="AA367">
        <v>104</v>
      </c>
      <c r="AB367">
        <v>0</v>
      </c>
      <c r="AC367">
        <v>47</v>
      </c>
      <c r="AD367">
        <v>28</v>
      </c>
      <c r="AE367">
        <v>0</v>
      </c>
      <c r="AF367">
        <v>0</v>
      </c>
      <c r="AG367">
        <v>0</v>
      </c>
      <c r="AH367" t="s">
        <v>139</v>
      </c>
      <c r="AI367" s="1">
        <v>44571.290798611109</v>
      </c>
      <c r="AJ367">
        <v>396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28</v>
      </c>
      <c r="AQ367">
        <v>0</v>
      </c>
      <c r="AR367">
        <v>0</v>
      </c>
      <c r="AS367">
        <v>0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 t="s">
        <v>87</v>
      </c>
      <c r="BB367" t="s">
        <v>87</v>
      </c>
      <c r="BC367" t="s">
        <v>87</v>
      </c>
      <c r="BD367" t="s">
        <v>87</v>
      </c>
      <c r="BE367" t="s">
        <v>87</v>
      </c>
    </row>
    <row r="368" spans="1:57" x14ac:dyDescent="0.45">
      <c r="A368" t="s">
        <v>999</v>
      </c>
      <c r="B368" t="s">
        <v>79</v>
      </c>
      <c r="C368" t="s">
        <v>856</v>
      </c>
      <c r="D368" t="s">
        <v>81</v>
      </c>
      <c r="E368" s="2" t="str">
        <f>HYPERLINK("capsilon://?command=openfolder&amp;siteaddress=FAM.docvelocity-na8.net&amp;folderid=FX6A8259AB-4EFB-5D03-F7C4-7D264A5817C6","FX22011658")</f>
        <v>FX22011658</v>
      </c>
      <c r="F368" t="s">
        <v>19</v>
      </c>
      <c r="G368" t="s">
        <v>19</v>
      </c>
      <c r="H368" t="s">
        <v>82</v>
      </c>
      <c r="I368" t="s">
        <v>1000</v>
      </c>
      <c r="J368">
        <v>189</v>
      </c>
      <c r="K368" t="s">
        <v>84</v>
      </c>
      <c r="L368" t="s">
        <v>85</v>
      </c>
      <c r="M368" t="s">
        <v>86</v>
      </c>
      <c r="N368">
        <v>2</v>
      </c>
      <c r="O368" s="1">
        <v>44571.321377314816</v>
      </c>
      <c r="P368" s="1">
        <v>44571.437314814815</v>
      </c>
      <c r="Q368">
        <v>4617</v>
      </c>
      <c r="R368">
        <v>5400</v>
      </c>
      <c r="S368" t="b">
        <v>0</v>
      </c>
      <c r="T368" t="s">
        <v>87</v>
      </c>
      <c r="U368" t="b">
        <v>0</v>
      </c>
      <c r="V368" t="s">
        <v>372</v>
      </c>
      <c r="W368" s="1">
        <v>44571.419004629628</v>
      </c>
      <c r="X368">
        <v>3942</v>
      </c>
      <c r="Y368">
        <v>237</v>
      </c>
      <c r="Z368">
        <v>0</v>
      </c>
      <c r="AA368">
        <v>237</v>
      </c>
      <c r="AB368">
        <v>0</v>
      </c>
      <c r="AC368">
        <v>203</v>
      </c>
      <c r="AD368">
        <v>-48</v>
      </c>
      <c r="AE368">
        <v>0</v>
      </c>
      <c r="AF368">
        <v>0</v>
      </c>
      <c r="AG368">
        <v>0</v>
      </c>
      <c r="AH368" t="s">
        <v>139</v>
      </c>
      <c r="AI368" s="1">
        <v>44571.437314814815</v>
      </c>
      <c r="AJ368">
        <v>1227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-48</v>
      </c>
      <c r="AQ368">
        <v>0</v>
      </c>
      <c r="AR368">
        <v>0</v>
      </c>
      <c r="AS368">
        <v>0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 t="s">
        <v>87</v>
      </c>
      <c r="BB368" t="s">
        <v>87</v>
      </c>
      <c r="BC368" t="s">
        <v>87</v>
      </c>
      <c r="BD368" t="s">
        <v>87</v>
      </c>
      <c r="BE368" t="s">
        <v>87</v>
      </c>
    </row>
    <row r="369" spans="1:57" x14ac:dyDescent="0.45">
      <c r="A369" t="s">
        <v>1001</v>
      </c>
      <c r="B369" t="s">
        <v>79</v>
      </c>
      <c r="C369" t="s">
        <v>856</v>
      </c>
      <c r="D369" t="s">
        <v>81</v>
      </c>
      <c r="E369" s="2" t="str">
        <f>HYPERLINK("capsilon://?command=openfolder&amp;siteaddress=FAM.docvelocity-na8.net&amp;folderid=FX6A8259AB-4EFB-5D03-F7C4-7D264A5817C6","FX22011658")</f>
        <v>FX22011658</v>
      </c>
      <c r="F369" t="s">
        <v>19</v>
      </c>
      <c r="G369" t="s">
        <v>19</v>
      </c>
      <c r="H369" t="s">
        <v>82</v>
      </c>
      <c r="I369" t="s">
        <v>1002</v>
      </c>
      <c r="J369">
        <v>30</v>
      </c>
      <c r="K369" t="s">
        <v>84</v>
      </c>
      <c r="L369" t="s">
        <v>85</v>
      </c>
      <c r="M369" t="s">
        <v>86</v>
      </c>
      <c r="N369">
        <v>2</v>
      </c>
      <c r="O369" s="1">
        <v>44571.327476851853</v>
      </c>
      <c r="P369" s="1">
        <v>44571.332557870373</v>
      </c>
      <c r="Q369">
        <v>185</v>
      </c>
      <c r="R369">
        <v>254</v>
      </c>
      <c r="S369" t="b">
        <v>0</v>
      </c>
      <c r="T369" t="s">
        <v>87</v>
      </c>
      <c r="U369" t="b">
        <v>0</v>
      </c>
      <c r="V369" t="s">
        <v>106</v>
      </c>
      <c r="W369" s="1">
        <v>44571.330428240741</v>
      </c>
      <c r="X369">
        <v>105</v>
      </c>
      <c r="Y369">
        <v>9</v>
      </c>
      <c r="Z369">
        <v>0</v>
      </c>
      <c r="AA369">
        <v>9</v>
      </c>
      <c r="AB369">
        <v>0</v>
      </c>
      <c r="AC369">
        <v>3</v>
      </c>
      <c r="AD369">
        <v>21</v>
      </c>
      <c r="AE369">
        <v>0</v>
      </c>
      <c r="AF369">
        <v>0</v>
      </c>
      <c r="AG369">
        <v>0</v>
      </c>
      <c r="AH369" t="s">
        <v>97</v>
      </c>
      <c r="AI369" s="1">
        <v>44571.332557870373</v>
      </c>
      <c r="AJ369">
        <v>149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21</v>
      </c>
      <c r="AQ369">
        <v>0</v>
      </c>
      <c r="AR369">
        <v>0</v>
      </c>
      <c r="AS369">
        <v>0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 t="s">
        <v>87</v>
      </c>
      <c r="BB369" t="s">
        <v>87</v>
      </c>
      <c r="BC369" t="s">
        <v>87</v>
      </c>
      <c r="BD369" t="s">
        <v>87</v>
      </c>
      <c r="BE369" t="s">
        <v>87</v>
      </c>
    </row>
    <row r="370" spans="1:57" x14ac:dyDescent="0.45">
      <c r="A370" t="s">
        <v>1003</v>
      </c>
      <c r="B370" t="s">
        <v>79</v>
      </c>
      <c r="C370" t="s">
        <v>1004</v>
      </c>
      <c r="D370" t="s">
        <v>81</v>
      </c>
      <c r="E370" s="2" t="str">
        <f>HYPERLINK("capsilon://?command=openfolder&amp;siteaddress=FAM.docvelocity-na8.net&amp;folderid=FX8185B919-7163-9C66-1CC2-DF5DFA883A4E","FX211114931")</f>
        <v>FX211114931</v>
      </c>
      <c r="F370" t="s">
        <v>19</v>
      </c>
      <c r="G370" t="s">
        <v>19</v>
      </c>
      <c r="H370" t="s">
        <v>82</v>
      </c>
      <c r="I370" t="s">
        <v>1005</v>
      </c>
      <c r="J370">
        <v>66</v>
      </c>
      <c r="K370" t="s">
        <v>84</v>
      </c>
      <c r="L370" t="s">
        <v>85</v>
      </c>
      <c r="M370" t="s">
        <v>86</v>
      </c>
      <c r="N370">
        <v>2</v>
      </c>
      <c r="O370" s="1">
        <v>44571.351423611108</v>
      </c>
      <c r="P370" s="1">
        <v>44571.355613425927</v>
      </c>
      <c r="Q370">
        <v>157</v>
      </c>
      <c r="R370">
        <v>205</v>
      </c>
      <c r="S370" t="b">
        <v>0</v>
      </c>
      <c r="T370" t="s">
        <v>87</v>
      </c>
      <c r="U370" t="b">
        <v>0</v>
      </c>
      <c r="V370" t="s">
        <v>106</v>
      </c>
      <c r="W370" s="1">
        <v>44571.353715277779</v>
      </c>
      <c r="X370">
        <v>98</v>
      </c>
      <c r="Y370">
        <v>0</v>
      </c>
      <c r="Z370">
        <v>0</v>
      </c>
      <c r="AA370">
        <v>0</v>
      </c>
      <c r="AB370">
        <v>52</v>
      </c>
      <c r="AC370">
        <v>0</v>
      </c>
      <c r="AD370">
        <v>66</v>
      </c>
      <c r="AE370">
        <v>0</v>
      </c>
      <c r="AF370">
        <v>0</v>
      </c>
      <c r="AG370">
        <v>0</v>
      </c>
      <c r="AH370" t="s">
        <v>97</v>
      </c>
      <c r="AI370" s="1">
        <v>44571.355613425927</v>
      </c>
      <c r="AJ370">
        <v>107</v>
      </c>
      <c r="AK370">
        <v>0</v>
      </c>
      <c r="AL370">
        <v>0</v>
      </c>
      <c r="AM370">
        <v>0</v>
      </c>
      <c r="AN370">
        <v>52</v>
      </c>
      <c r="AO370">
        <v>0</v>
      </c>
      <c r="AP370">
        <v>66</v>
      </c>
      <c r="AQ370">
        <v>0</v>
      </c>
      <c r="AR370">
        <v>0</v>
      </c>
      <c r="AS370">
        <v>0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 t="s">
        <v>87</v>
      </c>
      <c r="BB370" t="s">
        <v>87</v>
      </c>
      <c r="BC370" t="s">
        <v>87</v>
      </c>
      <c r="BD370" t="s">
        <v>87</v>
      </c>
      <c r="BE370" t="s">
        <v>87</v>
      </c>
    </row>
    <row r="371" spans="1:57" x14ac:dyDescent="0.45">
      <c r="A371" t="s">
        <v>1006</v>
      </c>
      <c r="B371" t="s">
        <v>79</v>
      </c>
      <c r="C371" t="s">
        <v>977</v>
      </c>
      <c r="D371" t="s">
        <v>81</v>
      </c>
      <c r="E371" s="2" t="str">
        <f>HYPERLINK("capsilon://?command=openfolder&amp;siteaddress=FAM.docvelocity-na8.net&amp;folderid=FXEA255F1E-2C8E-704D-BB17-70375CFABAF8","FX22012485")</f>
        <v>FX22012485</v>
      </c>
      <c r="F371" t="s">
        <v>19</v>
      </c>
      <c r="G371" t="s">
        <v>19</v>
      </c>
      <c r="H371" t="s">
        <v>82</v>
      </c>
      <c r="I371" t="s">
        <v>1007</v>
      </c>
      <c r="J371">
        <v>38</v>
      </c>
      <c r="K371" t="s">
        <v>84</v>
      </c>
      <c r="L371" t="s">
        <v>85</v>
      </c>
      <c r="M371" t="s">
        <v>86</v>
      </c>
      <c r="N371">
        <v>2</v>
      </c>
      <c r="O371" s="1">
        <v>44571.354074074072</v>
      </c>
      <c r="P371" s="1">
        <v>44571.361261574071</v>
      </c>
      <c r="Q371">
        <v>143</v>
      </c>
      <c r="R371">
        <v>478</v>
      </c>
      <c r="S371" t="b">
        <v>0</v>
      </c>
      <c r="T371" t="s">
        <v>87</v>
      </c>
      <c r="U371" t="b">
        <v>0</v>
      </c>
      <c r="V371" t="s">
        <v>106</v>
      </c>
      <c r="W371" s="1">
        <v>44571.357592592591</v>
      </c>
      <c r="X371">
        <v>189</v>
      </c>
      <c r="Y371">
        <v>37</v>
      </c>
      <c r="Z371">
        <v>0</v>
      </c>
      <c r="AA371">
        <v>37</v>
      </c>
      <c r="AB371">
        <v>0</v>
      </c>
      <c r="AC371">
        <v>17</v>
      </c>
      <c r="AD371">
        <v>1</v>
      </c>
      <c r="AE371">
        <v>0</v>
      </c>
      <c r="AF371">
        <v>0</v>
      </c>
      <c r="AG371">
        <v>0</v>
      </c>
      <c r="AH371" t="s">
        <v>97</v>
      </c>
      <c r="AI371" s="1">
        <v>44571.361261574071</v>
      </c>
      <c r="AJ371">
        <v>289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1</v>
      </c>
      <c r="AQ371">
        <v>0</v>
      </c>
      <c r="AR371">
        <v>0</v>
      </c>
      <c r="AS371">
        <v>0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 t="s">
        <v>87</v>
      </c>
      <c r="BB371" t="s">
        <v>87</v>
      </c>
      <c r="BC371" t="s">
        <v>87</v>
      </c>
      <c r="BD371" t="s">
        <v>87</v>
      </c>
      <c r="BE371" t="s">
        <v>87</v>
      </c>
    </row>
    <row r="372" spans="1:57" x14ac:dyDescent="0.45">
      <c r="A372" t="s">
        <v>1008</v>
      </c>
      <c r="B372" t="s">
        <v>79</v>
      </c>
      <c r="C372" t="s">
        <v>944</v>
      </c>
      <c r="D372" t="s">
        <v>81</v>
      </c>
      <c r="E372" s="2" t="str">
        <f>HYPERLINK("capsilon://?command=openfolder&amp;siteaddress=FAM.docvelocity-na8.net&amp;folderid=FX7C9B17F4-F646-8CA4-BE2C-41AD31C97C61","FX211111814")</f>
        <v>FX211111814</v>
      </c>
      <c r="F372" t="s">
        <v>19</v>
      </c>
      <c r="G372" t="s">
        <v>19</v>
      </c>
      <c r="H372" t="s">
        <v>82</v>
      </c>
      <c r="I372" t="s">
        <v>1009</v>
      </c>
      <c r="J372">
        <v>66</v>
      </c>
      <c r="K372" t="s">
        <v>84</v>
      </c>
      <c r="L372" t="s">
        <v>85</v>
      </c>
      <c r="M372" t="s">
        <v>86</v>
      </c>
      <c r="N372">
        <v>2</v>
      </c>
      <c r="O372" s="1">
        <v>44571.373020833336</v>
      </c>
      <c r="P372" s="1">
        <v>44571.378032407411</v>
      </c>
      <c r="Q372">
        <v>224</v>
      </c>
      <c r="R372">
        <v>209</v>
      </c>
      <c r="S372" t="b">
        <v>0</v>
      </c>
      <c r="T372" t="s">
        <v>87</v>
      </c>
      <c r="U372" t="b">
        <v>0</v>
      </c>
      <c r="V372" t="s">
        <v>219</v>
      </c>
      <c r="W372" s="1">
        <v>44571.375277777777</v>
      </c>
      <c r="X372">
        <v>81</v>
      </c>
      <c r="Y372">
        <v>0</v>
      </c>
      <c r="Z372">
        <v>0</v>
      </c>
      <c r="AA372">
        <v>0</v>
      </c>
      <c r="AB372">
        <v>52</v>
      </c>
      <c r="AC372">
        <v>0</v>
      </c>
      <c r="AD372">
        <v>66</v>
      </c>
      <c r="AE372">
        <v>0</v>
      </c>
      <c r="AF372">
        <v>0</v>
      </c>
      <c r="AG372">
        <v>0</v>
      </c>
      <c r="AH372" t="s">
        <v>89</v>
      </c>
      <c r="AI372" s="1">
        <v>44571.378032407411</v>
      </c>
      <c r="AJ372">
        <v>106</v>
      </c>
      <c r="AK372">
        <v>0</v>
      </c>
      <c r="AL372">
        <v>0</v>
      </c>
      <c r="AM372">
        <v>0</v>
      </c>
      <c r="AN372">
        <v>52</v>
      </c>
      <c r="AO372">
        <v>0</v>
      </c>
      <c r="AP372">
        <v>66</v>
      </c>
      <c r="AQ372">
        <v>0</v>
      </c>
      <c r="AR372">
        <v>0</v>
      </c>
      <c r="AS372">
        <v>0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 t="s">
        <v>87</v>
      </c>
      <c r="BB372" t="s">
        <v>87</v>
      </c>
      <c r="BC372" t="s">
        <v>87</v>
      </c>
      <c r="BD372" t="s">
        <v>87</v>
      </c>
      <c r="BE372" t="s">
        <v>87</v>
      </c>
    </row>
    <row r="373" spans="1:57" x14ac:dyDescent="0.45">
      <c r="A373" t="s">
        <v>1010</v>
      </c>
      <c r="B373" t="s">
        <v>79</v>
      </c>
      <c r="C373" t="s">
        <v>707</v>
      </c>
      <c r="D373" t="s">
        <v>81</v>
      </c>
      <c r="E373" s="2" t="str">
        <f>HYPERLINK("capsilon://?command=openfolder&amp;siteaddress=FAM.docvelocity-na8.net&amp;folderid=FXC9CB1B56-210D-DB5D-CC22-3FB0B6D573D7","FX22011285")</f>
        <v>FX22011285</v>
      </c>
      <c r="F373" t="s">
        <v>19</v>
      </c>
      <c r="G373" t="s">
        <v>19</v>
      </c>
      <c r="H373" t="s">
        <v>82</v>
      </c>
      <c r="I373" t="s">
        <v>1011</v>
      </c>
      <c r="J373">
        <v>66</v>
      </c>
      <c r="K373" t="s">
        <v>84</v>
      </c>
      <c r="L373" t="s">
        <v>85</v>
      </c>
      <c r="M373" t="s">
        <v>86</v>
      </c>
      <c r="N373">
        <v>2</v>
      </c>
      <c r="O373" s="1">
        <v>44571.380752314813</v>
      </c>
      <c r="P373" s="1">
        <v>44571.405960648146</v>
      </c>
      <c r="Q373">
        <v>438</v>
      </c>
      <c r="R373">
        <v>1740</v>
      </c>
      <c r="S373" t="b">
        <v>0</v>
      </c>
      <c r="T373" t="s">
        <v>87</v>
      </c>
      <c r="U373" t="b">
        <v>0</v>
      </c>
      <c r="V373" t="s">
        <v>129</v>
      </c>
      <c r="W373" s="1">
        <v>44571.390150462961</v>
      </c>
      <c r="X373">
        <v>373</v>
      </c>
      <c r="Y373">
        <v>52</v>
      </c>
      <c r="Z373">
        <v>0</v>
      </c>
      <c r="AA373">
        <v>52</v>
      </c>
      <c r="AB373">
        <v>0</v>
      </c>
      <c r="AC373">
        <v>16</v>
      </c>
      <c r="AD373">
        <v>14</v>
      </c>
      <c r="AE373">
        <v>0</v>
      </c>
      <c r="AF373">
        <v>0</v>
      </c>
      <c r="AG373">
        <v>0</v>
      </c>
      <c r="AH373" t="s">
        <v>97</v>
      </c>
      <c r="AI373" s="1">
        <v>44571.405960648146</v>
      </c>
      <c r="AJ373">
        <v>1354</v>
      </c>
      <c r="AK373">
        <v>1</v>
      </c>
      <c r="AL373">
        <v>0</v>
      </c>
      <c r="AM373">
        <v>1</v>
      </c>
      <c r="AN373">
        <v>0</v>
      </c>
      <c r="AO373">
        <v>1</v>
      </c>
      <c r="AP373">
        <v>13</v>
      </c>
      <c r="AQ373">
        <v>0</v>
      </c>
      <c r="AR373">
        <v>0</v>
      </c>
      <c r="AS373">
        <v>0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 t="s">
        <v>87</v>
      </c>
      <c r="BB373" t="s">
        <v>87</v>
      </c>
      <c r="BC373" t="s">
        <v>87</v>
      </c>
      <c r="BD373" t="s">
        <v>87</v>
      </c>
      <c r="BE373" t="s">
        <v>87</v>
      </c>
    </row>
    <row r="374" spans="1:57" x14ac:dyDescent="0.45">
      <c r="A374" t="s">
        <v>1012</v>
      </c>
      <c r="B374" t="s">
        <v>79</v>
      </c>
      <c r="C374" t="s">
        <v>1013</v>
      </c>
      <c r="D374" t="s">
        <v>81</v>
      </c>
      <c r="E374" s="2" t="str">
        <f>HYPERLINK("capsilon://?command=openfolder&amp;siteaddress=FAM.docvelocity-na8.net&amp;folderid=FXD21DE2FF-9A51-5E42-734C-59511FEA33AC","FX22011271")</f>
        <v>FX22011271</v>
      </c>
      <c r="F374" t="s">
        <v>19</v>
      </c>
      <c r="G374" t="s">
        <v>19</v>
      </c>
      <c r="H374" t="s">
        <v>82</v>
      </c>
      <c r="I374" t="s">
        <v>1014</v>
      </c>
      <c r="J374">
        <v>38</v>
      </c>
      <c r="K374" t="s">
        <v>84</v>
      </c>
      <c r="L374" t="s">
        <v>85</v>
      </c>
      <c r="M374" t="s">
        <v>86</v>
      </c>
      <c r="N374">
        <v>2</v>
      </c>
      <c r="O374" s="1">
        <v>44571.388935185183</v>
      </c>
      <c r="P374" s="1">
        <v>44571.399085648147</v>
      </c>
      <c r="Q374">
        <v>104</v>
      </c>
      <c r="R374">
        <v>773</v>
      </c>
      <c r="S374" t="b">
        <v>0</v>
      </c>
      <c r="T374" t="s">
        <v>87</v>
      </c>
      <c r="U374" t="b">
        <v>0</v>
      </c>
      <c r="V374" t="s">
        <v>219</v>
      </c>
      <c r="W374" s="1">
        <v>44571.393009259256</v>
      </c>
      <c r="X374">
        <v>258</v>
      </c>
      <c r="Y374">
        <v>37</v>
      </c>
      <c r="Z374">
        <v>0</v>
      </c>
      <c r="AA374">
        <v>37</v>
      </c>
      <c r="AB374">
        <v>0</v>
      </c>
      <c r="AC374">
        <v>16</v>
      </c>
      <c r="AD374">
        <v>1</v>
      </c>
      <c r="AE374">
        <v>0</v>
      </c>
      <c r="AF374">
        <v>0</v>
      </c>
      <c r="AG374">
        <v>0</v>
      </c>
      <c r="AH374" t="s">
        <v>89</v>
      </c>
      <c r="AI374" s="1">
        <v>44571.399085648147</v>
      </c>
      <c r="AJ374">
        <v>515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1</v>
      </c>
      <c r="AQ374">
        <v>0</v>
      </c>
      <c r="AR374">
        <v>0</v>
      </c>
      <c r="AS374">
        <v>0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 t="s">
        <v>87</v>
      </c>
      <c r="BB374" t="s">
        <v>87</v>
      </c>
      <c r="BC374" t="s">
        <v>87</v>
      </c>
      <c r="BD374" t="s">
        <v>87</v>
      </c>
      <c r="BE374" t="s">
        <v>87</v>
      </c>
    </row>
    <row r="375" spans="1:57" x14ac:dyDescent="0.45">
      <c r="A375" t="s">
        <v>1015</v>
      </c>
      <c r="B375" t="s">
        <v>79</v>
      </c>
      <c r="C375" t="s">
        <v>1016</v>
      </c>
      <c r="D375" t="s">
        <v>81</v>
      </c>
      <c r="E375" s="2" t="str">
        <f>HYPERLINK("capsilon://?command=openfolder&amp;siteaddress=FAM.docvelocity-na8.net&amp;folderid=FX8C8D5D8D-D7AB-92B9-3EA5-2F81199EB505","FX21126651")</f>
        <v>FX21126651</v>
      </c>
      <c r="F375" t="s">
        <v>19</v>
      </c>
      <c r="G375" t="s">
        <v>19</v>
      </c>
      <c r="H375" t="s">
        <v>82</v>
      </c>
      <c r="I375" t="s">
        <v>1017</v>
      </c>
      <c r="J375">
        <v>66</v>
      </c>
      <c r="K375" t="s">
        <v>84</v>
      </c>
      <c r="L375" t="s">
        <v>85</v>
      </c>
      <c r="M375" t="s">
        <v>86</v>
      </c>
      <c r="N375">
        <v>2</v>
      </c>
      <c r="O375" s="1">
        <v>44571.390081018515</v>
      </c>
      <c r="P375" s="1">
        <v>44571.391388888886</v>
      </c>
      <c r="Q375">
        <v>13</v>
      </c>
      <c r="R375">
        <v>100</v>
      </c>
      <c r="S375" t="b">
        <v>0</v>
      </c>
      <c r="T375" t="s">
        <v>87</v>
      </c>
      <c r="U375" t="b">
        <v>0</v>
      </c>
      <c r="V375" t="s">
        <v>129</v>
      </c>
      <c r="W375" s="1">
        <v>44571.390416666669</v>
      </c>
      <c r="X375">
        <v>22</v>
      </c>
      <c r="Y375">
        <v>0</v>
      </c>
      <c r="Z375">
        <v>0</v>
      </c>
      <c r="AA375">
        <v>0</v>
      </c>
      <c r="AB375">
        <v>52</v>
      </c>
      <c r="AC375">
        <v>0</v>
      </c>
      <c r="AD375">
        <v>66</v>
      </c>
      <c r="AE375">
        <v>0</v>
      </c>
      <c r="AF375">
        <v>0</v>
      </c>
      <c r="AG375">
        <v>0</v>
      </c>
      <c r="AH375" t="s">
        <v>89</v>
      </c>
      <c r="AI375" s="1">
        <v>44571.391388888886</v>
      </c>
      <c r="AJ375">
        <v>78</v>
      </c>
      <c r="AK375">
        <v>0</v>
      </c>
      <c r="AL375">
        <v>0</v>
      </c>
      <c r="AM375">
        <v>0</v>
      </c>
      <c r="AN375">
        <v>52</v>
      </c>
      <c r="AO375">
        <v>0</v>
      </c>
      <c r="AP375">
        <v>66</v>
      </c>
      <c r="AQ375">
        <v>0</v>
      </c>
      <c r="AR375">
        <v>0</v>
      </c>
      <c r="AS375">
        <v>0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 t="s">
        <v>87</v>
      </c>
      <c r="BB375" t="s">
        <v>87</v>
      </c>
      <c r="BC375" t="s">
        <v>87</v>
      </c>
      <c r="BD375" t="s">
        <v>87</v>
      </c>
      <c r="BE375" t="s">
        <v>87</v>
      </c>
    </row>
    <row r="376" spans="1:57" x14ac:dyDescent="0.45">
      <c r="A376" t="s">
        <v>1018</v>
      </c>
      <c r="B376" t="s">
        <v>79</v>
      </c>
      <c r="C376" t="s">
        <v>565</v>
      </c>
      <c r="D376" t="s">
        <v>81</v>
      </c>
      <c r="E376" s="2" t="str">
        <f>HYPERLINK("capsilon://?command=openfolder&amp;siteaddress=FAM.docvelocity-na8.net&amp;folderid=FX1FD7E190-1423-6C7D-FE81-05A90C4C0AE5","FX22011158")</f>
        <v>FX22011158</v>
      </c>
      <c r="F376" t="s">
        <v>19</v>
      </c>
      <c r="G376" t="s">
        <v>19</v>
      </c>
      <c r="H376" t="s">
        <v>82</v>
      </c>
      <c r="I376" t="s">
        <v>1019</v>
      </c>
      <c r="J376">
        <v>38</v>
      </c>
      <c r="K376" t="s">
        <v>84</v>
      </c>
      <c r="L376" t="s">
        <v>85</v>
      </c>
      <c r="M376" t="s">
        <v>86</v>
      </c>
      <c r="N376">
        <v>1</v>
      </c>
      <c r="O376" s="1">
        <v>44571.391724537039</v>
      </c>
      <c r="P376" s="1">
        <v>44571.39502314815</v>
      </c>
      <c r="Q376">
        <v>154</v>
      </c>
      <c r="R376">
        <v>131</v>
      </c>
      <c r="S376" t="b">
        <v>0</v>
      </c>
      <c r="T376" t="s">
        <v>87</v>
      </c>
      <c r="U376" t="b">
        <v>0</v>
      </c>
      <c r="V376" t="s">
        <v>304</v>
      </c>
      <c r="W376" s="1">
        <v>44571.39502314815</v>
      </c>
      <c r="X376">
        <v>118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38</v>
      </c>
      <c r="AE376">
        <v>37</v>
      </c>
      <c r="AF376">
        <v>0</v>
      </c>
      <c r="AG376">
        <v>1</v>
      </c>
      <c r="AH376" t="s">
        <v>87</v>
      </c>
      <c r="AI376" t="s">
        <v>87</v>
      </c>
      <c r="AJ376" t="s">
        <v>87</v>
      </c>
      <c r="AK376" t="s">
        <v>87</v>
      </c>
      <c r="AL376" t="s">
        <v>87</v>
      </c>
      <c r="AM376" t="s">
        <v>87</v>
      </c>
      <c r="AN376" t="s">
        <v>87</v>
      </c>
      <c r="AO376" t="s">
        <v>87</v>
      </c>
      <c r="AP376" t="s">
        <v>87</v>
      </c>
      <c r="AQ376" t="s">
        <v>87</v>
      </c>
      <c r="AR376" t="s">
        <v>87</v>
      </c>
      <c r="AS376" t="s">
        <v>87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 t="s">
        <v>87</v>
      </c>
      <c r="BB376" t="s">
        <v>87</v>
      </c>
      <c r="BC376" t="s">
        <v>87</v>
      </c>
      <c r="BD376" t="s">
        <v>87</v>
      </c>
      <c r="BE376" t="s">
        <v>87</v>
      </c>
    </row>
    <row r="377" spans="1:57" x14ac:dyDescent="0.45">
      <c r="A377" t="s">
        <v>1020</v>
      </c>
      <c r="B377" t="s">
        <v>79</v>
      </c>
      <c r="C377" t="s">
        <v>565</v>
      </c>
      <c r="D377" t="s">
        <v>81</v>
      </c>
      <c r="E377" s="2" t="str">
        <f>HYPERLINK("capsilon://?command=openfolder&amp;siteaddress=FAM.docvelocity-na8.net&amp;folderid=FX1FD7E190-1423-6C7D-FE81-05A90C4C0AE5","FX22011158")</f>
        <v>FX22011158</v>
      </c>
      <c r="F377" t="s">
        <v>19</v>
      </c>
      <c r="G377" t="s">
        <v>19</v>
      </c>
      <c r="H377" t="s">
        <v>82</v>
      </c>
      <c r="I377" t="s">
        <v>1019</v>
      </c>
      <c r="J377">
        <v>66</v>
      </c>
      <c r="K377" t="s">
        <v>84</v>
      </c>
      <c r="L377" t="s">
        <v>85</v>
      </c>
      <c r="M377" t="s">
        <v>86</v>
      </c>
      <c r="N377">
        <v>2</v>
      </c>
      <c r="O377" s="1">
        <v>44571.395451388889</v>
      </c>
      <c r="P377" s="1">
        <v>44571.409733796296</v>
      </c>
      <c r="Q377">
        <v>110</v>
      </c>
      <c r="R377">
        <v>1124</v>
      </c>
      <c r="S377" t="b">
        <v>0</v>
      </c>
      <c r="T377" t="s">
        <v>87</v>
      </c>
      <c r="U377" t="b">
        <v>1</v>
      </c>
      <c r="V377" t="s">
        <v>304</v>
      </c>
      <c r="W377" s="1">
        <v>44571.401018518518</v>
      </c>
      <c r="X377">
        <v>481</v>
      </c>
      <c r="Y377">
        <v>52</v>
      </c>
      <c r="Z377">
        <v>0</v>
      </c>
      <c r="AA377">
        <v>52</v>
      </c>
      <c r="AB377">
        <v>0</v>
      </c>
      <c r="AC377">
        <v>34</v>
      </c>
      <c r="AD377">
        <v>14</v>
      </c>
      <c r="AE377">
        <v>0</v>
      </c>
      <c r="AF377">
        <v>0</v>
      </c>
      <c r="AG377">
        <v>0</v>
      </c>
      <c r="AH377" t="s">
        <v>89</v>
      </c>
      <c r="AI377" s="1">
        <v>44571.409733796296</v>
      </c>
      <c r="AJ377">
        <v>643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14</v>
      </c>
      <c r="AQ377">
        <v>0</v>
      </c>
      <c r="AR377">
        <v>0</v>
      </c>
      <c r="AS377">
        <v>0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 t="s">
        <v>87</v>
      </c>
      <c r="BB377" t="s">
        <v>87</v>
      </c>
      <c r="BC377" t="s">
        <v>87</v>
      </c>
      <c r="BD377" t="s">
        <v>87</v>
      </c>
      <c r="BE377" t="s">
        <v>87</v>
      </c>
    </row>
    <row r="378" spans="1:57" x14ac:dyDescent="0.45">
      <c r="A378" t="s">
        <v>1021</v>
      </c>
      <c r="B378" t="s">
        <v>79</v>
      </c>
      <c r="C378" t="s">
        <v>565</v>
      </c>
      <c r="D378" t="s">
        <v>81</v>
      </c>
      <c r="E378" s="2" t="str">
        <f>HYPERLINK("capsilon://?command=openfolder&amp;siteaddress=FAM.docvelocity-na8.net&amp;folderid=FX1FD7E190-1423-6C7D-FE81-05A90C4C0AE5","FX22011158")</f>
        <v>FX22011158</v>
      </c>
      <c r="F378" t="s">
        <v>19</v>
      </c>
      <c r="G378" t="s">
        <v>19</v>
      </c>
      <c r="H378" t="s">
        <v>82</v>
      </c>
      <c r="I378" t="s">
        <v>1022</v>
      </c>
      <c r="J378">
        <v>93</v>
      </c>
      <c r="K378" t="s">
        <v>84</v>
      </c>
      <c r="L378" t="s">
        <v>85</v>
      </c>
      <c r="M378" t="s">
        <v>86</v>
      </c>
      <c r="N378">
        <v>2</v>
      </c>
      <c r="O378" s="1">
        <v>44571.397314814814</v>
      </c>
      <c r="P378" s="1">
        <v>44571.413993055554</v>
      </c>
      <c r="Q378">
        <v>226</v>
      </c>
      <c r="R378">
        <v>1215</v>
      </c>
      <c r="S378" t="b">
        <v>0</v>
      </c>
      <c r="T378" t="s">
        <v>87</v>
      </c>
      <c r="U378" t="b">
        <v>0</v>
      </c>
      <c r="V378" t="s">
        <v>364</v>
      </c>
      <c r="W378" s="1">
        <v>44571.409016203703</v>
      </c>
      <c r="X378">
        <v>848</v>
      </c>
      <c r="Y378">
        <v>46</v>
      </c>
      <c r="Z378">
        <v>0</v>
      </c>
      <c r="AA378">
        <v>46</v>
      </c>
      <c r="AB378">
        <v>0</v>
      </c>
      <c r="AC378">
        <v>1</v>
      </c>
      <c r="AD378">
        <v>47</v>
      </c>
      <c r="AE378">
        <v>0</v>
      </c>
      <c r="AF378">
        <v>0</v>
      </c>
      <c r="AG378">
        <v>0</v>
      </c>
      <c r="AH378" t="s">
        <v>89</v>
      </c>
      <c r="AI378" s="1">
        <v>44571.413993055554</v>
      </c>
      <c r="AJ378">
        <v>367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47</v>
      </c>
      <c r="AQ378">
        <v>0</v>
      </c>
      <c r="AR378">
        <v>0</v>
      </c>
      <c r="AS378">
        <v>0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 t="s">
        <v>87</v>
      </c>
      <c r="BB378" t="s">
        <v>87</v>
      </c>
      <c r="BC378" t="s">
        <v>87</v>
      </c>
      <c r="BD378" t="s">
        <v>87</v>
      </c>
      <c r="BE378" t="s">
        <v>87</v>
      </c>
    </row>
    <row r="379" spans="1:57" x14ac:dyDescent="0.45">
      <c r="A379" t="s">
        <v>1023</v>
      </c>
      <c r="B379" t="s">
        <v>79</v>
      </c>
      <c r="C379" t="s">
        <v>1024</v>
      </c>
      <c r="D379" t="s">
        <v>81</v>
      </c>
      <c r="E379" s="2" t="str">
        <f>HYPERLINK("capsilon://?command=openfolder&amp;siteaddress=FAM.docvelocity-na8.net&amp;folderid=FXFB727F41-5337-C70A-1B2B-04C47B8A8D08","FX21126359")</f>
        <v>FX21126359</v>
      </c>
      <c r="F379" t="s">
        <v>19</v>
      </c>
      <c r="G379" t="s">
        <v>19</v>
      </c>
      <c r="H379" t="s">
        <v>82</v>
      </c>
      <c r="I379" t="s">
        <v>1025</v>
      </c>
      <c r="J379">
        <v>66</v>
      </c>
      <c r="K379" t="s">
        <v>84</v>
      </c>
      <c r="L379" t="s">
        <v>85</v>
      </c>
      <c r="M379" t="s">
        <v>86</v>
      </c>
      <c r="N379">
        <v>2</v>
      </c>
      <c r="O379" s="1">
        <v>44571.397719907407</v>
      </c>
      <c r="P379" s="1">
        <v>44571.40730324074</v>
      </c>
      <c r="Q379">
        <v>651</v>
      </c>
      <c r="R379">
        <v>177</v>
      </c>
      <c r="S379" t="b">
        <v>0</v>
      </c>
      <c r="T379" t="s">
        <v>87</v>
      </c>
      <c r="U379" t="b">
        <v>0</v>
      </c>
      <c r="V379" t="s">
        <v>304</v>
      </c>
      <c r="W379" s="1">
        <v>44571.401747685188</v>
      </c>
      <c r="X379">
        <v>62</v>
      </c>
      <c r="Y379">
        <v>0</v>
      </c>
      <c r="Z379">
        <v>0</v>
      </c>
      <c r="AA379">
        <v>0</v>
      </c>
      <c r="AB379">
        <v>52</v>
      </c>
      <c r="AC379">
        <v>0</v>
      </c>
      <c r="AD379">
        <v>66</v>
      </c>
      <c r="AE379">
        <v>0</v>
      </c>
      <c r="AF379">
        <v>0</v>
      </c>
      <c r="AG379">
        <v>0</v>
      </c>
      <c r="AH379" t="s">
        <v>97</v>
      </c>
      <c r="AI379" s="1">
        <v>44571.40730324074</v>
      </c>
      <c r="AJ379">
        <v>115</v>
      </c>
      <c r="AK379">
        <v>0</v>
      </c>
      <c r="AL379">
        <v>0</v>
      </c>
      <c r="AM379">
        <v>0</v>
      </c>
      <c r="AN379">
        <v>52</v>
      </c>
      <c r="AO379">
        <v>0</v>
      </c>
      <c r="AP379">
        <v>66</v>
      </c>
      <c r="AQ379">
        <v>0</v>
      </c>
      <c r="AR379">
        <v>0</v>
      </c>
      <c r="AS379">
        <v>0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 t="s">
        <v>87</v>
      </c>
      <c r="BB379" t="s">
        <v>87</v>
      </c>
      <c r="BC379" t="s">
        <v>87</v>
      </c>
      <c r="BD379" t="s">
        <v>87</v>
      </c>
      <c r="BE379" t="s">
        <v>87</v>
      </c>
    </row>
    <row r="380" spans="1:57" x14ac:dyDescent="0.45">
      <c r="A380" t="s">
        <v>1026</v>
      </c>
      <c r="B380" t="s">
        <v>79</v>
      </c>
      <c r="C380" t="s">
        <v>1027</v>
      </c>
      <c r="D380" t="s">
        <v>81</v>
      </c>
      <c r="E380" s="2" t="str">
        <f>HYPERLINK("capsilon://?command=openfolder&amp;siteaddress=FAM.docvelocity-na8.net&amp;folderid=FX9F5A16BC-DAB2-BC78-7929-3095E7774690","FX22013084")</f>
        <v>FX22013084</v>
      </c>
      <c r="F380" t="s">
        <v>19</v>
      </c>
      <c r="G380" t="s">
        <v>19</v>
      </c>
      <c r="H380" t="s">
        <v>82</v>
      </c>
      <c r="I380" t="s">
        <v>1028</v>
      </c>
      <c r="J380">
        <v>182</v>
      </c>
      <c r="K380" t="s">
        <v>84</v>
      </c>
      <c r="L380" t="s">
        <v>85</v>
      </c>
      <c r="M380" t="s">
        <v>86</v>
      </c>
      <c r="N380">
        <v>2</v>
      </c>
      <c r="O380" s="1">
        <v>44571.401134259257</v>
      </c>
      <c r="P380" s="1">
        <v>44571.424525462964</v>
      </c>
      <c r="Q380">
        <v>510</v>
      </c>
      <c r="R380">
        <v>1511</v>
      </c>
      <c r="S380" t="b">
        <v>0</v>
      </c>
      <c r="T380" t="s">
        <v>87</v>
      </c>
      <c r="U380" t="b">
        <v>0</v>
      </c>
      <c r="V380" t="s">
        <v>304</v>
      </c>
      <c r="W380" s="1">
        <v>44571.408715277779</v>
      </c>
      <c r="X380">
        <v>601</v>
      </c>
      <c r="Y380">
        <v>125</v>
      </c>
      <c r="Z380">
        <v>0</v>
      </c>
      <c r="AA380">
        <v>125</v>
      </c>
      <c r="AB380">
        <v>0</v>
      </c>
      <c r="AC380">
        <v>29</v>
      </c>
      <c r="AD380">
        <v>57</v>
      </c>
      <c r="AE380">
        <v>0</v>
      </c>
      <c r="AF380">
        <v>0</v>
      </c>
      <c r="AG380">
        <v>0</v>
      </c>
      <c r="AH380" t="s">
        <v>89</v>
      </c>
      <c r="AI380" s="1">
        <v>44571.424525462964</v>
      </c>
      <c r="AJ380">
        <v>910</v>
      </c>
      <c r="AK380">
        <v>1</v>
      </c>
      <c r="AL380">
        <v>0</v>
      </c>
      <c r="AM380">
        <v>1</v>
      </c>
      <c r="AN380">
        <v>0</v>
      </c>
      <c r="AO380">
        <v>1</v>
      </c>
      <c r="AP380">
        <v>56</v>
      </c>
      <c r="AQ380">
        <v>0</v>
      </c>
      <c r="AR380">
        <v>0</v>
      </c>
      <c r="AS380">
        <v>0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 t="s">
        <v>87</v>
      </c>
      <c r="BB380" t="s">
        <v>87</v>
      </c>
      <c r="BC380" t="s">
        <v>87</v>
      </c>
      <c r="BD380" t="s">
        <v>87</v>
      </c>
      <c r="BE380" t="s">
        <v>87</v>
      </c>
    </row>
    <row r="381" spans="1:57" x14ac:dyDescent="0.45">
      <c r="A381" t="s">
        <v>1029</v>
      </c>
      <c r="B381" t="s">
        <v>79</v>
      </c>
      <c r="C381" t="s">
        <v>1030</v>
      </c>
      <c r="D381" t="s">
        <v>81</v>
      </c>
      <c r="E381" s="2" t="str">
        <f>HYPERLINK("capsilon://?command=openfolder&amp;siteaddress=FAM.docvelocity-na8.net&amp;folderid=FX14D96A0E-576E-41BA-FDB9-143372889EF6","FX22011897")</f>
        <v>FX22011897</v>
      </c>
      <c r="F381" t="s">
        <v>19</v>
      </c>
      <c r="G381" t="s">
        <v>19</v>
      </c>
      <c r="H381" t="s">
        <v>82</v>
      </c>
      <c r="I381" t="s">
        <v>1031</v>
      </c>
      <c r="J381">
        <v>301</v>
      </c>
      <c r="K381" t="s">
        <v>84</v>
      </c>
      <c r="L381" t="s">
        <v>85</v>
      </c>
      <c r="M381" t="s">
        <v>86</v>
      </c>
      <c r="N381">
        <v>2</v>
      </c>
      <c r="O381" s="1">
        <v>44571.417372685188</v>
      </c>
      <c r="P381" s="1">
        <v>44571.452337962961</v>
      </c>
      <c r="Q381">
        <v>170</v>
      </c>
      <c r="R381">
        <v>2851</v>
      </c>
      <c r="S381" t="b">
        <v>0</v>
      </c>
      <c r="T381" t="s">
        <v>87</v>
      </c>
      <c r="U381" t="b">
        <v>0</v>
      </c>
      <c r="V381" t="s">
        <v>96</v>
      </c>
      <c r="W381" s="1">
        <v>44571.430046296293</v>
      </c>
      <c r="X381">
        <v>1094</v>
      </c>
      <c r="Y381">
        <v>209</v>
      </c>
      <c r="Z381">
        <v>0</v>
      </c>
      <c r="AA381">
        <v>209</v>
      </c>
      <c r="AB381">
        <v>0</v>
      </c>
      <c r="AC381">
        <v>82</v>
      </c>
      <c r="AD381">
        <v>92</v>
      </c>
      <c r="AE381">
        <v>0</v>
      </c>
      <c r="AF381">
        <v>0</v>
      </c>
      <c r="AG381">
        <v>0</v>
      </c>
      <c r="AH381" t="s">
        <v>89</v>
      </c>
      <c r="AI381" s="1">
        <v>44571.452337962961</v>
      </c>
      <c r="AJ381">
        <v>1750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92</v>
      </c>
      <c r="AQ381">
        <v>0</v>
      </c>
      <c r="AR381">
        <v>0</v>
      </c>
      <c r="AS381">
        <v>0</v>
      </c>
      <c r="AT381" t="s">
        <v>87</v>
      </c>
      <c r="AU381" t="s">
        <v>87</v>
      </c>
      <c r="AV381" t="s">
        <v>87</v>
      </c>
      <c r="AW381" t="s">
        <v>87</v>
      </c>
      <c r="AX381" t="s">
        <v>87</v>
      </c>
      <c r="AY381" t="s">
        <v>87</v>
      </c>
      <c r="AZ381" t="s">
        <v>87</v>
      </c>
      <c r="BA381" t="s">
        <v>87</v>
      </c>
      <c r="BB381" t="s">
        <v>87</v>
      </c>
      <c r="BC381" t="s">
        <v>87</v>
      </c>
      <c r="BD381" t="s">
        <v>87</v>
      </c>
      <c r="BE381" t="s">
        <v>87</v>
      </c>
    </row>
    <row r="382" spans="1:57" x14ac:dyDescent="0.45">
      <c r="A382" t="s">
        <v>1032</v>
      </c>
      <c r="B382" t="s">
        <v>79</v>
      </c>
      <c r="C382" t="s">
        <v>1033</v>
      </c>
      <c r="D382" t="s">
        <v>81</v>
      </c>
      <c r="E382" s="2" t="str">
        <f>HYPERLINK("capsilon://?command=openfolder&amp;siteaddress=FAM.docvelocity-na8.net&amp;folderid=FX25E1FBC5-DBE2-7396-F8E4-9074EFAC939E","FX21125946")</f>
        <v>FX21125946</v>
      </c>
      <c r="F382" t="s">
        <v>19</v>
      </c>
      <c r="G382" t="s">
        <v>19</v>
      </c>
      <c r="H382" t="s">
        <v>82</v>
      </c>
      <c r="I382" t="s">
        <v>1034</v>
      </c>
      <c r="J382">
        <v>66</v>
      </c>
      <c r="K382" t="s">
        <v>84</v>
      </c>
      <c r="L382" t="s">
        <v>85</v>
      </c>
      <c r="M382" t="s">
        <v>86</v>
      </c>
      <c r="N382">
        <v>2</v>
      </c>
      <c r="O382" s="1">
        <v>44571.436967592592</v>
      </c>
      <c r="P382" s="1">
        <v>44571.457037037035</v>
      </c>
      <c r="Q382">
        <v>1023</v>
      </c>
      <c r="R382">
        <v>711</v>
      </c>
      <c r="S382" t="b">
        <v>0</v>
      </c>
      <c r="T382" t="s">
        <v>87</v>
      </c>
      <c r="U382" t="b">
        <v>0</v>
      </c>
      <c r="V382" t="s">
        <v>219</v>
      </c>
      <c r="W382" s="1">
        <v>44571.444374999999</v>
      </c>
      <c r="X382">
        <v>297</v>
      </c>
      <c r="Y382">
        <v>52</v>
      </c>
      <c r="Z382">
        <v>0</v>
      </c>
      <c r="AA382">
        <v>52</v>
      </c>
      <c r="AB382">
        <v>0</v>
      </c>
      <c r="AC382">
        <v>4</v>
      </c>
      <c r="AD382">
        <v>14</v>
      </c>
      <c r="AE382">
        <v>0</v>
      </c>
      <c r="AF382">
        <v>0</v>
      </c>
      <c r="AG382">
        <v>0</v>
      </c>
      <c r="AH382" t="s">
        <v>89</v>
      </c>
      <c r="AI382" s="1">
        <v>44571.457037037035</v>
      </c>
      <c r="AJ382">
        <v>405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14</v>
      </c>
      <c r="AQ382">
        <v>0</v>
      </c>
      <c r="AR382">
        <v>0</v>
      </c>
      <c r="AS382">
        <v>0</v>
      </c>
      <c r="AT382" t="s">
        <v>87</v>
      </c>
      <c r="AU382" t="s">
        <v>87</v>
      </c>
      <c r="AV382" t="s">
        <v>87</v>
      </c>
      <c r="AW382" t="s">
        <v>87</v>
      </c>
      <c r="AX382" t="s">
        <v>87</v>
      </c>
      <c r="AY382" t="s">
        <v>87</v>
      </c>
      <c r="AZ382" t="s">
        <v>87</v>
      </c>
      <c r="BA382" t="s">
        <v>87</v>
      </c>
      <c r="BB382" t="s">
        <v>87</v>
      </c>
      <c r="BC382" t="s">
        <v>87</v>
      </c>
      <c r="BD382" t="s">
        <v>87</v>
      </c>
      <c r="BE38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2022-01-10T16:00:00Z</dcterms:created>
  <dcterms:modified xsi:type="dcterms:W3CDTF">2022-01-11T13:23:22Z</dcterms:modified>
</cp:coreProperties>
</file>