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5" documentId="11_FAAB7263FC2EC0F17517A81EA15CFCC0DD919953" xr6:coauthVersionLast="47" xr6:coauthVersionMax="47" xr10:uidLastSave="{91D01C82-4527-41D2-9422-77449DFBA5CC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9" i="2" l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<sst xmlns="http://schemas.openxmlformats.org/spreadsheetml/2006/main" count="8960" uniqueCount="873">
  <si>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</si>
  <si>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</si>
  <si>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</si>
  <si>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</si>
  <si>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</si>
  <si>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</si>
  <si>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</si>
  <si>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</si>
  <si>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</si>
  <si>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</si>
  <si>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</si>
  <si>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</si>
  <si>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</si>
  <si>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</si>
  <si>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</si>
  <si>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</si>
  <si>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</si>
  <si>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</si>
  <si>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</si>
  <si>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</si>
  <si>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</si>
  <si>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</si>
  <si>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</si>
  <si>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</si>
  <si>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</si>
  <si>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</si>
  <si>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</si>
  <si>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</si>
  <si>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</si>
  <si>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</si>
  <si>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</si>
  <si>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</si>
  <si>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</si>
  <si>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</si>
  <si>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</si>
  <si>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</si>
  <si>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</si>
  <si>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</si>
  <si>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</si>
  <si>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</si>
  <si>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</si>
  <si>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</si>
  <si>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</si>
  <si>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</si>
  <si>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</si>
  <si>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</si>
  <si>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</si>
  <si>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</si>
  <si>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</si>
  <si>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</si>
  <si>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</si>
  <si>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</si>
  <si>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</si>
  <si>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</si>
  <si>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</si>
  <si>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</si>
  <si>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</si>
  <si>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</si>
  <si>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</si>
  <si>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</si>
  <si>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</si>
  <si>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</si>
  <si>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</si>
  <si>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</si>
  <si>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</si>
  <si>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</si>
  <si>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</si>
  <si>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</si>
  <si>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</si>
  <si>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</si>
  <si>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</si>
  <si>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</si>
  <si>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</si>
  <si>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</si>
  <si>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</si>
  <si>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</si>
  <si>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</si>
  <si>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</si>
  <si>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</si>
  <si>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WI220210041</t>
  </si>
  <si>
    <t>DATA_VALIDATION</t>
  </si>
  <si>
    <t>201300020365</t>
  </si>
  <si>
    <t>Folder</t>
  </si>
  <si>
    <t>Mailitem</t>
  </si>
  <si>
    <t>MI2202106578</t>
  </si>
  <si>
    <t>COMPLETED</t>
  </si>
  <si>
    <t>MARK_AS_COMPLETED</t>
  </si>
  <si>
    <t>Queue</t>
  </si>
  <si>
    <t>N/A</t>
  </si>
  <si>
    <t>Sanjay Kharade</t>
  </si>
  <si>
    <t>Vikash Suryakanth Parmar</t>
  </si>
  <si>
    <t>WI220210170</t>
  </si>
  <si>
    <t>201130013114</t>
  </si>
  <si>
    <t>MI2202108189</t>
  </si>
  <si>
    <t>Archana Bhujbal</t>
  </si>
  <si>
    <t>WI220210351</t>
  </si>
  <si>
    <t>201300020462</t>
  </si>
  <si>
    <t>MI2202109574</t>
  </si>
  <si>
    <t>WI220210353</t>
  </si>
  <si>
    <t>MI2202109606</t>
  </si>
  <si>
    <t>Sumit Jarhad</t>
  </si>
  <si>
    <t>WI220210403</t>
  </si>
  <si>
    <t>201330004239</t>
  </si>
  <si>
    <t>MI2202110350</t>
  </si>
  <si>
    <t>Karnal Akhare</t>
  </si>
  <si>
    <t>WI220210515</t>
  </si>
  <si>
    <t>201300020503</t>
  </si>
  <si>
    <t>MI2202111336</t>
  </si>
  <si>
    <t>WI22021065</t>
  </si>
  <si>
    <t>201330004704</t>
  </si>
  <si>
    <t>MI220210134</t>
  </si>
  <si>
    <t>WI22021066</t>
  </si>
  <si>
    <t>MI220210146</t>
  </si>
  <si>
    <t>WI220210664</t>
  </si>
  <si>
    <t>201300019180</t>
  </si>
  <si>
    <t>MI2202113079</t>
  </si>
  <si>
    <t>WI220210707</t>
  </si>
  <si>
    <t>201300021195</t>
  </si>
  <si>
    <t>MI2202113297</t>
  </si>
  <si>
    <t>Suraj Toradmal</t>
  </si>
  <si>
    <t>Poonam Patil</t>
  </si>
  <si>
    <t>WI220210766</t>
  </si>
  <si>
    <t>MI2202113467</t>
  </si>
  <si>
    <t>WI220210769</t>
  </si>
  <si>
    <t>201300020854</t>
  </si>
  <si>
    <t>MI2202113882</t>
  </si>
  <si>
    <t>Sanjana Uttekar</t>
  </si>
  <si>
    <t>WI220210772</t>
  </si>
  <si>
    <t>MI2202113895</t>
  </si>
  <si>
    <t>Dashrath Soren</t>
  </si>
  <si>
    <t>WI220210795</t>
  </si>
  <si>
    <t>MI2202114048</t>
  </si>
  <si>
    <t>Amruta Erande</t>
  </si>
  <si>
    <t>WI220210909</t>
  </si>
  <si>
    <t>201130013205</t>
  </si>
  <si>
    <t>MI2202115299</t>
  </si>
  <si>
    <t>WI22021112</t>
  </si>
  <si>
    <t>201110012393</t>
  </si>
  <si>
    <t>MI220210700</t>
  </si>
  <si>
    <t>Raman Vaidya</t>
  </si>
  <si>
    <t>Ashish Sutar</t>
  </si>
  <si>
    <t>WI22021113</t>
  </si>
  <si>
    <t>MI220210711</t>
  </si>
  <si>
    <t>WI220211141</t>
  </si>
  <si>
    <t>MI2202116412</t>
  </si>
  <si>
    <t>WI220211202</t>
  </si>
  <si>
    <t>201300020646</t>
  </si>
  <si>
    <t>MI2202117187</t>
  </si>
  <si>
    <t>WI220211287</t>
  </si>
  <si>
    <t>201330002042</t>
  </si>
  <si>
    <t>MI2202117730</t>
  </si>
  <si>
    <t>WI220211296</t>
  </si>
  <si>
    <t>201330004858</t>
  </si>
  <si>
    <t>MI2202117853</t>
  </si>
  <si>
    <t>WI220211407</t>
  </si>
  <si>
    <t>WI220211418</t>
  </si>
  <si>
    <t>Mohini Shinde</t>
  </si>
  <si>
    <t>WI220211438</t>
  </si>
  <si>
    <t>WI22021146</t>
  </si>
  <si>
    <t>201130013154</t>
  </si>
  <si>
    <t>MI220211061</t>
  </si>
  <si>
    <t>WI22021152</t>
  </si>
  <si>
    <t>201130013157</t>
  </si>
  <si>
    <t>MI220211229</t>
  </si>
  <si>
    <t>WI22021153</t>
  </si>
  <si>
    <t>MI220211243</t>
  </si>
  <si>
    <t>WI220211625</t>
  </si>
  <si>
    <t>201300020442</t>
  </si>
  <si>
    <t>MI2202120642</t>
  </si>
  <si>
    <t>WI22021165</t>
  </si>
  <si>
    <t>201130013085</t>
  </si>
  <si>
    <t>MI220211405</t>
  </si>
  <si>
    <t>WI220211660</t>
  </si>
  <si>
    <t>201330004669</t>
  </si>
  <si>
    <t>MI2202121351</t>
  </si>
  <si>
    <t>Supriya Khape</t>
  </si>
  <si>
    <t>WI220211734</t>
  </si>
  <si>
    <t>MI2202122186</t>
  </si>
  <si>
    <t>WI22021193</t>
  </si>
  <si>
    <t>201300020786</t>
  </si>
  <si>
    <t>MI220211955</t>
  </si>
  <si>
    <t>WI220211982</t>
  </si>
  <si>
    <t>201300020901</t>
  </si>
  <si>
    <t>MI2202124935</t>
  </si>
  <si>
    <t>Aditya Tade</t>
  </si>
  <si>
    <t>WI220212013</t>
  </si>
  <si>
    <t>201100014521</t>
  </si>
  <si>
    <t>MI2202125324</t>
  </si>
  <si>
    <t>WI220212015</t>
  </si>
  <si>
    <t>201300020121</t>
  </si>
  <si>
    <t>MI2202125345</t>
  </si>
  <si>
    <t>WI220212023</t>
  </si>
  <si>
    <t>MI2202125387</t>
  </si>
  <si>
    <t>WI220212027</t>
  </si>
  <si>
    <t>MI2202125411</t>
  </si>
  <si>
    <t>WI220212031</t>
  </si>
  <si>
    <t>MI2202125414</t>
  </si>
  <si>
    <t>WI220212032</t>
  </si>
  <si>
    <t>MI2202125431</t>
  </si>
  <si>
    <t>Hemanshi Deshlahara</t>
  </si>
  <si>
    <t>WI220212033</t>
  </si>
  <si>
    <t>MI2202125446</t>
  </si>
  <si>
    <t>WI22021204</t>
  </si>
  <si>
    <t>201300019953</t>
  </si>
  <si>
    <t>MI220211979</t>
  </si>
  <si>
    <t>WI22021208</t>
  </si>
  <si>
    <t>MI220212084</t>
  </si>
  <si>
    <t>Ujwala Ajabe</t>
  </si>
  <si>
    <t>WI22021218</t>
  </si>
  <si>
    <t>MI220212116</t>
  </si>
  <si>
    <t>WI22021222</t>
  </si>
  <si>
    <t>MI220212212</t>
  </si>
  <si>
    <t>WI220212233</t>
  </si>
  <si>
    <t>201300020790</t>
  </si>
  <si>
    <t>MI2202128126</t>
  </si>
  <si>
    <t>WI220212311</t>
  </si>
  <si>
    <t>201300021188</t>
  </si>
  <si>
    <t>MI2202129425</t>
  </si>
  <si>
    <t>WI220212312</t>
  </si>
  <si>
    <t>MI2202129427</t>
  </si>
  <si>
    <t>WI220212313</t>
  </si>
  <si>
    <t>MI2202129426</t>
  </si>
  <si>
    <t>WI220212314</t>
  </si>
  <si>
    <t>MI2202129433</t>
  </si>
  <si>
    <t>WI220212365</t>
  </si>
  <si>
    <t>Sangeeta Kumari</t>
  </si>
  <si>
    <t>WI220212368</t>
  </si>
  <si>
    <t>WI220212509</t>
  </si>
  <si>
    <t>201330004905</t>
  </si>
  <si>
    <t>MI2202131939</t>
  </si>
  <si>
    <t>Saloni Uttekar</t>
  </si>
  <si>
    <t>WI220212510</t>
  </si>
  <si>
    <t>MI2202131957</t>
  </si>
  <si>
    <t>WI220212541</t>
  </si>
  <si>
    <t>201330004872</t>
  </si>
  <si>
    <t>MI2202132205</t>
  </si>
  <si>
    <t>WI220212550</t>
  </si>
  <si>
    <t>201130013162</t>
  </si>
  <si>
    <t>MI2202132271</t>
  </si>
  <si>
    <t>WI220212557</t>
  </si>
  <si>
    <t>MI2202132301</t>
  </si>
  <si>
    <t>WI220212660</t>
  </si>
  <si>
    <t>MI2202133211</t>
  </si>
  <si>
    <t>WI220212665</t>
  </si>
  <si>
    <t>MI2202133239</t>
  </si>
  <si>
    <t>WI220212763</t>
  </si>
  <si>
    <t>201340000558</t>
  </si>
  <si>
    <t>MI2202134208</t>
  </si>
  <si>
    <t>WI22021302</t>
  </si>
  <si>
    <t>201330004709</t>
  </si>
  <si>
    <t>MI220213616</t>
  </si>
  <si>
    <t>WI22021303</t>
  </si>
  <si>
    <t>201130012808</t>
  </si>
  <si>
    <t>MI22029582</t>
  </si>
  <si>
    <t>WI22021316</t>
  </si>
  <si>
    <t>WI220213228</t>
  </si>
  <si>
    <t>201300020882</t>
  </si>
  <si>
    <t>MI2202138596</t>
  </si>
  <si>
    <t>WI220213285</t>
  </si>
  <si>
    <t>201330004571</t>
  </si>
  <si>
    <t>MI2202139140</t>
  </si>
  <si>
    <t>WI220213288</t>
  </si>
  <si>
    <t>MI2202139148</t>
  </si>
  <si>
    <t>Prajakta Jagannath Mane</t>
  </si>
  <si>
    <t>WI220213354</t>
  </si>
  <si>
    <t>201340000526</t>
  </si>
  <si>
    <t>MI2202139620</t>
  </si>
  <si>
    <t>WI220213376</t>
  </si>
  <si>
    <t>MI2202139824</t>
  </si>
  <si>
    <t>WI220213380</t>
  </si>
  <si>
    <t>MI2202139944</t>
  </si>
  <si>
    <t>WI22021343</t>
  </si>
  <si>
    <t>201330004488</t>
  </si>
  <si>
    <t>MI220214154</t>
  </si>
  <si>
    <t>WI220213608</t>
  </si>
  <si>
    <t>201130013089</t>
  </si>
  <si>
    <t>MI2202141750</t>
  </si>
  <si>
    <t>WI22021365</t>
  </si>
  <si>
    <t>WI220213719</t>
  </si>
  <si>
    <t>MI2202143232</t>
  </si>
  <si>
    <t>WI22021383</t>
  </si>
  <si>
    <t>WI220213834</t>
  </si>
  <si>
    <t>WI220213849</t>
  </si>
  <si>
    <t>201300020699</t>
  </si>
  <si>
    <t>MI2202144471</t>
  </si>
  <si>
    <t>WI220213853</t>
  </si>
  <si>
    <t>MI2202144496</t>
  </si>
  <si>
    <t>WI220213861</t>
  </si>
  <si>
    <t>MI2202144534</t>
  </si>
  <si>
    <t>WI220213863</t>
  </si>
  <si>
    <t>MI2202144557</t>
  </si>
  <si>
    <t>WI220213873</t>
  </si>
  <si>
    <t>MI2202144569</t>
  </si>
  <si>
    <t>WI220213951</t>
  </si>
  <si>
    <t>201300020299</t>
  </si>
  <si>
    <t>MI2202145437</t>
  </si>
  <si>
    <t>WI22021402</t>
  </si>
  <si>
    <t>201340000555</t>
  </si>
  <si>
    <t>MI220214944</t>
  </si>
  <si>
    <t>WI220214029</t>
  </si>
  <si>
    <t>201100014479</t>
  </si>
  <si>
    <t>MI2202146681</t>
  </si>
  <si>
    <t>WI22021421</t>
  </si>
  <si>
    <t>WI220214266</t>
  </si>
  <si>
    <t>201300020562</t>
  </si>
  <si>
    <t>MI2202148782</t>
  </si>
  <si>
    <t>WI22021432</t>
  </si>
  <si>
    <t>MI220215210</t>
  </si>
  <si>
    <t>WI22021435</t>
  </si>
  <si>
    <t>MI220215236</t>
  </si>
  <si>
    <t>WI220214355</t>
  </si>
  <si>
    <t>201300020644</t>
  </si>
  <si>
    <t>MI2202149503</t>
  </si>
  <si>
    <t>WI220214410</t>
  </si>
  <si>
    <t>201330015545</t>
  </si>
  <si>
    <t>MI2202149826</t>
  </si>
  <si>
    <t>WI220214417</t>
  </si>
  <si>
    <t>201300020627</t>
  </si>
  <si>
    <t>MI2202149895</t>
  </si>
  <si>
    <t>WI220214426</t>
  </si>
  <si>
    <t>MI2202149948</t>
  </si>
  <si>
    <t>WI220214444</t>
  </si>
  <si>
    <t>MI2202150114</t>
  </si>
  <si>
    <t>WI22021451</t>
  </si>
  <si>
    <t>201330004772</t>
  </si>
  <si>
    <t>MI220215697</t>
  </si>
  <si>
    <t>WI220214539</t>
  </si>
  <si>
    <t>201300020942</t>
  </si>
  <si>
    <t>MI2202150902</t>
  </si>
  <si>
    <t>WI220214731</t>
  </si>
  <si>
    <t>201300020440</t>
  </si>
  <si>
    <t>MI2202152816</t>
  </si>
  <si>
    <t>WI220214744</t>
  </si>
  <si>
    <t>MI2202153127</t>
  </si>
  <si>
    <t>WI220214996</t>
  </si>
  <si>
    <t>201330003884</t>
  </si>
  <si>
    <t>MI2202155822</t>
  </si>
  <si>
    <t>WI220215056</t>
  </si>
  <si>
    <t>MI2202156615</t>
  </si>
  <si>
    <t>Aparna Chavan</t>
  </si>
  <si>
    <t>WI220215099</t>
  </si>
  <si>
    <t>201330004732</t>
  </si>
  <si>
    <t>MI2202156933</t>
  </si>
  <si>
    <t>WI220215102</t>
  </si>
  <si>
    <t>MI2202156963</t>
  </si>
  <si>
    <t>WI220215104</t>
  </si>
  <si>
    <t>MI2202156976</t>
  </si>
  <si>
    <t>WI220215106</t>
  </si>
  <si>
    <t>MI2202156996</t>
  </si>
  <si>
    <t>WI220215122</t>
  </si>
  <si>
    <t>201110012445</t>
  </si>
  <si>
    <t>MI2202157245</t>
  </si>
  <si>
    <t>WI220215349</t>
  </si>
  <si>
    <t>201330014383</t>
  </si>
  <si>
    <t>MI2202159823</t>
  </si>
  <si>
    <t>WI220215359</t>
  </si>
  <si>
    <t>201100014579</t>
  </si>
  <si>
    <t>MI2202159914</t>
  </si>
  <si>
    <t>WI220215425</t>
  </si>
  <si>
    <t>201330004754</t>
  </si>
  <si>
    <t>MI2202160494</t>
  </si>
  <si>
    <t>WI220215510</t>
  </si>
  <si>
    <t>201300020051</t>
  </si>
  <si>
    <t>MI2202161387</t>
  </si>
  <si>
    <t>WI220215536</t>
  </si>
  <si>
    <t>201300021059</t>
  </si>
  <si>
    <t>MI2202161667</t>
  </si>
  <si>
    <t>WI220215589</t>
  </si>
  <si>
    <t>201330014399</t>
  </si>
  <si>
    <t>MI2202162122</t>
  </si>
  <si>
    <t>WI220215590</t>
  </si>
  <si>
    <t>MI2202162104</t>
  </si>
  <si>
    <t>WI220215646</t>
  </si>
  <si>
    <t>201300020865</t>
  </si>
  <si>
    <t>MI2202162847</t>
  </si>
  <si>
    <t>WI220215649</t>
  </si>
  <si>
    <t>MI2202162853</t>
  </si>
  <si>
    <t>WI220215659</t>
  </si>
  <si>
    <t>MI2202163166</t>
  </si>
  <si>
    <t>WI220215662</t>
  </si>
  <si>
    <t>MI2202163197</t>
  </si>
  <si>
    <t>WI220215672</t>
  </si>
  <si>
    <t>WI220215681</t>
  </si>
  <si>
    <t>WI220215690</t>
  </si>
  <si>
    <t>WI220215696</t>
  </si>
  <si>
    <t>201300020327</t>
  </si>
  <si>
    <t>MI2202163670</t>
  </si>
  <si>
    <t>WI220215697</t>
  </si>
  <si>
    <t>MI2202163673</t>
  </si>
  <si>
    <t>WI220215720</t>
  </si>
  <si>
    <t>WI220215953</t>
  </si>
  <si>
    <t>201330004785</t>
  </si>
  <si>
    <t>MI2202165675</t>
  </si>
  <si>
    <t>WI220215967</t>
  </si>
  <si>
    <t>201330004611</t>
  </si>
  <si>
    <t>MI2202165824</t>
  </si>
  <si>
    <t>WI220215970</t>
  </si>
  <si>
    <t>201110012383</t>
  </si>
  <si>
    <t>MI2202165866</t>
  </si>
  <si>
    <t>WI220215971</t>
  </si>
  <si>
    <t>MI2202165894</t>
  </si>
  <si>
    <t>WI22021598</t>
  </si>
  <si>
    <t>201300020701</t>
  </si>
  <si>
    <t>MI220217241</t>
  </si>
  <si>
    <t>WI22021600</t>
  </si>
  <si>
    <t>MI220217275</t>
  </si>
  <si>
    <t>WI220216067</t>
  </si>
  <si>
    <t>MI2202166856</t>
  </si>
  <si>
    <t>WI220216115</t>
  </si>
  <si>
    <t>201330004739</t>
  </si>
  <si>
    <t>MI2202167326</t>
  </si>
  <si>
    <t>WI220216116</t>
  </si>
  <si>
    <t>MI2202167327</t>
  </si>
  <si>
    <t>WI22021612</t>
  </si>
  <si>
    <t>201130012904</t>
  </si>
  <si>
    <t>MI220217495</t>
  </si>
  <si>
    <t>WI220216403</t>
  </si>
  <si>
    <t>MI2202172518</t>
  </si>
  <si>
    <t>WI220216408</t>
  </si>
  <si>
    <t>201330004604</t>
  </si>
  <si>
    <t>MI2202172604</t>
  </si>
  <si>
    <t>WI220216409</t>
  </si>
  <si>
    <t>MI2202172610</t>
  </si>
  <si>
    <t>WI220216410</t>
  </si>
  <si>
    <t>MI2202172622</t>
  </si>
  <si>
    <t>WI220216411</t>
  </si>
  <si>
    <t>MI2202172630</t>
  </si>
  <si>
    <t>WI220216412</t>
  </si>
  <si>
    <t>MI2202172639</t>
  </si>
  <si>
    <t>WI220216413</t>
  </si>
  <si>
    <t>MI2202172652</t>
  </si>
  <si>
    <t>WI220216443</t>
  </si>
  <si>
    <t>201110012390</t>
  </si>
  <si>
    <t>MI2202173399</t>
  </si>
  <si>
    <t>WI220216455</t>
  </si>
  <si>
    <t>MI2202173588</t>
  </si>
  <si>
    <t>WI220216479</t>
  </si>
  <si>
    <t>201300019355</t>
  </si>
  <si>
    <t>MI2202173772</t>
  </si>
  <si>
    <t>WI220216482</t>
  </si>
  <si>
    <t>201300020977</t>
  </si>
  <si>
    <t>MI2202173799</t>
  </si>
  <si>
    <t>WI220216483</t>
  </si>
  <si>
    <t>MI2202173812</t>
  </si>
  <si>
    <t>WI220216485</t>
  </si>
  <si>
    <t>MI2202173805</t>
  </si>
  <si>
    <t>WI220216495</t>
  </si>
  <si>
    <t>201300020548</t>
  </si>
  <si>
    <t>MI2202173970</t>
  </si>
  <si>
    <t>WI220216503</t>
  </si>
  <si>
    <t>MI2202174080</t>
  </si>
  <si>
    <t>WI220216504</t>
  </si>
  <si>
    <t>MI2202174101</t>
  </si>
  <si>
    <t>WI220216529</t>
  </si>
  <si>
    <t>MI2202174393</t>
  </si>
  <si>
    <t>WI22021707</t>
  </si>
  <si>
    <t>201330004731</t>
  </si>
  <si>
    <t>MI220218556</t>
  </si>
  <si>
    <t>WI22021789</t>
  </si>
  <si>
    <t>MI220219284</t>
  </si>
  <si>
    <t>WI22021835</t>
  </si>
  <si>
    <t>201340000537</t>
  </si>
  <si>
    <t>MI220219765</t>
  </si>
  <si>
    <t>WI22021931</t>
  </si>
  <si>
    <t>201300020610</t>
  </si>
  <si>
    <t>MI220220519</t>
  </si>
  <si>
    <t>WI22021934</t>
  </si>
  <si>
    <t>MI220220536</t>
  </si>
  <si>
    <t>WI22021940</t>
  </si>
  <si>
    <t>MI220220568</t>
  </si>
  <si>
    <t>WI22021987</t>
  </si>
  <si>
    <t>201300020376</t>
  </si>
  <si>
    <t>MI220220999</t>
  </si>
  <si>
    <t>WI22022171</t>
  </si>
  <si>
    <t>201300018496</t>
  </si>
  <si>
    <t>MI220222494</t>
  </si>
  <si>
    <t>WI22022247</t>
  </si>
  <si>
    <t>201330004449</t>
  </si>
  <si>
    <t>MI220223048</t>
  </si>
  <si>
    <t>WI22022326</t>
  </si>
  <si>
    <t>MI220223858</t>
  </si>
  <si>
    <t>WI22022329</t>
  </si>
  <si>
    <t>MI220223955</t>
  </si>
  <si>
    <t>WI22022418</t>
  </si>
  <si>
    <t>201330004917</t>
  </si>
  <si>
    <t>MI220224908</t>
  </si>
  <si>
    <t>WI22022423</t>
  </si>
  <si>
    <t>MI220224933</t>
  </si>
  <si>
    <t>WI22022467</t>
  </si>
  <si>
    <t>201300019805</t>
  </si>
  <si>
    <t>MI220225228</t>
  </si>
  <si>
    <t>WI22022471</t>
  </si>
  <si>
    <t>MI220225272</t>
  </si>
  <si>
    <t>WI22022473</t>
  </si>
  <si>
    <t>MI220225257</t>
  </si>
  <si>
    <t>WI22022476</t>
  </si>
  <si>
    <t>MI220225298</t>
  </si>
  <si>
    <t>Ashley Hall</t>
  </si>
  <si>
    <t>WI22022526</t>
  </si>
  <si>
    <t>201300021086</t>
  </si>
  <si>
    <t>MI220226272</t>
  </si>
  <si>
    <t>WI22022527</t>
  </si>
  <si>
    <t>MI220226299</t>
  </si>
  <si>
    <t>WI22022528</t>
  </si>
  <si>
    <t>MI220226373</t>
  </si>
  <si>
    <t>WI22022529</t>
  </si>
  <si>
    <t>MI220226387</t>
  </si>
  <si>
    <t>WI22022532</t>
  </si>
  <si>
    <t>MI220226403</t>
  </si>
  <si>
    <t>WI22022649</t>
  </si>
  <si>
    <t>WI22022790</t>
  </si>
  <si>
    <t>201100014423</t>
  </si>
  <si>
    <t>MI220228322</t>
  </si>
  <si>
    <t>WI22022845</t>
  </si>
  <si>
    <t>MI220229043</t>
  </si>
  <si>
    <t>WI22023219</t>
  </si>
  <si>
    <t>201100014422</t>
  </si>
  <si>
    <t>MI220231924</t>
  </si>
  <si>
    <t>WI22023246</t>
  </si>
  <si>
    <t>MI220232419</t>
  </si>
  <si>
    <t>WI22023320</t>
  </si>
  <si>
    <t>201300020829</t>
  </si>
  <si>
    <t>MI220233110</t>
  </si>
  <si>
    <t>WI22023484</t>
  </si>
  <si>
    <t>201340000539</t>
  </si>
  <si>
    <t>MI220235247</t>
  </si>
  <si>
    <t>WI22023491</t>
  </si>
  <si>
    <t>201330004476</t>
  </si>
  <si>
    <t>MI220235359</t>
  </si>
  <si>
    <t>WI22023493</t>
  </si>
  <si>
    <t>MI220235398</t>
  </si>
  <si>
    <t>WI22023499</t>
  </si>
  <si>
    <t>MI220235477</t>
  </si>
  <si>
    <t>WI22023514</t>
  </si>
  <si>
    <t>MI220235656</t>
  </si>
  <si>
    <t>WI22023533</t>
  </si>
  <si>
    <t>MI220235867</t>
  </si>
  <si>
    <t>WI22023563</t>
  </si>
  <si>
    <t>MI220235975</t>
  </si>
  <si>
    <t>WI22023587</t>
  </si>
  <si>
    <t>MI220236101</t>
  </si>
  <si>
    <t>WI22023596</t>
  </si>
  <si>
    <t>MI220236174</t>
  </si>
  <si>
    <t>WI22023605</t>
  </si>
  <si>
    <t>MI220236215</t>
  </si>
  <si>
    <t>WI22023620</t>
  </si>
  <si>
    <t>MI220236380</t>
  </si>
  <si>
    <t>WI22023630</t>
  </si>
  <si>
    <t>201110012398</t>
  </si>
  <si>
    <t>MI220236706</t>
  </si>
  <si>
    <t>WI22023634</t>
  </si>
  <si>
    <t>201300020767</t>
  </si>
  <si>
    <t>MI220236741</t>
  </si>
  <si>
    <t>WI22023636</t>
  </si>
  <si>
    <t>MI220236765</t>
  </si>
  <si>
    <t>WI22023637</t>
  </si>
  <si>
    <t>MI220236770</t>
  </si>
  <si>
    <t>WI22023642</t>
  </si>
  <si>
    <t>MI220236778</t>
  </si>
  <si>
    <t>WI22023770</t>
  </si>
  <si>
    <t>201110012307</t>
  </si>
  <si>
    <t>MI220238123</t>
  </si>
  <si>
    <t>Nisha Verma</t>
  </si>
  <si>
    <t>WI22024025</t>
  </si>
  <si>
    <t>MI220240607</t>
  </si>
  <si>
    <t>WI22024139</t>
  </si>
  <si>
    <t>201300019507</t>
  </si>
  <si>
    <t>MI220242115</t>
  </si>
  <si>
    <t>WI22024319</t>
  </si>
  <si>
    <t>201100014483</t>
  </si>
  <si>
    <t>MI220244125</t>
  </si>
  <si>
    <t>WI22024635</t>
  </si>
  <si>
    <t>MI220247991</t>
  </si>
  <si>
    <t>WI22024637</t>
  </si>
  <si>
    <t>MI220247995</t>
  </si>
  <si>
    <t>WI22024643</t>
  </si>
  <si>
    <t>201300020264</t>
  </si>
  <si>
    <t>MI220248082</t>
  </si>
  <si>
    <t>WI22024662</t>
  </si>
  <si>
    <t>201300020574</t>
  </si>
  <si>
    <t>MI220248507</t>
  </si>
  <si>
    <t>WI22024738</t>
  </si>
  <si>
    <t>201300020477</t>
  </si>
  <si>
    <t>MI220249068</t>
  </si>
  <si>
    <t>WI22024788</t>
  </si>
  <si>
    <t>201300020509</t>
  </si>
  <si>
    <t>MI220249315</t>
  </si>
  <si>
    <t>WI22024792</t>
  </si>
  <si>
    <t>MI220249325</t>
  </si>
  <si>
    <t>WI22024793</t>
  </si>
  <si>
    <t>MI220249334</t>
  </si>
  <si>
    <t>WI22024799</t>
  </si>
  <si>
    <t>MI220249379</t>
  </si>
  <si>
    <t>WI22024829</t>
  </si>
  <si>
    <t>WI22024855</t>
  </si>
  <si>
    <t>WI22024876</t>
  </si>
  <si>
    <t>MI220250142</t>
  </si>
  <si>
    <t>WI22024880</t>
  </si>
  <si>
    <t>MI220250171</t>
  </si>
  <si>
    <t>WI22024882</t>
  </si>
  <si>
    <t>MI220250188</t>
  </si>
  <si>
    <t>WI22024885</t>
  </si>
  <si>
    <t>201130013041</t>
  </si>
  <si>
    <t>MI220250220</t>
  </si>
  <si>
    <t>WI22024891</t>
  </si>
  <si>
    <t>MI220250269</t>
  </si>
  <si>
    <t>WI22024941</t>
  </si>
  <si>
    <t>MI220250753</t>
  </si>
  <si>
    <t>WI22024942</t>
  </si>
  <si>
    <t>MI220250764</t>
  </si>
  <si>
    <t>WI22024945</t>
  </si>
  <si>
    <t>MI220250785</t>
  </si>
  <si>
    <t>WI22024948</t>
  </si>
  <si>
    <t>201330004481</t>
  </si>
  <si>
    <t>MI220250791</t>
  </si>
  <si>
    <t>WI22024950</t>
  </si>
  <si>
    <t>MI220250814</t>
  </si>
  <si>
    <t>WI22024959</t>
  </si>
  <si>
    <t>MI220250870</t>
  </si>
  <si>
    <t>WI22024985</t>
  </si>
  <si>
    <t>201330004093</t>
  </si>
  <si>
    <t>MI220251100</t>
  </si>
  <si>
    <t>WI22025010</t>
  </si>
  <si>
    <t>201330004564</t>
  </si>
  <si>
    <t>MI220251417</t>
  </si>
  <si>
    <t>WI22025016</t>
  </si>
  <si>
    <t>201130013139</t>
  </si>
  <si>
    <t>MI220251482</t>
  </si>
  <si>
    <t>WI22025022</t>
  </si>
  <si>
    <t>201130013137</t>
  </si>
  <si>
    <t>MI220251507</t>
  </si>
  <si>
    <t>WI22025045</t>
  </si>
  <si>
    <t>201300021072</t>
  </si>
  <si>
    <t>MI220251719</t>
  </si>
  <si>
    <t>WI22025061</t>
  </si>
  <si>
    <t>201340000542</t>
  </si>
  <si>
    <t>MI220251856</t>
  </si>
  <si>
    <t>WI22025070</t>
  </si>
  <si>
    <t>201300020093</t>
  </si>
  <si>
    <t>MI220252021</t>
  </si>
  <si>
    <t>WI22025072</t>
  </si>
  <si>
    <t>MI220252024</t>
  </si>
  <si>
    <t>WI22025075</t>
  </si>
  <si>
    <t>MI220252062</t>
  </si>
  <si>
    <t>WI22025077</t>
  </si>
  <si>
    <t>MI220252084</t>
  </si>
  <si>
    <t>WI22025082</t>
  </si>
  <si>
    <t>201110012399</t>
  </si>
  <si>
    <t>MI220252096</t>
  </si>
  <si>
    <t>WI22025109</t>
  </si>
  <si>
    <t>201130013167</t>
  </si>
  <si>
    <t>MI220252445</t>
  </si>
  <si>
    <t>WI22025122</t>
  </si>
  <si>
    <t>MI220252555</t>
  </si>
  <si>
    <t>WI22025123</t>
  </si>
  <si>
    <t>MI220252562</t>
  </si>
  <si>
    <t>WI22025128</t>
  </si>
  <si>
    <t>MI220252605</t>
  </si>
  <si>
    <t>WI22025131</t>
  </si>
  <si>
    <t>MI220252582</t>
  </si>
  <si>
    <t>WI22025135</t>
  </si>
  <si>
    <t>MI220252622</t>
  </si>
  <si>
    <t>WI22025139</t>
  </si>
  <si>
    <t>MI220252633</t>
  </si>
  <si>
    <t>WI22025176</t>
  </si>
  <si>
    <t>201130012974</t>
  </si>
  <si>
    <t>MI220252686</t>
  </si>
  <si>
    <t>WI22025185</t>
  </si>
  <si>
    <t>201110012417</t>
  </si>
  <si>
    <t>MI220253040</t>
  </si>
  <si>
    <t>WI22025242</t>
  </si>
  <si>
    <t>201130013109</t>
  </si>
  <si>
    <t>MI220253734</t>
  </si>
  <si>
    <t>WI22025301</t>
  </si>
  <si>
    <t>201300020554</t>
  </si>
  <si>
    <t>MI220254824</t>
  </si>
  <si>
    <t>WI22025303</t>
  </si>
  <si>
    <t>MI220254855</t>
  </si>
  <si>
    <t>WI22025309</t>
  </si>
  <si>
    <t>MI220254895</t>
  </si>
  <si>
    <t>WI22025366</t>
  </si>
  <si>
    <t>MI220255636</t>
  </si>
  <si>
    <t>WI22025437</t>
  </si>
  <si>
    <t>201330004336</t>
  </si>
  <si>
    <t>MI220256362</t>
  </si>
  <si>
    <t>WI22025439</t>
  </si>
  <si>
    <t>MI220256346</t>
  </si>
  <si>
    <t>WI22025443</t>
  </si>
  <si>
    <t>MI220256392</t>
  </si>
  <si>
    <t>WI22025449</t>
  </si>
  <si>
    <t>MI220256456</t>
  </si>
  <si>
    <t>WI22025451</t>
  </si>
  <si>
    <t>MI220256430</t>
  </si>
  <si>
    <t>WI22025495</t>
  </si>
  <si>
    <t>WI22025567</t>
  </si>
  <si>
    <t>MI220257768</t>
  </si>
  <si>
    <t>WI22025571</t>
  </si>
  <si>
    <t>MI220257789</t>
  </si>
  <si>
    <t>WI22025580</t>
  </si>
  <si>
    <t>WI22025831</t>
  </si>
  <si>
    <t>201300020373</t>
  </si>
  <si>
    <t>MI220260806</t>
  </si>
  <si>
    <t>Cindy Lyn Mendoza</t>
  </si>
  <si>
    <t>WI2202594</t>
  </si>
  <si>
    <t>201300020673</t>
  </si>
  <si>
    <t>MI22025696</t>
  </si>
  <si>
    <t>WI22025949</t>
  </si>
  <si>
    <t>201330004274</t>
  </si>
  <si>
    <t>MI220262424</t>
  </si>
  <si>
    <t>WI22026045</t>
  </si>
  <si>
    <t>201300020772</t>
  </si>
  <si>
    <t>MI220263722</t>
  </si>
  <si>
    <t>WI22026093</t>
  </si>
  <si>
    <t>201130012973</t>
  </si>
  <si>
    <t>MI220264466</t>
  </si>
  <si>
    <t>WI22026110</t>
  </si>
  <si>
    <t>MI220264626</t>
  </si>
  <si>
    <t>WI2202612</t>
  </si>
  <si>
    <t>MI22026052</t>
  </si>
  <si>
    <t>WI2202613</t>
  </si>
  <si>
    <t>MI22026055</t>
  </si>
  <si>
    <t>WI2202614</t>
  </si>
  <si>
    <t>MI22026059</t>
  </si>
  <si>
    <t>WI22026149</t>
  </si>
  <si>
    <t>MI220264653</t>
  </si>
  <si>
    <t>WI22026172</t>
  </si>
  <si>
    <t>WI22026293</t>
  </si>
  <si>
    <t>201330003930</t>
  </si>
  <si>
    <t>MI220265926</t>
  </si>
  <si>
    <t>WI22026301</t>
  </si>
  <si>
    <t>MI220265965</t>
  </si>
  <si>
    <t>WI22026323</t>
  </si>
  <si>
    <t>201300020316</t>
  </si>
  <si>
    <t>MI220266205</t>
  </si>
  <si>
    <t>WI22026326</t>
  </si>
  <si>
    <t>MI220266231</t>
  </si>
  <si>
    <t>WI22026333</t>
  </si>
  <si>
    <t>MI220266243</t>
  </si>
  <si>
    <t>WI22026337</t>
  </si>
  <si>
    <t>MI220266270</t>
  </si>
  <si>
    <t>Rohit Mawal</t>
  </si>
  <si>
    <t>WI2202634</t>
  </si>
  <si>
    <t>WI2202635</t>
  </si>
  <si>
    <t>Sadaf Khan</t>
  </si>
  <si>
    <t>WI22026415</t>
  </si>
  <si>
    <t>MI220266970</t>
  </si>
  <si>
    <t>WI22026557</t>
  </si>
  <si>
    <t>201110012358</t>
  </si>
  <si>
    <t>MI220268810</t>
  </si>
  <si>
    <t>WI22026649</t>
  </si>
  <si>
    <t>201330004529</t>
  </si>
  <si>
    <t>MI220270523</t>
  </si>
  <si>
    <t>WI22026654</t>
  </si>
  <si>
    <t>WI22026787</t>
  </si>
  <si>
    <t>MI220271789</t>
  </si>
  <si>
    <t>WI22026973</t>
  </si>
  <si>
    <t>201300019642</t>
  </si>
  <si>
    <t>MI220273755</t>
  </si>
  <si>
    <t>WI22026982</t>
  </si>
  <si>
    <t>MI220273787</t>
  </si>
  <si>
    <t>WI22027021</t>
  </si>
  <si>
    <t>MI220274443</t>
  </si>
  <si>
    <t>WI2202713</t>
  </si>
  <si>
    <t>201330004480</t>
  </si>
  <si>
    <t>MI22027485</t>
  </si>
  <si>
    <t>WI22027251</t>
  </si>
  <si>
    <t>WI22027255</t>
  </si>
  <si>
    <t>MI220275865</t>
  </si>
  <si>
    <t>WI22027259</t>
  </si>
  <si>
    <t>MI220275887</t>
  </si>
  <si>
    <t>WI22027265</t>
  </si>
  <si>
    <t>MI220275913</t>
  </si>
  <si>
    <t>WI22027272</t>
  </si>
  <si>
    <t>MI220275931</t>
  </si>
  <si>
    <t>WI22027274</t>
  </si>
  <si>
    <t>MI220275956</t>
  </si>
  <si>
    <t>WI22027278</t>
  </si>
  <si>
    <t>201330004630</t>
  </si>
  <si>
    <t>MI220276118</t>
  </si>
  <si>
    <t>WI22027279</t>
  </si>
  <si>
    <t>MI220275971</t>
  </si>
  <si>
    <t>WI22027359</t>
  </si>
  <si>
    <t>MI220277201</t>
  </si>
  <si>
    <t>WI22027388</t>
  </si>
  <si>
    <t>WI22027726</t>
  </si>
  <si>
    <t>MI220281605</t>
  </si>
  <si>
    <t>WI22027754</t>
  </si>
  <si>
    <t>WI22027896</t>
  </si>
  <si>
    <t>201300020241</t>
  </si>
  <si>
    <t>MI220284018</t>
  </si>
  <si>
    <t>WI22027904</t>
  </si>
  <si>
    <t>MI220284109</t>
  </si>
  <si>
    <t>WI2202809</t>
  </si>
  <si>
    <t>201110012351</t>
  </si>
  <si>
    <t>MI22028480</t>
  </si>
  <si>
    <t>WI2202810</t>
  </si>
  <si>
    <t>MI22028496</t>
  </si>
  <si>
    <t>WI22028139</t>
  </si>
  <si>
    <t>MI220286779</t>
  </si>
  <si>
    <t>WI22028140</t>
  </si>
  <si>
    <t>MI220286785</t>
  </si>
  <si>
    <t>WI22028141</t>
  </si>
  <si>
    <t>MI220286790</t>
  </si>
  <si>
    <t>WI22028167</t>
  </si>
  <si>
    <t>201300021034</t>
  </si>
  <si>
    <t>MI220287143</t>
  </si>
  <si>
    <t>WI22028169</t>
  </si>
  <si>
    <t>MI220287151</t>
  </si>
  <si>
    <t>WI22028298</t>
  </si>
  <si>
    <t>MI220289428</t>
  </si>
  <si>
    <t>WI22028303</t>
  </si>
  <si>
    <t>201330004674</t>
  </si>
  <si>
    <t>MI220289607</t>
  </si>
  <si>
    <t>WI22028305</t>
  </si>
  <si>
    <t>MI220289626</t>
  </si>
  <si>
    <t>WI22028313</t>
  </si>
  <si>
    <t>MI220289776</t>
  </si>
  <si>
    <t>WI22028327</t>
  </si>
  <si>
    <t>MI220289907</t>
  </si>
  <si>
    <t>WI22028333</t>
  </si>
  <si>
    <t>MI220289921</t>
  </si>
  <si>
    <t>WI22028355</t>
  </si>
  <si>
    <t>MI220290222</t>
  </si>
  <si>
    <t>WI22028362</t>
  </si>
  <si>
    <t>MI220290266</t>
  </si>
  <si>
    <t>WI22028482</t>
  </si>
  <si>
    <t>WI22028535</t>
  </si>
  <si>
    <t>201340000540</t>
  </si>
  <si>
    <t>MI220292111</t>
  </si>
  <si>
    <t>WI22028605</t>
  </si>
  <si>
    <t>201300019555</t>
  </si>
  <si>
    <t>MI220292708</t>
  </si>
  <si>
    <t>WI22028685</t>
  </si>
  <si>
    <t>201130013131</t>
  </si>
  <si>
    <t>MI220293367</t>
  </si>
  <si>
    <t>WI22028722</t>
  </si>
  <si>
    <t>201330004282</t>
  </si>
  <si>
    <t>MI220293734</t>
  </si>
  <si>
    <t>WI22028767</t>
  </si>
  <si>
    <t>201110012416</t>
  </si>
  <si>
    <t>MI220294267</t>
  </si>
  <si>
    <t>WI22028777</t>
  </si>
  <si>
    <t>201330004491</t>
  </si>
  <si>
    <t>MI220294456</t>
  </si>
  <si>
    <t>WI2202883</t>
  </si>
  <si>
    <t>201300019462</t>
  </si>
  <si>
    <t>MI22029087</t>
  </si>
  <si>
    <t>WI22028899</t>
  </si>
  <si>
    <t>MI220295598</t>
  </si>
  <si>
    <t>WI22028910</t>
  </si>
  <si>
    <t>WI22029115</t>
  </si>
  <si>
    <t>MI220297538</t>
  </si>
  <si>
    <t>WI22029124</t>
  </si>
  <si>
    <t>MI220297571</t>
  </si>
  <si>
    <t>WI2202936</t>
  </si>
  <si>
    <t>WI22029442</t>
  </si>
  <si>
    <t>201130013076</t>
  </si>
  <si>
    <t>MI2202100383</t>
  </si>
  <si>
    <t>WI22029473</t>
  </si>
  <si>
    <t>WI22029817</t>
  </si>
  <si>
    <t>201300021000</t>
  </si>
  <si>
    <t>MI2202103975</t>
  </si>
  <si>
    <t>WI22029821</t>
  </si>
  <si>
    <t>MI2202103997</t>
  </si>
  <si>
    <t>WI22029829</t>
  </si>
  <si>
    <t>MI2202104226</t>
  </si>
  <si>
    <t>WI22029873</t>
  </si>
  <si>
    <t>201300020556</t>
  </si>
  <si>
    <t>MI2202104873</t>
  </si>
  <si>
    <t>WI22029875</t>
  </si>
  <si>
    <t>MI2202104910</t>
  </si>
  <si>
    <t>WI22029949</t>
  </si>
  <si>
    <t>MI2202105834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</si>
</sst>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6" sqref="B1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44599.458360219905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44599.458360219905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29"/>
  <sheetViews>
    <sheetView tabSelected="1" topLeftCell="BA1" workbookViewId="0">
      <selection activeCell="BF1" sqref="BF1:BF104857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HYPERLINK("capsilon://?command=openfolder&amp;siteaddress=FAM.docvelocity-na8.net&amp;folderid=FX5E33BBB7-FF18-37B4-7036-E99B22960F57","FX21128957")</f>
        <v>FX21128957</v>
      </c>
      <c r="F2" t="s">
        <v>19</v>
      </c>
      <c r="G2" t="s">
        <v>19</v>
      </c>
      <c r="H2" t="s">
        <v>83</v>
      </c>
      <c r="I2" t="s">
        <v>84</v>
      </c>
      <c r="J2">
        <v>38</v>
      </c>
      <c r="K2" t="s">
        <v>85</v>
      </c>
      <c r="L2" t="s">
        <v>86</v>
      </c>
      <c r="M2" t="s">
        <v>87</v>
      </c>
      <c r="N2">
        <v>2</v>
      </c>
      <c r="O2" s="1">
        <v>44595.596851851849</v>
      </c>
      <c r="P2" s="1">
        <v>44595.60224537037</v>
      </c>
      <c r="Q2">
        <v>138</v>
      </c>
      <c r="R2">
        <v>328</v>
      </c>
      <c r="S2" t="b">
        <v>0</v>
      </c>
      <c r="T2" t="s">
        <v>88</v>
      </c>
      <c r="U2" t="b">
        <v>0</v>
      </c>
      <c r="V2" t="s">
        <v>89</v>
      </c>
      <c r="W2" s="1">
        <v>44595.6</v>
      </c>
      <c r="X2">
        <v>166</v>
      </c>
      <c r="Y2">
        <v>37</v>
      </c>
      <c r="Z2">
        <v>0</v>
      </c>
      <c r="AA2">
        <v>37</v>
      </c>
      <c r="AB2">
        <v>0</v>
      </c>
      <c r="AC2">
        <v>34</v>
      </c>
      <c r="AD2">
        <v>1</v>
      </c>
      <c r="AE2">
        <v>0</v>
      </c>
      <c r="AF2">
        <v>0</v>
      </c>
      <c r="AG2">
        <v>0</v>
      </c>
      <c r="AH2" t="s">
        <v>90</v>
      </c>
      <c r="AI2" s="1">
        <v>44595.60224537037</v>
      </c>
      <c r="AJ2">
        <v>162</v>
      </c>
      <c r="AK2">
        <v>1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HYPERLINK("capsilon://?command=openfolder&amp;siteaddress=FAM.docvelocity-na8.net&amp;folderid=FX2A34B2FB-C8F0-AA3D-446A-5826516F3D6D","FX22017696")</f>
        <v>FX22017696</v>
      </c>
      <c r="F3" t="s">
        <v>19</v>
      </c>
      <c r="G3" t="s">
        <v>19</v>
      </c>
      <c r="H3" t="s">
        <v>83</v>
      </c>
      <c r="I3" t="s">
        <v>93</v>
      </c>
      <c r="J3">
        <v>66</v>
      </c>
      <c r="K3" t="s">
        <v>85</v>
      </c>
      <c r="L3" t="s">
        <v>86</v>
      </c>
      <c r="M3" t="s">
        <v>87</v>
      </c>
      <c r="N3">
        <v>2</v>
      </c>
      <c r="O3" s="1">
        <v>44595.612222222226</v>
      </c>
      <c r="P3" s="1">
        <v>44595.625844907408</v>
      </c>
      <c r="Q3">
        <v>80</v>
      </c>
      <c r="R3">
        <v>1097</v>
      </c>
      <c r="S3" t="b">
        <v>0</v>
      </c>
      <c r="T3" t="s">
        <v>88</v>
      </c>
      <c r="U3" t="b">
        <v>0</v>
      </c>
      <c r="V3" t="s">
        <v>94</v>
      </c>
      <c r="W3" s="1">
        <v>44595.622071759259</v>
      </c>
      <c r="X3">
        <v>840</v>
      </c>
      <c r="Y3">
        <v>52</v>
      </c>
      <c r="Z3">
        <v>0</v>
      </c>
      <c r="AA3">
        <v>52</v>
      </c>
      <c r="AB3">
        <v>0</v>
      </c>
      <c r="AC3">
        <v>27</v>
      </c>
      <c r="AD3">
        <v>14</v>
      </c>
      <c r="AE3">
        <v>0</v>
      </c>
      <c r="AF3">
        <v>0</v>
      </c>
      <c r="AG3">
        <v>0</v>
      </c>
      <c r="AH3" t="s">
        <v>90</v>
      </c>
      <c r="AI3" s="1">
        <v>44595.625844907408</v>
      </c>
      <c r="AJ3">
        <v>257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HYPERLINK("capsilon://?command=openfolder&amp;siteaddress=FAM.docvelocity-na8.net&amp;folderid=FX1F430CCE-A76A-479B-40A6-79835A2E6A26","FX211210733")</f>
        <v>FX211210733</v>
      </c>
      <c r="F4" t="s">
        <v>19</v>
      </c>
      <c r="G4" t="s">
        <v>19</v>
      </c>
      <c r="H4" t="s">
        <v>83</v>
      </c>
      <c r="I4" t="s">
        <v>97</v>
      </c>
      <c r="J4">
        <v>66</v>
      </c>
      <c r="K4" t="s">
        <v>85</v>
      </c>
      <c r="L4" t="s">
        <v>86</v>
      </c>
      <c r="M4" t="s">
        <v>87</v>
      </c>
      <c r="N4">
        <v>2</v>
      </c>
      <c r="O4" s="1">
        <v>44595.624849537038</v>
      </c>
      <c r="P4" s="1">
        <v>44595.716099537036</v>
      </c>
      <c r="Q4">
        <v>5638</v>
      </c>
      <c r="R4">
        <v>2246</v>
      </c>
      <c r="S4" t="b">
        <v>0</v>
      </c>
      <c r="T4" t="s">
        <v>88</v>
      </c>
      <c r="U4" t="b">
        <v>0</v>
      </c>
      <c r="V4" t="s">
        <v>94</v>
      </c>
      <c r="W4" s="1">
        <v>44595.648958333331</v>
      </c>
      <c r="X4">
        <v>2069</v>
      </c>
      <c r="Y4">
        <v>52</v>
      </c>
      <c r="Z4">
        <v>0</v>
      </c>
      <c r="AA4">
        <v>52</v>
      </c>
      <c r="AB4">
        <v>0</v>
      </c>
      <c r="AC4">
        <v>31</v>
      </c>
      <c r="AD4">
        <v>14</v>
      </c>
      <c r="AE4">
        <v>0</v>
      </c>
      <c r="AF4">
        <v>0</v>
      </c>
      <c r="AG4">
        <v>0</v>
      </c>
      <c r="AH4" t="s">
        <v>90</v>
      </c>
      <c r="AI4" s="1">
        <v>44595.716099537036</v>
      </c>
      <c r="AJ4">
        <v>153</v>
      </c>
      <c r="AK4">
        <v>1</v>
      </c>
      <c r="AL4">
        <v>0</v>
      </c>
      <c r="AM4">
        <v>1</v>
      </c>
      <c r="AN4">
        <v>0</v>
      </c>
      <c r="AO4">
        <v>1</v>
      </c>
      <c r="AP4">
        <v>13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98</v>
      </c>
      <c r="B5" t="s">
        <v>80</v>
      </c>
      <c r="C5" t="s">
        <v>96</v>
      </c>
      <c r="D5" t="s">
        <v>82</v>
      </c>
      <c r="E5" s="2" t="str">
        <f>HYPERLINK("capsilon://?command=openfolder&amp;siteaddress=FAM.docvelocity-na8.net&amp;folderid=FX1F430CCE-A76A-479B-40A6-79835A2E6A26","FX211210733")</f>
        <v>FX211210733</v>
      </c>
      <c r="F5" t="s">
        <v>19</v>
      </c>
      <c r="G5" t="s">
        <v>19</v>
      </c>
      <c r="H5" t="s">
        <v>83</v>
      </c>
      <c r="I5" t="s">
        <v>99</v>
      </c>
      <c r="J5">
        <v>28</v>
      </c>
      <c r="K5" t="s">
        <v>85</v>
      </c>
      <c r="L5" t="s">
        <v>86</v>
      </c>
      <c r="M5" t="s">
        <v>87</v>
      </c>
      <c r="N5">
        <v>2</v>
      </c>
      <c r="O5" s="1">
        <v>44595.624965277777</v>
      </c>
      <c r="P5" s="1">
        <v>44595.645011574074</v>
      </c>
      <c r="Q5">
        <v>1536</v>
      </c>
      <c r="R5">
        <v>196</v>
      </c>
      <c r="S5" t="b">
        <v>0</v>
      </c>
      <c r="T5" t="s">
        <v>88</v>
      </c>
      <c r="U5" t="b">
        <v>0</v>
      </c>
      <c r="V5" t="s">
        <v>100</v>
      </c>
      <c r="W5" s="1">
        <v>44595.629305555558</v>
      </c>
      <c r="X5">
        <v>76</v>
      </c>
      <c r="Y5">
        <v>21</v>
      </c>
      <c r="Z5">
        <v>0</v>
      </c>
      <c r="AA5">
        <v>21</v>
      </c>
      <c r="AB5">
        <v>0</v>
      </c>
      <c r="AC5">
        <v>4</v>
      </c>
      <c r="AD5">
        <v>7</v>
      </c>
      <c r="AE5">
        <v>0</v>
      </c>
      <c r="AF5">
        <v>0</v>
      </c>
      <c r="AG5">
        <v>0</v>
      </c>
      <c r="AH5" t="s">
        <v>90</v>
      </c>
      <c r="AI5" s="1">
        <v>44595.645011574074</v>
      </c>
      <c r="AJ5">
        <v>113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101</v>
      </c>
      <c r="B6" t="s">
        <v>80</v>
      </c>
      <c r="C6" t="s">
        <v>102</v>
      </c>
      <c r="D6" t="s">
        <v>82</v>
      </c>
      <c r="E6" s="2" t="str">
        <f>HYPERLINK("capsilon://?command=openfolder&amp;siteaddress=FAM.docvelocity-na8.net&amp;folderid=FX1A58E4FC-03C9-B593-1372-A3D321D259A2","FX21128590")</f>
        <v>FX21128590</v>
      </c>
      <c r="F6" t="s">
        <v>19</v>
      </c>
      <c r="G6" t="s">
        <v>19</v>
      </c>
      <c r="H6" t="s">
        <v>83</v>
      </c>
      <c r="I6" t="s">
        <v>103</v>
      </c>
      <c r="J6">
        <v>64</v>
      </c>
      <c r="K6" t="s">
        <v>85</v>
      </c>
      <c r="L6" t="s">
        <v>86</v>
      </c>
      <c r="M6" t="s">
        <v>87</v>
      </c>
      <c r="N6">
        <v>2</v>
      </c>
      <c r="O6" s="1">
        <v>44595.633564814816</v>
      </c>
      <c r="P6" s="1">
        <v>44595.717650462961</v>
      </c>
      <c r="Q6">
        <v>6154</v>
      </c>
      <c r="R6">
        <v>1111</v>
      </c>
      <c r="S6" t="b">
        <v>0</v>
      </c>
      <c r="T6" t="s">
        <v>88</v>
      </c>
      <c r="U6" t="b">
        <v>0</v>
      </c>
      <c r="V6" t="s">
        <v>104</v>
      </c>
      <c r="W6" s="1">
        <v>44595.653726851851</v>
      </c>
      <c r="X6">
        <v>933</v>
      </c>
      <c r="Y6">
        <v>59</v>
      </c>
      <c r="Z6">
        <v>0</v>
      </c>
      <c r="AA6">
        <v>59</v>
      </c>
      <c r="AB6">
        <v>0</v>
      </c>
      <c r="AC6">
        <v>17</v>
      </c>
      <c r="AD6">
        <v>5</v>
      </c>
      <c r="AE6">
        <v>0</v>
      </c>
      <c r="AF6">
        <v>0</v>
      </c>
      <c r="AG6">
        <v>0</v>
      </c>
      <c r="AH6" t="s">
        <v>90</v>
      </c>
      <c r="AI6" s="1">
        <v>44595.717650462961</v>
      </c>
      <c r="AJ6">
        <v>133</v>
      </c>
      <c r="AK6">
        <v>0</v>
      </c>
      <c r="AL6">
        <v>0</v>
      </c>
      <c r="AM6">
        <v>0</v>
      </c>
      <c r="AN6">
        <v>0</v>
      </c>
      <c r="AO6">
        <v>0</v>
      </c>
      <c r="AP6">
        <v>5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105</v>
      </c>
      <c r="B7" t="s">
        <v>80</v>
      </c>
      <c r="C7" t="s">
        <v>106</v>
      </c>
      <c r="D7" t="s">
        <v>82</v>
      </c>
      <c r="E7" s="2" t="str">
        <f>HYPERLINK("capsilon://?command=openfolder&amp;siteaddress=FAM.docvelocity-na8.net&amp;folderid=FXBAB713B2-3820-537F-ABB1-FE1B23556BC3","FX211211394")</f>
        <v>FX211211394</v>
      </c>
      <c r="F7" t="s">
        <v>19</v>
      </c>
      <c r="G7" t="s">
        <v>19</v>
      </c>
      <c r="H7" t="s">
        <v>83</v>
      </c>
      <c r="I7" t="s">
        <v>107</v>
      </c>
      <c r="J7">
        <v>28</v>
      </c>
      <c r="K7" t="s">
        <v>85</v>
      </c>
      <c r="L7" t="s">
        <v>86</v>
      </c>
      <c r="M7" t="s">
        <v>87</v>
      </c>
      <c r="N7">
        <v>2</v>
      </c>
      <c r="O7" s="1">
        <v>44595.645983796298</v>
      </c>
      <c r="P7" s="1">
        <v>44595.718657407408</v>
      </c>
      <c r="Q7">
        <v>5996</v>
      </c>
      <c r="R7">
        <v>283</v>
      </c>
      <c r="S7" t="b">
        <v>0</v>
      </c>
      <c r="T7" t="s">
        <v>88</v>
      </c>
      <c r="U7" t="b">
        <v>0</v>
      </c>
      <c r="V7" t="s">
        <v>94</v>
      </c>
      <c r="W7" s="1">
        <v>44595.651238425926</v>
      </c>
      <c r="X7">
        <v>197</v>
      </c>
      <c r="Y7">
        <v>21</v>
      </c>
      <c r="Z7">
        <v>0</v>
      </c>
      <c r="AA7">
        <v>21</v>
      </c>
      <c r="AB7">
        <v>0</v>
      </c>
      <c r="AC7">
        <v>2</v>
      </c>
      <c r="AD7">
        <v>7</v>
      </c>
      <c r="AE7">
        <v>0</v>
      </c>
      <c r="AF7">
        <v>0</v>
      </c>
      <c r="AG7">
        <v>0</v>
      </c>
      <c r="AH7" t="s">
        <v>90</v>
      </c>
      <c r="AI7" s="1">
        <v>44595.718657407408</v>
      </c>
      <c r="AJ7">
        <v>86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108</v>
      </c>
      <c r="B8" t="s">
        <v>80</v>
      </c>
      <c r="C8" t="s">
        <v>109</v>
      </c>
      <c r="D8" t="s">
        <v>82</v>
      </c>
      <c r="E8" s="2" t="str">
        <f>HYPERLINK("capsilon://?command=openfolder&amp;siteaddress=FAM.docvelocity-na8.net&amp;folderid=FX0C5F71C9-57F6-DE3E-19C3-8A91A7D06BC5","FX22017511")</f>
        <v>FX22017511</v>
      </c>
      <c r="F8" t="s">
        <v>19</v>
      </c>
      <c r="G8" t="s">
        <v>19</v>
      </c>
      <c r="H8" t="s">
        <v>83</v>
      </c>
      <c r="I8" t="s">
        <v>110</v>
      </c>
      <c r="J8">
        <v>38</v>
      </c>
      <c r="K8" t="s">
        <v>85</v>
      </c>
      <c r="L8" t="s">
        <v>86</v>
      </c>
      <c r="M8" t="s">
        <v>87</v>
      </c>
      <c r="N8">
        <v>1</v>
      </c>
      <c r="O8" s="1">
        <v>44593.433333333334</v>
      </c>
      <c r="P8" s="1">
        <v>44593.484849537039</v>
      </c>
      <c r="Q8">
        <v>4297</v>
      </c>
      <c r="R8">
        <v>154</v>
      </c>
      <c r="S8" t="b">
        <v>0</v>
      </c>
      <c r="T8" t="s">
        <v>88</v>
      </c>
      <c r="U8" t="b">
        <v>0</v>
      </c>
      <c r="V8" t="s">
        <v>100</v>
      </c>
      <c r="W8" s="1">
        <v>44593.484849537039</v>
      </c>
      <c r="X8">
        <v>119</v>
      </c>
      <c r="Y8">
        <v>0</v>
      </c>
      <c r="Z8">
        <v>0</v>
      </c>
      <c r="AA8">
        <v>0</v>
      </c>
      <c r="AB8">
        <v>0</v>
      </c>
      <c r="AC8">
        <v>0</v>
      </c>
      <c r="AD8">
        <v>38</v>
      </c>
      <c r="AE8">
        <v>37</v>
      </c>
      <c r="AF8">
        <v>0</v>
      </c>
      <c r="AG8">
        <v>2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111</v>
      </c>
      <c r="B9" t="s">
        <v>80</v>
      </c>
      <c r="C9" t="s">
        <v>109</v>
      </c>
      <c r="D9" t="s">
        <v>82</v>
      </c>
      <c r="E9" s="2" t="str">
        <f>HYPERLINK("capsilon://?command=openfolder&amp;siteaddress=FAM.docvelocity-na8.net&amp;folderid=FX0C5F71C9-57F6-DE3E-19C3-8A91A7D06BC5","FX22017511")</f>
        <v>FX22017511</v>
      </c>
      <c r="F9" t="s">
        <v>19</v>
      </c>
      <c r="G9" t="s">
        <v>19</v>
      </c>
      <c r="H9" t="s">
        <v>83</v>
      </c>
      <c r="I9" t="s">
        <v>112</v>
      </c>
      <c r="J9">
        <v>38</v>
      </c>
      <c r="K9" t="s">
        <v>85</v>
      </c>
      <c r="L9" t="s">
        <v>86</v>
      </c>
      <c r="M9" t="s">
        <v>87</v>
      </c>
      <c r="N9">
        <v>1</v>
      </c>
      <c r="O9" s="1">
        <v>44593.433564814812</v>
      </c>
      <c r="P9" s="1">
        <v>44593.492430555554</v>
      </c>
      <c r="Q9">
        <v>4807</v>
      </c>
      <c r="R9">
        <v>279</v>
      </c>
      <c r="S9" t="b">
        <v>0</v>
      </c>
      <c r="T9" t="s">
        <v>88</v>
      </c>
      <c r="U9" t="b">
        <v>0</v>
      </c>
      <c r="V9" t="s">
        <v>100</v>
      </c>
      <c r="W9" s="1">
        <v>44593.492430555554</v>
      </c>
      <c r="X9">
        <v>162</v>
      </c>
      <c r="Y9">
        <v>0</v>
      </c>
      <c r="Z9">
        <v>0</v>
      </c>
      <c r="AA9">
        <v>0</v>
      </c>
      <c r="AB9">
        <v>0</v>
      </c>
      <c r="AC9">
        <v>0</v>
      </c>
      <c r="AD9">
        <v>38</v>
      </c>
      <c r="AE9">
        <v>37</v>
      </c>
      <c r="AF9">
        <v>0</v>
      </c>
      <c r="AG9">
        <v>4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113</v>
      </c>
      <c r="B10" t="s">
        <v>80</v>
      </c>
      <c r="C10" t="s">
        <v>114</v>
      </c>
      <c r="D10" t="s">
        <v>82</v>
      </c>
      <c r="E10" s="2" t="str">
        <f>HYPERLINK("capsilon://?command=openfolder&amp;siteaddress=FAM.docvelocity-na8.net&amp;folderid=FX72931B68-7F03-3E32-45D6-0EB9A7484BE9","FX211013291")</f>
        <v>FX211013291</v>
      </c>
      <c r="F10" t="s">
        <v>19</v>
      </c>
      <c r="G10" t="s">
        <v>19</v>
      </c>
      <c r="H10" t="s">
        <v>83</v>
      </c>
      <c r="I10" t="s">
        <v>115</v>
      </c>
      <c r="J10">
        <v>66</v>
      </c>
      <c r="K10" t="s">
        <v>85</v>
      </c>
      <c r="L10" t="s">
        <v>86</v>
      </c>
      <c r="M10" t="s">
        <v>87</v>
      </c>
      <c r="N10">
        <v>1</v>
      </c>
      <c r="O10" s="1">
        <v>44595.661689814813</v>
      </c>
      <c r="P10" s="1">
        <v>44595.724791666667</v>
      </c>
      <c r="Q10">
        <v>4317</v>
      </c>
      <c r="R10">
        <v>1135</v>
      </c>
      <c r="S10" t="b">
        <v>0</v>
      </c>
      <c r="T10" t="s">
        <v>88</v>
      </c>
      <c r="U10" t="b">
        <v>0</v>
      </c>
      <c r="V10" t="s">
        <v>100</v>
      </c>
      <c r="W10" s="1">
        <v>44595.724791666667</v>
      </c>
      <c r="X10">
        <v>140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66</v>
      </c>
      <c r="AE10">
        <v>52</v>
      </c>
      <c r="AF10">
        <v>0</v>
      </c>
      <c r="AG10">
        <v>1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116</v>
      </c>
      <c r="B11" t="s">
        <v>80</v>
      </c>
      <c r="C11" t="s">
        <v>117</v>
      </c>
      <c r="D11" t="s">
        <v>82</v>
      </c>
      <c r="E11" s="2" t="str">
        <f>HYPERLINK("capsilon://?command=openfolder&amp;siteaddress=FAM.docvelocity-na8.net&amp;folderid=FXA15F242D-A216-546F-1611-FA85397039E1","FX2202434")</f>
        <v>FX2202434</v>
      </c>
      <c r="F11" t="s">
        <v>19</v>
      </c>
      <c r="G11" t="s">
        <v>19</v>
      </c>
      <c r="H11" t="s">
        <v>83</v>
      </c>
      <c r="I11" t="s">
        <v>118</v>
      </c>
      <c r="J11">
        <v>362</v>
      </c>
      <c r="K11" t="s">
        <v>85</v>
      </c>
      <c r="L11" t="s">
        <v>86</v>
      </c>
      <c r="M11" t="s">
        <v>87</v>
      </c>
      <c r="N11">
        <v>2</v>
      </c>
      <c r="O11" s="1">
        <v>44595.665277777778</v>
      </c>
      <c r="P11" s="1">
        <v>44596.163634259261</v>
      </c>
      <c r="Q11">
        <v>38970</v>
      </c>
      <c r="R11">
        <v>4088</v>
      </c>
      <c r="S11" t="b">
        <v>0</v>
      </c>
      <c r="T11" t="s">
        <v>88</v>
      </c>
      <c r="U11" t="b">
        <v>0</v>
      </c>
      <c r="V11" t="s">
        <v>119</v>
      </c>
      <c r="W11" s="1">
        <v>44595.7340625</v>
      </c>
      <c r="X11">
        <v>2749</v>
      </c>
      <c r="Y11">
        <v>240</v>
      </c>
      <c r="Z11">
        <v>0</v>
      </c>
      <c r="AA11">
        <v>240</v>
      </c>
      <c r="AB11">
        <v>53</v>
      </c>
      <c r="AC11">
        <v>97</v>
      </c>
      <c r="AD11">
        <v>122</v>
      </c>
      <c r="AE11">
        <v>0</v>
      </c>
      <c r="AF11">
        <v>0</v>
      </c>
      <c r="AG11">
        <v>0</v>
      </c>
      <c r="AH11" t="s">
        <v>120</v>
      </c>
      <c r="AI11" s="1">
        <v>44596.163634259261</v>
      </c>
      <c r="AJ11">
        <v>628</v>
      </c>
      <c r="AK11">
        <v>0</v>
      </c>
      <c r="AL11">
        <v>0</v>
      </c>
      <c r="AM11">
        <v>0</v>
      </c>
      <c r="AN11">
        <v>293</v>
      </c>
      <c r="AO11">
        <v>0</v>
      </c>
      <c r="AP11">
        <v>122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121</v>
      </c>
      <c r="B12" t="s">
        <v>80</v>
      </c>
      <c r="C12" t="s">
        <v>109</v>
      </c>
      <c r="D12" t="s">
        <v>82</v>
      </c>
      <c r="E12" s="2" t="str">
        <f>HYPERLINK("capsilon://?command=openfolder&amp;siteaddress=FAM.docvelocity-na8.net&amp;folderid=FX0C5F71C9-57F6-DE3E-19C3-8A91A7D06BC5","FX22017511")</f>
        <v>FX22017511</v>
      </c>
      <c r="F12" t="s">
        <v>19</v>
      </c>
      <c r="G12" t="s">
        <v>19</v>
      </c>
      <c r="H12" t="s">
        <v>83</v>
      </c>
      <c r="I12" t="s">
        <v>122</v>
      </c>
      <c r="J12">
        <v>94</v>
      </c>
      <c r="K12" t="s">
        <v>85</v>
      </c>
      <c r="L12" t="s">
        <v>86</v>
      </c>
      <c r="M12" t="s">
        <v>87</v>
      </c>
      <c r="N12">
        <v>1</v>
      </c>
      <c r="O12" s="1">
        <v>44595.669664351852</v>
      </c>
      <c r="P12" s="1">
        <v>44595.726226851853</v>
      </c>
      <c r="Q12">
        <v>4301</v>
      </c>
      <c r="R12">
        <v>586</v>
      </c>
      <c r="S12" t="b">
        <v>0</v>
      </c>
      <c r="T12" t="s">
        <v>88</v>
      </c>
      <c r="U12" t="b">
        <v>0</v>
      </c>
      <c r="V12" t="s">
        <v>100</v>
      </c>
      <c r="W12" s="1">
        <v>44595.726226851853</v>
      </c>
      <c r="X12">
        <v>123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94</v>
      </c>
      <c r="AE12">
        <v>73</v>
      </c>
      <c r="AF12">
        <v>0</v>
      </c>
      <c r="AG12">
        <v>2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123</v>
      </c>
      <c r="B13" t="s">
        <v>80</v>
      </c>
      <c r="C13" t="s">
        <v>124</v>
      </c>
      <c r="D13" t="s">
        <v>82</v>
      </c>
      <c r="E13" s="2" t="str">
        <f>HYPERLINK("capsilon://?command=openfolder&amp;siteaddress=FAM.docvelocity-na8.net&amp;folderid=FXCA8F5217-2F5F-30FA-FCF9-B3D6B343FB61","FX22016215")</f>
        <v>FX22016215</v>
      </c>
      <c r="F13" t="s">
        <v>19</v>
      </c>
      <c r="G13" t="s">
        <v>19</v>
      </c>
      <c r="H13" t="s">
        <v>83</v>
      </c>
      <c r="I13" t="s">
        <v>125</v>
      </c>
      <c r="J13">
        <v>28</v>
      </c>
      <c r="K13" t="s">
        <v>85</v>
      </c>
      <c r="L13" t="s">
        <v>86</v>
      </c>
      <c r="M13" t="s">
        <v>87</v>
      </c>
      <c r="N13">
        <v>2</v>
      </c>
      <c r="O13" s="1">
        <v>44595.670011574075</v>
      </c>
      <c r="P13" s="1">
        <v>44595.720023148147</v>
      </c>
      <c r="Q13">
        <v>3431</v>
      </c>
      <c r="R13">
        <v>890</v>
      </c>
      <c r="S13" t="b">
        <v>0</v>
      </c>
      <c r="T13" t="s">
        <v>88</v>
      </c>
      <c r="U13" t="b">
        <v>0</v>
      </c>
      <c r="V13" t="s">
        <v>126</v>
      </c>
      <c r="W13" s="1">
        <v>44595.715358796297</v>
      </c>
      <c r="X13">
        <v>726</v>
      </c>
      <c r="Y13">
        <v>21</v>
      </c>
      <c r="Z13">
        <v>0</v>
      </c>
      <c r="AA13">
        <v>21</v>
      </c>
      <c r="AB13">
        <v>0</v>
      </c>
      <c r="AC13">
        <v>13</v>
      </c>
      <c r="AD13">
        <v>7</v>
      </c>
      <c r="AE13">
        <v>0</v>
      </c>
      <c r="AF13">
        <v>0</v>
      </c>
      <c r="AG13">
        <v>0</v>
      </c>
      <c r="AH13" t="s">
        <v>90</v>
      </c>
      <c r="AI13" s="1">
        <v>44595.720023148147</v>
      </c>
      <c r="AJ13">
        <v>117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127</v>
      </c>
      <c r="B14" t="s">
        <v>80</v>
      </c>
      <c r="C14" t="s">
        <v>124</v>
      </c>
      <c r="D14" t="s">
        <v>82</v>
      </c>
      <c r="E14" s="2" t="str">
        <f>HYPERLINK("capsilon://?command=openfolder&amp;siteaddress=FAM.docvelocity-na8.net&amp;folderid=FXCA8F5217-2F5F-30FA-FCF9-B3D6B343FB61","FX22016215")</f>
        <v>FX22016215</v>
      </c>
      <c r="F14" t="s">
        <v>19</v>
      </c>
      <c r="G14" t="s">
        <v>19</v>
      </c>
      <c r="H14" t="s">
        <v>83</v>
      </c>
      <c r="I14" t="s">
        <v>128</v>
      </c>
      <c r="J14">
        <v>28</v>
      </c>
      <c r="K14" t="s">
        <v>85</v>
      </c>
      <c r="L14" t="s">
        <v>86</v>
      </c>
      <c r="M14" t="s">
        <v>87</v>
      </c>
      <c r="N14">
        <v>2</v>
      </c>
      <c r="O14" s="1">
        <v>44595.670393518521</v>
      </c>
      <c r="P14" s="1">
        <v>44595.734143518515</v>
      </c>
      <c r="Q14">
        <v>3675</v>
      </c>
      <c r="R14">
        <v>1833</v>
      </c>
      <c r="S14" t="b">
        <v>0</v>
      </c>
      <c r="T14" t="s">
        <v>88</v>
      </c>
      <c r="U14" t="b">
        <v>0</v>
      </c>
      <c r="V14" t="s">
        <v>104</v>
      </c>
      <c r="W14" s="1">
        <v>44595.727337962962</v>
      </c>
      <c r="X14">
        <v>1540</v>
      </c>
      <c r="Y14">
        <v>21</v>
      </c>
      <c r="Z14">
        <v>0</v>
      </c>
      <c r="AA14">
        <v>21</v>
      </c>
      <c r="AB14">
        <v>0</v>
      </c>
      <c r="AC14">
        <v>13</v>
      </c>
      <c r="AD14">
        <v>7</v>
      </c>
      <c r="AE14">
        <v>0</v>
      </c>
      <c r="AF14">
        <v>0</v>
      </c>
      <c r="AG14">
        <v>0</v>
      </c>
      <c r="AH14" t="s">
        <v>129</v>
      </c>
      <c r="AI14" s="1">
        <v>44595.734143518515</v>
      </c>
      <c r="AJ14">
        <v>293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4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130</v>
      </c>
      <c r="B15" t="s">
        <v>80</v>
      </c>
      <c r="C15" t="s">
        <v>124</v>
      </c>
      <c r="D15" t="s">
        <v>82</v>
      </c>
      <c r="E15" s="2" t="str">
        <f>HYPERLINK("capsilon://?command=openfolder&amp;siteaddress=FAM.docvelocity-na8.net&amp;folderid=FXCA8F5217-2F5F-30FA-FCF9-B3D6B343FB61","FX22016215")</f>
        <v>FX22016215</v>
      </c>
      <c r="F15" t="s">
        <v>19</v>
      </c>
      <c r="G15" t="s">
        <v>19</v>
      </c>
      <c r="H15" t="s">
        <v>83</v>
      </c>
      <c r="I15" t="s">
        <v>131</v>
      </c>
      <c r="J15">
        <v>28</v>
      </c>
      <c r="K15" t="s">
        <v>85</v>
      </c>
      <c r="L15" t="s">
        <v>86</v>
      </c>
      <c r="M15" t="s">
        <v>87</v>
      </c>
      <c r="N15">
        <v>2</v>
      </c>
      <c r="O15" s="1">
        <v>44595.6715625</v>
      </c>
      <c r="P15" s="1">
        <v>44595.721064814818</v>
      </c>
      <c r="Q15">
        <v>3729</v>
      </c>
      <c r="R15">
        <v>548</v>
      </c>
      <c r="S15" t="b">
        <v>0</v>
      </c>
      <c r="T15" t="s">
        <v>88</v>
      </c>
      <c r="U15" t="b">
        <v>0</v>
      </c>
      <c r="V15" t="s">
        <v>132</v>
      </c>
      <c r="W15" s="1">
        <v>44595.716458333336</v>
      </c>
      <c r="X15">
        <v>459</v>
      </c>
      <c r="Y15">
        <v>21</v>
      </c>
      <c r="Z15">
        <v>0</v>
      </c>
      <c r="AA15">
        <v>21</v>
      </c>
      <c r="AB15">
        <v>0</v>
      </c>
      <c r="AC15">
        <v>7</v>
      </c>
      <c r="AD15">
        <v>7</v>
      </c>
      <c r="AE15">
        <v>0</v>
      </c>
      <c r="AF15">
        <v>0</v>
      </c>
      <c r="AG15">
        <v>0</v>
      </c>
      <c r="AH15" t="s">
        <v>90</v>
      </c>
      <c r="AI15" s="1">
        <v>44595.721064814818</v>
      </c>
      <c r="AJ15">
        <v>89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133</v>
      </c>
      <c r="B16" t="s">
        <v>80</v>
      </c>
      <c r="C16" t="s">
        <v>134</v>
      </c>
      <c r="D16" t="s">
        <v>82</v>
      </c>
      <c r="E16" s="2" t="str">
        <f>HYPERLINK("capsilon://?command=openfolder&amp;siteaddress=FAM.docvelocity-na8.net&amp;folderid=FX3509B83E-3C7E-4F91-856F-01E39F5EB02D","FX2202720")</f>
        <v>FX2202720</v>
      </c>
      <c r="F16" t="s">
        <v>19</v>
      </c>
      <c r="G16" t="s">
        <v>19</v>
      </c>
      <c r="H16" t="s">
        <v>83</v>
      </c>
      <c r="I16" t="s">
        <v>135</v>
      </c>
      <c r="J16">
        <v>30</v>
      </c>
      <c r="K16" t="s">
        <v>85</v>
      </c>
      <c r="L16" t="s">
        <v>86</v>
      </c>
      <c r="M16" t="s">
        <v>87</v>
      </c>
      <c r="N16">
        <v>2</v>
      </c>
      <c r="O16" s="1">
        <v>44595.685543981483</v>
      </c>
      <c r="P16" s="1">
        <v>44595.721736111111</v>
      </c>
      <c r="Q16">
        <v>2934</v>
      </c>
      <c r="R16">
        <v>193</v>
      </c>
      <c r="S16" t="b">
        <v>0</v>
      </c>
      <c r="T16" t="s">
        <v>88</v>
      </c>
      <c r="U16" t="b">
        <v>0</v>
      </c>
      <c r="V16" t="s">
        <v>132</v>
      </c>
      <c r="W16" s="1">
        <v>44595.718043981484</v>
      </c>
      <c r="X16">
        <v>136</v>
      </c>
      <c r="Y16">
        <v>9</v>
      </c>
      <c r="Z16">
        <v>0</v>
      </c>
      <c r="AA16">
        <v>9</v>
      </c>
      <c r="AB16">
        <v>0</v>
      </c>
      <c r="AC16">
        <v>3</v>
      </c>
      <c r="AD16">
        <v>21</v>
      </c>
      <c r="AE16">
        <v>0</v>
      </c>
      <c r="AF16">
        <v>0</v>
      </c>
      <c r="AG16">
        <v>0</v>
      </c>
      <c r="AH16" t="s">
        <v>90</v>
      </c>
      <c r="AI16" s="1">
        <v>44595.721736111111</v>
      </c>
      <c r="AJ16">
        <v>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136</v>
      </c>
      <c r="B17" t="s">
        <v>80</v>
      </c>
      <c r="C17" t="s">
        <v>137</v>
      </c>
      <c r="D17" t="s">
        <v>82</v>
      </c>
      <c r="E17" s="2" t="str">
        <f>HYPERLINK("capsilon://?command=openfolder&amp;siteaddress=FAM.docvelocity-na8.net&amp;folderid=FX1120D7AB-D1B3-48B2-42C4-A4B025E57815","FX22018786")</f>
        <v>FX22018786</v>
      </c>
      <c r="F17" t="s">
        <v>19</v>
      </c>
      <c r="G17" t="s">
        <v>19</v>
      </c>
      <c r="H17" t="s">
        <v>83</v>
      </c>
      <c r="I17" t="s">
        <v>138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44593.443090277775</v>
      </c>
      <c r="P17" s="1">
        <v>44593.479513888888</v>
      </c>
      <c r="Q17">
        <v>2492</v>
      </c>
      <c r="R17">
        <v>655</v>
      </c>
      <c r="S17" t="b">
        <v>0</v>
      </c>
      <c r="T17" t="s">
        <v>88</v>
      </c>
      <c r="U17" t="b">
        <v>0</v>
      </c>
      <c r="V17" t="s">
        <v>139</v>
      </c>
      <c r="W17" s="1">
        <v>44593.464212962965</v>
      </c>
      <c r="X17">
        <v>349</v>
      </c>
      <c r="Y17">
        <v>21</v>
      </c>
      <c r="Z17">
        <v>0</v>
      </c>
      <c r="AA17">
        <v>21</v>
      </c>
      <c r="AB17">
        <v>0</v>
      </c>
      <c r="AC17">
        <v>8</v>
      </c>
      <c r="AD17">
        <v>7</v>
      </c>
      <c r="AE17">
        <v>0</v>
      </c>
      <c r="AF17">
        <v>0</v>
      </c>
      <c r="AG17">
        <v>0</v>
      </c>
      <c r="AH17" t="s">
        <v>140</v>
      </c>
      <c r="AI17" s="1">
        <v>44593.479513888888</v>
      </c>
      <c r="AJ17">
        <v>297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141</v>
      </c>
      <c r="B18" t="s">
        <v>80</v>
      </c>
      <c r="C18" t="s">
        <v>137</v>
      </c>
      <c r="D18" t="s">
        <v>82</v>
      </c>
      <c r="E18" s="2" t="str">
        <f>HYPERLINK("capsilon://?command=openfolder&amp;siteaddress=FAM.docvelocity-na8.net&amp;folderid=FX1120D7AB-D1B3-48B2-42C4-A4B025E57815","FX22018786")</f>
        <v>FX22018786</v>
      </c>
      <c r="F18" t="s">
        <v>19</v>
      </c>
      <c r="G18" t="s">
        <v>19</v>
      </c>
      <c r="H18" t="s">
        <v>83</v>
      </c>
      <c r="I18" t="s">
        <v>142</v>
      </c>
      <c r="J18">
        <v>28</v>
      </c>
      <c r="K18" t="s">
        <v>85</v>
      </c>
      <c r="L18" t="s">
        <v>86</v>
      </c>
      <c r="M18" t="s">
        <v>87</v>
      </c>
      <c r="N18">
        <v>2</v>
      </c>
      <c r="O18" s="1">
        <v>44593.443252314813</v>
      </c>
      <c r="P18" s="1">
        <v>44593.481828703705</v>
      </c>
      <c r="Q18">
        <v>2858</v>
      </c>
      <c r="R18">
        <v>475</v>
      </c>
      <c r="S18" t="b">
        <v>0</v>
      </c>
      <c r="T18" t="s">
        <v>88</v>
      </c>
      <c r="U18" t="b">
        <v>0</v>
      </c>
      <c r="V18" t="s">
        <v>139</v>
      </c>
      <c r="W18" s="1">
        <v>44593.467418981483</v>
      </c>
      <c r="X18">
        <v>276</v>
      </c>
      <c r="Y18">
        <v>21</v>
      </c>
      <c r="Z18">
        <v>0</v>
      </c>
      <c r="AA18">
        <v>21</v>
      </c>
      <c r="AB18">
        <v>0</v>
      </c>
      <c r="AC18">
        <v>8</v>
      </c>
      <c r="AD18">
        <v>7</v>
      </c>
      <c r="AE18">
        <v>0</v>
      </c>
      <c r="AF18">
        <v>0</v>
      </c>
      <c r="AG18">
        <v>0</v>
      </c>
      <c r="AH18" t="s">
        <v>140</v>
      </c>
      <c r="AI18" s="1">
        <v>44593.481828703705</v>
      </c>
      <c r="AJ18">
        <v>199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143</v>
      </c>
      <c r="B19" t="s">
        <v>80</v>
      </c>
      <c r="C19" t="s">
        <v>114</v>
      </c>
      <c r="D19" t="s">
        <v>82</v>
      </c>
      <c r="E19" s="2" t="str">
        <f>HYPERLINK("capsilon://?command=openfolder&amp;siteaddress=FAM.docvelocity-na8.net&amp;folderid=FX72931B68-7F03-3E32-45D6-0EB9A7484BE9","FX211013291")</f>
        <v>FX211013291</v>
      </c>
      <c r="F19" t="s">
        <v>19</v>
      </c>
      <c r="G19" t="s">
        <v>19</v>
      </c>
      <c r="H19" t="s">
        <v>83</v>
      </c>
      <c r="I19" t="s">
        <v>144</v>
      </c>
      <c r="J19">
        <v>32</v>
      </c>
      <c r="K19" t="s">
        <v>85</v>
      </c>
      <c r="L19" t="s">
        <v>86</v>
      </c>
      <c r="M19" t="s">
        <v>87</v>
      </c>
      <c r="N19">
        <v>1</v>
      </c>
      <c r="O19" s="1">
        <v>44595.700833333336</v>
      </c>
      <c r="P19" s="1">
        <v>44595.729328703703</v>
      </c>
      <c r="Q19">
        <v>2192</v>
      </c>
      <c r="R19">
        <v>270</v>
      </c>
      <c r="S19" t="b">
        <v>0</v>
      </c>
      <c r="T19" t="s">
        <v>88</v>
      </c>
      <c r="U19" t="b">
        <v>0</v>
      </c>
      <c r="V19" t="s">
        <v>100</v>
      </c>
      <c r="W19" s="1">
        <v>44595.729328703703</v>
      </c>
      <c r="X19">
        <v>128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32</v>
      </c>
      <c r="AE19">
        <v>27</v>
      </c>
      <c r="AF19">
        <v>0</v>
      </c>
      <c r="AG19">
        <v>4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145</v>
      </c>
      <c r="B20" t="s">
        <v>80</v>
      </c>
      <c r="C20" t="s">
        <v>146</v>
      </c>
      <c r="D20" t="s">
        <v>82</v>
      </c>
      <c r="E20" s="2" t="str">
        <f>HYPERLINK("capsilon://?command=openfolder&amp;siteaddress=FAM.docvelocity-na8.net&amp;folderid=FX714B0D5D-0698-89B5-1020-F7D39968901E","FX2201868")</f>
        <v>FX2201868</v>
      </c>
      <c r="F20" t="s">
        <v>19</v>
      </c>
      <c r="G20" t="s">
        <v>19</v>
      </c>
      <c r="H20" t="s">
        <v>83</v>
      </c>
      <c r="I20" t="s">
        <v>147</v>
      </c>
      <c r="J20">
        <v>28</v>
      </c>
      <c r="K20" t="s">
        <v>85</v>
      </c>
      <c r="L20" t="s">
        <v>86</v>
      </c>
      <c r="M20" t="s">
        <v>87</v>
      </c>
      <c r="N20">
        <v>2</v>
      </c>
      <c r="O20" s="1">
        <v>44595.706435185188</v>
      </c>
      <c r="P20" s="1">
        <v>44595.728333333333</v>
      </c>
      <c r="Q20">
        <v>1185</v>
      </c>
      <c r="R20">
        <v>707</v>
      </c>
      <c r="S20" t="b">
        <v>0</v>
      </c>
      <c r="T20" t="s">
        <v>88</v>
      </c>
      <c r="U20" t="b">
        <v>0</v>
      </c>
      <c r="V20" t="s">
        <v>126</v>
      </c>
      <c r="W20" s="1">
        <v>44595.723773148151</v>
      </c>
      <c r="X20">
        <v>521</v>
      </c>
      <c r="Y20">
        <v>21</v>
      </c>
      <c r="Z20">
        <v>0</v>
      </c>
      <c r="AA20">
        <v>21</v>
      </c>
      <c r="AB20">
        <v>0</v>
      </c>
      <c r="AC20">
        <v>12</v>
      </c>
      <c r="AD20">
        <v>7</v>
      </c>
      <c r="AE20">
        <v>0</v>
      </c>
      <c r="AF20">
        <v>0</v>
      </c>
      <c r="AG20">
        <v>0</v>
      </c>
      <c r="AH20" t="s">
        <v>129</v>
      </c>
      <c r="AI20" s="1">
        <v>44595.728333333333</v>
      </c>
      <c r="AJ20">
        <v>186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148</v>
      </c>
      <c r="B21" t="s">
        <v>80</v>
      </c>
      <c r="C21" t="s">
        <v>149</v>
      </c>
      <c r="D21" t="s">
        <v>82</v>
      </c>
      <c r="E21" s="2" t="str">
        <f>HYPERLINK("capsilon://?command=openfolder&amp;siteaddress=FAM.docvelocity-na8.net&amp;folderid=FX25786455-ACF6-B8AC-DEF0-DA260FDC7458","FX210816055")</f>
        <v>FX210816055</v>
      </c>
      <c r="F21" t="s">
        <v>19</v>
      </c>
      <c r="G21" t="s">
        <v>19</v>
      </c>
      <c r="H21" t="s">
        <v>83</v>
      </c>
      <c r="I21" t="s">
        <v>150</v>
      </c>
      <c r="J21">
        <v>37</v>
      </c>
      <c r="K21" t="s">
        <v>85</v>
      </c>
      <c r="L21" t="s">
        <v>86</v>
      </c>
      <c r="M21" t="s">
        <v>87</v>
      </c>
      <c r="N21">
        <v>2</v>
      </c>
      <c r="O21" s="1">
        <v>44595.713472222225</v>
      </c>
      <c r="P21" s="1">
        <v>44595.853819444441</v>
      </c>
      <c r="Q21">
        <v>11336</v>
      </c>
      <c r="R21">
        <v>790</v>
      </c>
      <c r="S21" t="b">
        <v>0</v>
      </c>
      <c r="T21" t="s">
        <v>88</v>
      </c>
      <c r="U21" t="b">
        <v>0</v>
      </c>
      <c r="V21" t="s">
        <v>132</v>
      </c>
      <c r="W21" s="1">
        <v>44595.72488425926</v>
      </c>
      <c r="X21">
        <v>557</v>
      </c>
      <c r="Y21">
        <v>47</v>
      </c>
      <c r="Z21">
        <v>0</v>
      </c>
      <c r="AA21">
        <v>47</v>
      </c>
      <c r="AB21">
        <v>0</v>
      </c>
      <c r="AC21">
        <v>28</v>
      </c>
      <c r="AD21">
        <v>-10</v>
      </c>
      <c r="AE21">
        <v>0</v>
      </c>
      <c r="AF21">
        <v>0</v>
      </c>
      <c r="AG21">
        <v>0</v>
      </c>
      <c r="AH21" t="s">
        <v>129</v>
      </c>
      <c r="AI21" s="1">
        <v>44595.853819444441</v>
      </c>
      <c r="AJ21">
        <v>233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-10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151</v>
      </c>
      <c r="B22" t="s">
        <v>80</v>
      </c>
      <c r="C22" t="s">
        <v>152</v>
      </c>
      <c r="D22" t="s">
        <v>82</v>
      </c>
      <c r="E22" s="2" t="str">
        <f>HYPERLINK("capsilon://?command=openfolder&amp;siteaddress=FAM.docvelocity-na8.net&amp;folderid=FX629E044E-1864-575C-14FF-A576B8E4B8F7","FX220111667")</f>
        <v>FX220111667</v>
      </c>
      <c r="F22" t="s">
        <v>19</v>
      </c>
      <c r="G22" t="s">
        <v>19</v>
      </c>
      <c r="H22" t="s">
        <v>83</v>
      </c>
      <c r="I22" t="s">
        <v>153</v>
      </c>
      <c r="J22">
        <v>28</v>
      </c>
      <c r="K22" t="s">
        <v>85</v>
      </c>
      <c r="L22" t="s">
        <v>86</v>
      </c>
      <c r="M22" t="s">
        <v>87</v>
      </c>
      <c r="N22">
        <v>2</v>
      </c>
      <c r="O22" s="1">
        <v>44595.71435185185</v>
      </c>
      <c r="P22" s="1">
        <v>44595.855856481481</v>
      </c>
      <c r="Q22">
        <v>11705</v>
      </c>
      <c r="R22">
        <v>521</v>
      </c>
      <c r="S22" t="b">
        <v>0</v>
      </c>
      <c r="T22" t="s">
        <v>88</v>
      </c>
      <c r="U22" t="b">
        <v>0</v>
      </c>
      <c r="V22" t="s">
        <v>126</v>
      </c>
      <c r="W22" s="1">
        <v>44595.727777777778</v>
      </c>
      <c r="X22">
        <v>346</v>
      </c>
      <c r="Y22">
        <v>21</v>
      </c>
      <c r="Z22">
        <v>0</v>
      </c>
      <c r="AA22">
        <v>21</v>
      </c>
      <c r="AB22">
        <v>0</v>
      </c>
      <c r="AC22">
        <v>5</v>
      </c>
      <c r="AD22">
        <v>7</v>
      </c>
      <c r="AE22">
        <v>0</v>
      </c>
      <c r="AF22">
        <v>0</v>
      </c>
      <c r="AG22">
        <v>0</v>
      </c>
      <c r="AH22" t="s">
        <v>129</v>
      </c>
      <c r="AI22" s="1">
        <v>44595.855856481481</v>
      </c>
      <c r="AJ22">
        <v>175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154</v>
      </c>
      <c r="B23" t="s">
        <v>80</v>
      </c>
      <c r="C23" t="s">
        <v>114</v>
      </c>
      <c r="D23" t="s">
        <v>82</v>
      </c>
      <c r="E23" s="2" t="str">
        <f>HYPERLINK("capsilon://?command=openfolder&amp;siteaddress=FAM.docvelocity-na8.net&amp;folderid=FX72931B68-7F03-3E32-45D6-0EB9A7484BE9","FX211013291")</f>
        <v>FX211013291</v>
      </c>
      <c r="F23" t="s">
        <v>19</v>
      </c>
      <c r="G23" t="s">
        <v>19</v>
      </c>
      <c r="H23" t="s">
        <v>83</v>
      </c>
      <c r="I23" t="s">
        <v>115</v>
      </c>
      <c r="J23">
        <v>38</v>
      </c>
      <c r="K23" t="s">
        <v>85</v>
      </c>
      <c r="L23" t="s">
        <v>86</v>
      </c>
      <c r="M23" t="s">
        <v>87</v>
      </c>
      <c r="N23">
        <v>2</v>
      </c>
      <c r="O23" s="1">
        <v>44595.725231481483</v>
      </c>
      <c r="P23" s="1">
        <v>44595.730740740742</v>
      </c>
      <c r="Q23">
        <v>130</v>
      </c>
      <c r="R23">
        <v>346</v>
      </c>
      <c r="S23" t="b">
        <v>0</v>
      </c>
      <c r="T23" t="s">
        <v>88</v>
      </c>
      <c r="U23" t="b">
        <v>1</v>
      </c>
      <c r="V23" t="s">
        <v>100</v>
      </c>
      <c r="W23" s="1">
        <v>44595.727847222224</v>
      </c>
      <c r="X23">
        <v>139</v>
      </c>
      <c r="Y23">
        <v>37</v>
      </c>
      <c r="Z23">
        <v>0</v>
      </c>
      <c r="AA23">
        <v>37</v>
      </c>
      <c r="AB23">
        <v>0</v>
      </c>
      <c r="AC23">
        <v>14</v>
      </c>
      <c r="AD23">
        <v>1</v>
      </c>
      <c r="AE23">
        <v>0</v>
      </c>
      <c r="AF23">
        <v>0</v>
      </c>
      <c r="AG23">
        <v>0</v>
      </c>
      <c r="AH23" t="s">
        <v>129</v>
      </c>
      <c r="AI23" s="1">
        <v>44595.730740740742</v>
      </c>
      <c r="AJ23">
        <v>207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155</v>
      </c>
      <c r="B24" t="s">
        <v>80</v>
      </c>
      <c r="C24" t="s">
        <v>109</v>
      </c>
      <c r="D24" t="s">
        <v>82</v>
      </c>
      <c r="E24" s="2" t="str">
        <f>HYPERLINK("capsilon://?command=openfolder&amp;siteaddress=FAM.docvelocity-na8.net&amp;folderid=FX0C5F71C9-57F6-DE3E-19C3-8A91A7D06BC5","FX22017511")</f>
        <v>FX22017511</v>
      </c>
      <c r="F24" t="s">
        <v>19</v>
      </c>
      <c r="G24" t="s">
        <v>19</v>
      </c>
      <c r="H24" t="s">
        <v>83</v>
      </c>
      <c r="I24" t="s">
        <v>122</v>
      </c>
      <c r="J24">
        <v>66</v>
      </c>
      <c r="K24" t="s">
        <v>85</v>
      </c>
      <c r="L24" t="s">
        <v>86</v>
      </c>
      <c r="M24" t="s">
        <v>87</v>
      </c>
      <c r="N24">
        <v>2</v>
      </c>
      <c r="O24" s="1">
        <v>44595.727048611108</v>
      </c>
      <c r="P24" s="1">
        <v>44595.762731481482</v>
      </c>
      <c r="Q24">
        <v>240</v>
      </c>
      <c r="R24">
        <v>2843</v>
      </c>
      <c r="S24" t="b">
        <v>0</v>
      </c>
      <c r="T24" t="s">
        <v>88</v>
      </c>
      <c r="U24" t="b">
        <v>1</v>
      </c>
      <c r="V24" t="s">
        <v>104</v>
      </c>
      <c r="W24" s="1">
        <v>44595.751770833333</v>
      </c>
      <c r="X24">
        <v>2110</v>
      </c>
      <c r="Y24">
        <v>58</v>
      </c>
      <c r="Z24">
        <v>0</v>
      </c>
      <c r="AA24">
        <v>58</v>
      </c>
      <c r="AB24">
        <v>0</v>
      </c>
      <c r="AC24">
        <v>27</v>
      </c>
      <c r="AD24">
        <v>8</v>
      </c>
      <c r="AE24">
        <v>0</v>
      </c>
      <c r="AF24">
        <v>0</v>
      </c>
      <c r="AG24">
        <v>0</v>
      </c>
      <c r="AH24" t="s">
        <v>156</v>
      </c>
      <c r="AI24" s="1">
        <v>44595.762731481482</v>
      </c>
      <c r="AJ24">
        <v>733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8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157</v>
      </c>
      <c r="B25" t="s">
        <v>80</v>
      </c>
      <c r="C25" t="s">
        <v>114</v>
      </c>
      <c r="D25" t="s">
        <v>82</v>
      </c>
      <c r="E25" s="2" t="str">
        <f>HYPERLINK("capsilon://?command=openfolder&amp;siteaddress=FAM.docvelocity-na8.net&amp;folderid=FX72931B68-7F03-3E32-45D6-0EB9A7484BE9","FX211013291")</f>
        <v>FX211013291</v>
      </c>
      <c r="F25" t="s">
        <v>19</v>
      </c>
      <c r="G25" t="s">
        <v>19</v>
      </c>
      <c r="H25" t="s">
        <v>83</v>
      </c>
      <c r="I25" t="s">
        <v>144</v>
      </c>
      <c r="J25">
        <v>131</v>
      </c>
      <c r="K25" t="s">
        <v>85</v>
      </c>
      <c r="L25" t="s">
        <v>86</v>
      </c>
      <c r="M25" t="s">
        <v>87</v>
      </c>
      <c r="N25">
        <v>2</v>
      </c>
      <c r="O25" s="1">
        <v>44595.730717592596</v>
      </c>
      <c r="P25" s="1">
        <v>44595.839467592596</v>
      </c>
      <c r="Q25">
        <v>4109</v>
      </c>
      <c r="R25">
        <v>5287</v>
      </c>
      <c r="S25" t="b">
        <v>0</v>
      </c>
      <c r="T25" t="s">
        <v>88</v>
      </c>
      <c r="U25" t="b">
        <v>1</v>
      </c>
      <c r="V25" t="s">
        <v>126</v>
      </c>
      <c r="W25" s="1">
        <v>44595.786585648151</v>
      </c>
      <c r="X25">
        <v>4629</v>
      </c>
      <c r="Y25">
        <v>258</v>
      </c>
      <c r="Z25">
        <v>0</v>
      </c>
      <c r="AA25">
        <v>258</v>
      </c>
      <c r="AB25">
        <v>0</v>
      </c>
      <c r="AC25">
        <v>246</v>
      </c>
      <c r="AD25">
        <v>-127</v>
      </c>
      <c r="AE25">
        <v>0</v>
      </c>
      <c r="AF25">
        <v>0</v>
      </c>
      <c r="AG25">
        <v>0</v>
      </c>
      <c r="AH25" t="s">
        <v>90</v>
      </c>
      <c r="AI25" s="1">
        <v>44595.839467592596</v>
      </c>
      <c r="AJ25">
        <v>642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-128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HYPERLINK("capsilon://?command=openfolder&amp;siteaddress=FAM.docvelocity-na8.net&amp;folderid=FX09494C54-710E-ECFC-C20E-FFE809AB46A0","FX220110361")</f>
        <v>FX220110361</v>
      </c>
      <c r="F26" t="s">
        <v>19</v>
      </c>
      <c r="G26" t="s">
        <v>19</v>
      </c>
      <c r="H26" t="s">
        <v>83</v>
      </c>
      <c r="I26" t="s">
        <v>160</v>
      </c>
      <c r="J26">
        <v>28</v>
      </c>
      <c r="K26" t="s">
        <v>85</v>
      </c>
      <c r="L26" t="s">
        <v>86</v>
      </c>
      <c r="M26" t="s">
        <v>87</v>
      </c>
      <c r="N26">
        <v>2</v>
      </c>
      <c r="O26" s="1">
        <v>44593.447523148148</v>
      </c>
      <c r="P26" s="1">
        <v>44593.483912037038</v>
      </c>
      <c r="Q26">
        <v>2819</v>
      </c>
      <c r="R26">
        <v>325</v>
      </c>
      <c r="S26" t="b">
        <v>0</v>
      </c>
      <c r="T26" t="s">
        <v>88</v>
      </c>
      <c r="U26" t="b">
        <v>0</v>
      </c>
      <c r="V26" t="s">
        <v>89</v>
      </c>
      <c r="W26" s="1">
        <v>44593.466770833336</v>
      </c>
      <c r="X26">
        <v>146</v>
      </c>
      <c r="Y26">
        <v>21</v>
      </c>
      <c r="Z26">
        <v>0</v>
      </c>
      <c r="AA26">
        <v>21</v>
      </c>
      <c r="AB26">
        <v>0</v>
      </c>
      <c r="AC26">
        <v>8</v>
      </c>
      <c r="AD26">
        <v>7</v>
      </c>
      <c r="AE26">
        <v>0</v>
      </c>
      <c r="AF26">
        <v>0</v>
      </c>
      <c r="AG26">
        <v>0</v>
      </c>
      <c r="AH26" t="s">
        <v>140</v>
      </c>
      <c r="AI26" s="1">
        <v>44593.483912037038</v>
      </c>
      <c r="AJ26">
        <v>179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HYPERLINK("capsilon://?command=openfolder&amp;siteaddress=FAM.docvelocity-na8.net&amp;folderid=FX55CB7384-125D-F815-946A-4FCF73DF11B1","FX220110552")</f>
        <v>FX220110552</v>
      </c>
      <c r="F27" t="s">
        <v>19</v>
      </c>
      <c r="G27" t="s">
        <v>19</v>
      </c>
      <c r="H27" t="s">
        <v>83</v>
      </c>
      <c r="I27" t="s">
        <v>163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44593.449224537035</v>
      </c>
      <c r="P27" s="1">
        <v>44593.486458333333</v>
      </c>
      <c r="Q27">
        <v>2919</v>
      </c>
      <c r="R27">
        <v>298</v>
      </c>
      <c r="S27" t="b">
        <v>0</v>
      </c>
      <c r="T27" t="s">
        <v>88</v>
      </c>
      <c r="U27" t="b">
        <v>0</v>
      </c>
      <c r="V27" t="s">
        <v>89</v>
      </c>
      <c r="W27" s="1">
        <v>44593.46770833333</v>
      </c>
      <c r="X27">
        <v>80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140</v>
      </c>
      <c r="AI27" s="1">
        <v>44593.486458333333</v>
      </c>
      <c r="AJ27">
        <v>218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164</v>
      </c>
      <c r="B28" t="s">
        <v>80</v>
      </c>
      <c r="C28" t="s">
        <v>162</v>
      </c>
      <c r="D28" t="s">
        <v>82</v>
      </c>
      <c r="E28" s="2" t="str">
        <f>HYPERLINK("capsilon://?command=openfolder&amp;siteaddress=FAM.docvelocity-na8.net&amp;folderid=FX55CB7384-125D-F815-946A-4FCF73DF11B1","FX220110552")</f>
        <v>FX220110552</v>
      </c>
      <c r="F28" t="s">
        <v>19</v>
      </c>
      <c r="G28" t="s">
        <v>19</v>
      </c>
      <c r="H28" t="s">
        <v>83</v>
      </c>
      <c r="I28" t="s">
        <v>165</v>
      </c>
      <c r="J28">
        <v>28</v>
      </c>
      <c r="K28" t="s">
        <v>85</v>
      </c>
      <c r="L28" t="s">
        <v>86</v>
      </c>
      <c r="M28" t="s">
        <v>87</v>
      </c>
      <c r="N28">
        <v>2</v>
      </c>
      <c r="O28" s="1">
        <v>44593.449432870373</v>
      </c>
      <c r="P28" s="1">
        <v>44593.489039351851</v>
      </c>
      <c r="Q28">
        <v>2763</v>
      </c>
      <c r="R28">
        <v>659</v>
      </c>
      <c r="S28" t="b">
        <v>0</v>
      </c>
      <c r="T28" t="s">
        <v>88</v>
      </c>
      <c r="U28" t="b">
        <v>0</v>
      </c>
      <c r="V28" t="s">
        <v>139</v>
      </c>
      <c r="W28" s="1">
        <v>44593.472488425927</v>
      </c>
      <c r="X28">
        <v>437</v>
      </c>
      <c r="Y28">
        <v>21</v>
      </c>
      <c r="Z28">
        <v>0</v>
      </c>
      <c r="AA28">
        <v>21</v>
      </c>
      <c r="AB28">
        <v>0</v>
      </c>
      <c r="AC28">
        <v>10</v>
      </c>
      <c r="AD28">
        <v>7</v>
      </c>
      <c r="AE28">
        <v>0</v>
      </c>
      <c r="AF28">
        <v>0</v>
      </c>
      <c r="AG28">
        <v>0</v>
      </c>
      <c r="AH28" t="s">
        <v>140</v>
      </c>
      <c r="AI28" s="1">
        <v>44593.489039351851</v>
      </c>
      <c r="AJ28">
        <v>222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166</v>
      </c>
      <c r="B29" t="s">
        <v>80</v>
      </c>
      <c r="C29" t="s">
        <v>167</v>
      </c>
      <c r="D29" t="s">
        <v>82</v>
      </c>
      <c r="E29" s="2" t="str">
        <f>HYPERLINK("capsilon://?command=openfolder&amp;siteaddress=FAM.docvelocity-na8.net&amp;folderid=FXF5645EB6-9FB0-D75B-6172-BB03F68AC5F7","FX21129993")</f>
        <v>FX21129993</v>
      </c>
      <c r="F29" t="s">
        <v>19</v>
      </c>
      <c r="G29" t="s">
        <v>19</v>
      </c>
      <c r="H29" t="s">
        <v>83</v>
      </c>
      <c r="I29" t="s">
        <v>168</v>
      </c>
      <c r="J29">
        <v>28</v>
      </c>
      <c r="K29" t="s">
        <v>85</v>
      </c>
      <c r="L29" t="s">
        <v>86</v>
      </c>
      <c r="M29" t="s">
        <v>87</v>
      </c>
      <c r="N29">
        <v>2</v>
      </c>
      <c r="O29" s="1">
        <v>44595.746307870373</v>
      </c>
      <c r="P29" s="1">
        <v>44595.857974537037</v>
      </c>
      <c r="Q29">
        <v>8618</v>
      </c>
      <c r="R29">
        <v>1030</v>
      </c>
      <c r="S29" t="b">
        <v>0</v>
      </c>
      <c r="T29" t="s">
        <v>88</v>
      </c>
      <c r="U29" t="b">
        <v>0</v>
      </c>
      <c r="V29" t="s">
        <v>104</v>
      </c>
      <c r="W29" s="1">
        <v>44595.761597222219</v>
      </c>
      <c r="X29">
        <v>848</v>
      </c>
      <c r="Y29">
        <v>21</v>
      </c>
      <c r="Z29">
        <v>0</v>
      </c>
      <c r="AA29">
        <v>21</v>
      </c>
      <c r="AB29">
        <v>0</v>
      </c>
      <c r="AC29">
        <v>5</v>
      </c>
      <c r="AD29">
        <v>7</v>
      </c>
      <c r="AE29">
        <v>0</v>
      </c>
      <c r="AF29">
        <v>0</v>
      </c>
      <c r="AG29">
        <v>0</v>
      </c>
      <c r="AH29" t="s">
        <v>129</v>
      </c>
      <c r="AI29" s="1">
        <v>44595.857974537037</v>
      </c>
      <c r="AJ29">
        <v>182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169</v>
      </c>
      <c r="B30" t="s">
        <v>80</v>
      </c>
      <c r="C30" t="s">
        <v>170</v>
      </c>
      <c r="D30" t="s">
        <v>82</v>
      </c>
      <c r="E30" s="2" t="str">
        <f>HYPERLINK("capsilon://?command=openfolder&amp;siteaddress=FAM.docvelocity-na8.net&amp;folderid=FX554FBCE1-2D40-9725-A683-484F1F63D0AE","FX22014626")</f>
        <v>FX22014626</v>
      </c>
      <c r="F30" t="s">
        <v>19</v>
      </c>
      <c r="G30" t="s">
        <v>19</v>
      </c>
      <c r="H30" t="s">
        <v>83</v>
      </c>
      <c r="I30" t="s">
        <v>171</v>
      </c>
      <c r="J30">
        <v>21</v>
      </c>
      <c r="K30" t="s">
        <v>85</v>
      </c>
      <c r="L30" t="s">
        <v>86</v>
      </c>
      <c r="M30" t="s">
        <v>87</v>
      </c>
      <c r="N30">
        <v>2</v>
      </c>
      <c r="O30" s="1">
        <v>44593.451979166668</v>
      </c>
      <c r="P30" s="1">
        <v>44593.489849537036</v>
      </c>
      <c r="Q30">
        <v>3042</v>
      </c>
      <c r="R30">
        <v>230</v>
      </c>
      <c r="S30" t="b">
        <v>0</v>
      </c>
      <c r="T30" t="s">
        <v>88</v>
      </c>
      <c r="U30" t="b">
        <v>0</v>
      </c>
      <c r="V30" t="s">
        <v>139</v>
      </c>
      <c r="W30" s="1">
        <v>44593.474236111113</v>
      </c>
      <c r="X30">
        <v>151</v>
      </c>
      <c r="Y30">
        <v>0</v>
      </c>
      <c r="Z30">
        <v>0</v>
      </c>
      <c r="AA30">
        <v>0</v>
      </c>
      <c r="AB30">
        <v>9</v>
      </c>
      <c r="AC30">
        <v>0</v>
      </c>
      <c r="AD30">
        <v>21</v>
      </c>
      <c r="AE30">
        <v>0</v>
      </c>
      <c r="AF30">
        <v>0</v>
      </c>
      <c r="AG30">
        <v>0</v>
      </c>
      <c r="AH30" t="s">
        <v>140</v>
      </c>
      <c r="AI30" s="1">
        <v>44593.489849537036</v>
      </c>
      <c r="AJ30">
        <v>69</v>
      </c>
      <c r="AK30">
        <v>0</v>
      </c>
      <c r="AL30">
        <v>0</v>
      </c>
      <c r="AM30">
        <v>0</v>
      </c>
      <c r="AN30">
        <v>9</v>
      </c>
      <c r="AO30">
        <v>0</v>
      </c>
      <c r="AP30">
        <v>21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172</v>
      </c>
      <c r="B31" t="s">
        <v>80</v>
      </c>
      <c r="C31" t="s">
        <v>173</v>
      </c>
      <c r="D31" t="s">
        <v>82</v>
      </c>
      <c r="E31" s="2" t="str">
        <f>HYPERLINK("capsilon://?command=openfolder&amp;siteaddress=FAM.docvelocity-na8.net&amp;folderid=FX396C7C2B-4EF3-9E1B-9FF3-87A5E252CDDF","FX22016333")</f>
        <v>FX22016333</v>
      </c>
      <c r="F31" t="s">
        <v>19</v>
      </c>
      <c r="G31" t="s">
        <v>19</v>
      </c>
      <c r="H31" t="s">
        <v>83</v>
      </c>
      <c r="I31" t="s">
        <v>174</v>
      </c>
      <c r="J31">
        <v>21</v>
      </c>
      <c r="K31" t="s">
        <v>85</v>
      </c>
      <c r="L31" t="s">
        <v>86</v>
      </c>
      <c r="M31" t="s">
        <v>87</v>
      </c>
      <c r="N31">
        <v>2</v>
      </c>
      <c r="O31" s="1">
        <v>44595.755312499998</v>
      </c>
      <c r="P31" s="1">
        <v>44595.858136574076</v>
      </c>
      <c r="Q31">
        <v>8556</v>
      </c>
      <c r="R31">
        <v>328</v>
      </c>
      <c r="S31" t="b">
        <v>0</v>
      </c>
      <c r="T31" t="s">
        <v>88</v>
      </c>
      <c r="U31" t="b">
        <v>0</v>
      </c>
      <c r="V31" t="s">
        <v>175</v>
      </c>
      <c r="W31" s="1">
        <v>44595.766550925924</v>
      </c>
      <c r="X31">
        <v>31</v>
      </c>
      <c r="Y31">
        <v>0</v>
      </c>
      <c r="Z31">
        <v>0</v>
      </c>
      <c r="AA31">
        <v>0</v>
      </c>
      <c r="AB31">
        <v>9</v>
      </c>
      <c r="AC31">
        <v>0</v>
      </c>
      <c r="AD31">
        <v>21</v>
      </c>
      <c r="AE31">
        <v>0</v>
      </c>
      <c r="AF31">
        <v>0</v>
      </c>
      <c r="AG31">
        <v>0</v>
      </c>
      <c r="AH31" t="s">
        <v>129</v>
      </c>
      <c r="AI31" s="1">
        <v>44595.858136574076</v>
      </c>
      <c r="AJ31">
        <v>13</v>
      </c>
      <c r="AK31">
        <v>0</v>
      </c>
      <c r="AL31">
        <v>0</v>
      </c>
      <c r="AM31">
        <v>0</v>
      </c>
      <c r="AN31">
        <v>9</v>
      </c>
      <c r="AO31">
        <v>0</v>
      </c>
      <c r="AP31">
        <v>21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176</v>
      </c>
      <c r="B32" t="s">
        <v>80</v>
      </c>
      <c r="C32" t="s">
        <v>173</v>
      </c>
      <c r="D32" t="s">
        <v>82</v>
      </c>
      <c r="E32" s="2" t="str">
        <f>HYPERLINK("capsilon://?command=openfolder&amp;siteaddress=FAM.docvelocity-na8.net&amp;folderid=FX396C7C2B-4EF3-9E1B-9FF3-87A5E252CDDF","FX22016333")</f>
        <v>FX22016333</v>
      </c>
      <c r="F32" t="s">
        <v>19</v>
      </c>
      <c r="G32" t="s">
        <v>19</v>
      </c>
      <c r="H32" t="s">
        <v>83</v>
      </c>
      <c r="I32" t="s">
        <v>177</v>
      </c>
      <c r="J32">
        <v>21</v>
      </c>
      <c r="K32" t="s">
        <v>85</v>
      </c>
      <c r="L32" t="s">
        <v>86</v>
      </c>
      <c r="M32" t="s">
        <v>87</v>
      </c>
      <c r="N32">
        <v>2</v>
      </c>
      <c r="O32" s="1">
        <v>44595.767685185187</v>
      </c>
      <c r="P32" s="1">
        <v>44595.85837962963</v>
      </c>
      <c r="Q32">
        <v>7777</v>
      </c>
      <c r="R32">
        <v>59</v>
      </c>
      <c r="S32" t="b">
        <v>0</v>
      </c>
      <c r="T32" t="s">
        <v>88</v>
      </c>
      <c r="U32" t="b">
        <v>0</v>
      </c>
      <c r="V32" t="s">
        <v>175</v>
      </c>
      <c r="W32" s="1">
        <v>44595.771180555559</v>
      </c>
      <c r="X32">
        <v>39</v>
      </c>
      <c r="Y32">
        <v>0</v>
      </c>
      <c r="Z32">
        <v>0</v>
      </c>
      <c r="AA32">
        <v>0</v>
      </c>
      <c r="AB32">
        <v>9</v>
      </c>
      <c r="AC32">
        <v>0</v>
      </c>
      <c r="AD32">
        <v>21</v>
      </c>
      <c r="AE32">
        <v>0</v>
      </c>
      <c r="AF32">
        <v>0</v>
      </c>
      <c r="AG32">
        <v>0</v>
      </c>
      <c r="AH32" t="s">
        <v>129</v>
      </c>
      <c r="AI32" s="1">
        <v>44595.85837962963</v>
      </c>
      <c r="AJ32">
        <v>20</v>
      </c>
      <c r="AK32">
        <v>0</v>
      </c>
      <c r="AL32">
        <v>0</v>
      </c>
      <c r="AM32">
        <v>0</v>
      </c>
      <c r="AN32">
        <v>9</v>
      </c>
      <c r="AO32">
        <v>0</v>
      </c>
      <c r="AP32">
        <v>21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178</v>
      </c>
      <c r="B33" t="s">
        <v>80</v>
      </c>
      <c r="C33" t="s">
        <v>179</v>
      </c>
      <c r="D33" t="s">
        <v>82</v>
      </c>
      <c r="E33" s="2" t="str">
        <f>HYPERLINK("capsilon://?command=openfolder&amp;siteaddress=FAM.docvelocity-na8.net&amp;folderid=FX446EEEB9-9FD3-DD0E-33DD-98D9C440B664","FX22014478")</f>
        <v>FX22014478</v>
      </c>
      <c r="F33" t="s">
        <v>19</v>
      </c>
      <c r="G33" t="s">
        <v>19</v>
      </c>
      <c r="H33" t="s">
        <v>83</v>
      </c>
      <c r="I33" t="s">
        <v>180</v>
      </c>
      <c r="J33">
        <v>56</v>
      </c>
      <c r="K33" t="s">
        <v>85</v>
      </c>
      <c r="L33" t="s">
        <v>86</v>
      </c>
      <c r="M33" t="s">
        <v>87</v>
      </c>
      <c r="N33">
        <v>2</v>
      </c>
      <c r="O33" s="1">
        <v>44593.461087962962</v>
      </c>
      <c r="P33" s="1">
        <v>44593.493252314816</v>
      </c>
      <c r="Q33">
        <v>2245</v>
      </c>
      <c r="R33">
        <v>534</v>
      </c>
      <c r="S33" t="b">
        <v>0</v>
      </c>
      <c r="T33" t="s">
        <v>88</v>
      </c>
      <c r="U33" t="b">
        <v>0</v>
      </c>
      <c r="V33" t="s">
        <v>89</v>
      </c>
      <c r="W33" s="1">
        <v>44593.470625000002</v>
      </c>
      <c r="X33">
        <v>240</v>
      </c>
      <c r="Y33">
        <v>42</v>
      </c>
      <c r="Z33">
        <v>0</v>
      </c>
      <c r="AA33">
        <v>42</v>
      </c>
      <c r="AB33">
        <v>0</v>
      </c>
      <c r="AC33">
        <v>20</v>
      </c>
      <c r="AD33">
        <v>14</v>
      </c>
      <c r="AE33">
        <v>0</v>
      </c>
      <c r="AF33">
        <v>0</v>
      </c>
      <c r="AG33">
        <v>0</v>
      </c>
      <c r="AH33" t="s">
        <v>140</v>
      </c>
      <c r="AI33" s="1">
        <v>44593.493252314816</v>
      </c>
      <c r="AJ33">
        <v>294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13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181</v>
      </c>
      <c r="B34" t="s">
        <v>80</v>
      </c>
      <c r="C34" t="s">
        <v>182</v>
      </c>
      <c r="D34" t="s">
        <v>82</v>
      </c>
      <c r="E34" s="2" t="str">
        <f>HYPERLINK("capsilon://?command=openfolder&amp;siteaddress=FAM.docvelocity-na8.net&amp;folderid=FXAE2F0060-3EC7-13A2-9C48-6BDB649757E6","FX22017619")</f>
        <v>FX22017619</v>
      </c>
      <c r="F34" t="s">
        <v>19</v>
      </c>
      <c r="G34" t="s">
        <v>19</v>
      </c>
      <c r="H34" t="s">
        <v>83</v>
      </c>
      <c r="I34" t="s">
        <v>183</v>
      </c>
      <c r="J34">
        <v>28</v>
      </c>
      <c r="K34" t="s">
        <v>85</v>
      </c>
      <c r="L34" t="s">
        <v>86</v>
      </c>
      <c r="M34" t="s">
        <v>87</v>
      </c>
      <c r="N34">
        <v>2</v>
      </c>
      <c r="O34" s="1">
        <v>44595.80908564815</v>
      </c>
      <c r="P34" s="1">
        <v>44595.860081018516</v>
      </c>
      <c r="Q34">
        <v>3856</v>
      </c>
      <c r="R34">
        <v>550</v>
      </c>
      <c r="S34" t="b">
        <v>0</v>
      </c>
      <c r="T34" t="s">
        <v>88</v>
      </c>
      <c r="U34" t="b">
        <v>0</v>
      </c>
      <c r="V34" t="s">
        <v>184</v>
      </c>
      <c r="W34" s="1">
        <v>44595.814108796294</v>
      </c>
      <c r="X34">
        <v>404</v>
      </c>
      <c r="Y34">
        <v>21</v>
      </c>
      <c r="Z34">
        <v>0</v>
      </c>
      <c r="AA34">
        <v>21</v>
      </c>
      <c r="AB34">
        <v>0</v>
      </c>
      <c r="AC34">
        <v>4</v>
      </c>
      <c r="AD34">
        <v>7</v>
      </c>
      <c r="AE34">
        <v>0</v>
      </c>
      <c r="AF34">
        <v>0</v>
      </c>
      <c r="AG34">
        <v>0</v>
      </c>
      <c r="AH34" t="s">
        <v>129</v>
      </c>
      <c r="AI34" s="1">
        <v>44595.860081018516</v>
      </c>
      <c r="AJ34">
        <v>146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185</v>
      </c>
      <c r="B35" t="s">
        <v>80</v>
      </c>
      <c r="C35" t="s">
        <v>186</v>
      </c>
      <c r="D35" t="s">
        <v>82</v>
      </c>
      <c r="E35" s="2" t="str">
        <f>HYPERLINK("capsilon://?command=openfolder&amp;siteaddress=FAM.docvelocity-na8.net&amp;folderid=FX6A178DB8-326E-A49B-9137-4C30FDC6A148","FX22018300")</f>
        <v>FX22018300</v>
      </c>
      <c r="F35" t="s">
        <v>19</v>
      </c>
      <c r="G35" t="s">
        <v>19</v>
      </c>
      <c r="H35" t="s">
        <v>83</v>
      </c>
      <c r="I35" t="s">
        <v>187</v>
      </c>
      <c r="J35">
        <v>28</v>
      </c>
      <c r="K35" t="s">
        <v>85</v>
      </c>
      <c r="L35" t="s">
        <v>86</v>
      </c>
      <c r="M35" t="s">
        <v>87</v>
      </c>
      <c r="N35">
        <v>2</v>
      </c>
      <c r="O35" s="1">
        <v>44595.815636574072</v>
      </c>
      <c r="P35" s="1">
        <v>44595.862210648149</v>
      </c>
      <c r="Q35">
        <v>2695</v>
      </c>
      <c r="R35">
        <v>1329</v>
      </c>
      <c r="S35" t="b">
        <v>0</v>
      </c>
      <c r="T35" t="s">
        <v>88</v>
      </c>
      <c r="U35" t="b">
        <v>0</v>
      </c>
      <c r="V35" t="s">
        <v>94</v>
      </c>
      <c r="W35" s="1">
        <v>44595.829479166663</v>
      </c>
      <c r="X35">
        <v>1145</v>
      </c>
      <c r="Y35">
        <v>21</v>
      </c>
      <c r="Z35">
        <v>0</v>
      </c>
      <c r="AA35">
        <v>21</v>
      </c>
      <c r="AB35">
        <v>0</v>
      </c>
      <c r="AC35">
        <v>8</v>
      </c>
      <c r="AD35">
        <v>7</v>
      </c>
      <c r="AE35">
        <v>0</v>
      </c>
      <c r="AF35">
        <v>0</v>
      </c>
      <c r="AG35">
        <v>0</v>
      </c>
      <c r="AH35" t="s">
        <v>129</v>
      </c>
      <c r="AI35" s="1">
        <v>44595.862210648149</v>
      </c>
      <c r="AJ35">
        <v>184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6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188</v>
      </c>
      <c r="B36" t="s">
        <v>80</v>
      </c>
      <c r="C36" t="s">
        <v>189</v>
      </c>
      <c r="D36" t="s">
        <v>82</v>
      </c>
      <c r="E36" s="2" t="str">
        <f t="shared" ref="E36:E41" si="0">HYPERLINK("capsilon://?command=openfolder&amp;siteaddress=FAM.docvelocity-na8.net&amp;folderid=FXD2DA207C-B54E-2A47-C9DE-98AA166F7533","FX21124587")</f>
        <v>FX21124587</v>
      </c>
      <c r="F36" t="s">
        <v>19</v>
      </c>
      <c r="G36" t="s">
        <v>19</v>
      </c>
      <c r="H36" t="s">
        <v>83</v>
      </c>
      <c r="I36" t="s">
        <v>190</v>
      </c>
      <c r="J36">
        <v>66</v>
      </c>
      <c r="K36" t="s">
        <v>85</v>
      </c>
      <c r="L36" t="s">
        <v>86</v>
      </c>
      <c r="M36" t="s">
        <v>87</v>
      </c>
      <c r="N36">
        <v>2</v>
      </c>
      <c r="O36" s="1">
        <v>44595.815821759257</v>
      </c>
      <c r="P36" s="1">
        <v>44595.864490740743</v>
      </c>
      <c r="Q36">
        <v>2882</v>
      </c>
      <c r="R36">
        <v>1323</v>
      </c>
      <c r="S36" t="b">
        <v>0</v>
      </c>
      <c r="T36" t="s">
        <v>88</v>
      </c>
      <c r="U36" t="b">
        <v>0</v>
      </c>
      <c r="V36" t="s">
        <v>184</v>
      </c>
      <c r="W36" s="1">
        <v>44595.83252314815</v>
      </c>
      <c r="X36">
        <v>1127</v>
      </c>
      <c r="Y36">
        <v>52</v>
      </c>
      <c r="Z36">
        <v>0</v>
      </c>
      <c r="AA36">
        <v>52</v>
      </c>
      <c r="AB36">
        <v>0</v>
      </c>
      <c r="AC36">
        <v>31</v>
      </c>
      <c r="AD36">
        <v>14</v>
      </c>
      <c r="AE36">
        <v>0</v>
      </c>
      <c r="AF36">
        <v>0</v>
      </c>
      <c r="AG36">
        <v>0</v>
      </c>
      <c r="AH36" t="s">
        <v>129</v>
      </c>
      <c r="AI36" s="1">
        <v>44595.864490740743</v>
      </c>
      <c r="AJ36">
        <v>196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191</v>
      </c>
      <c r="B37" t="s">
        <v>80</v>
      </c>
      <c r="C37" t="s">
        <v>189</v>
      </c>
      <c r="D37" t="s">
        <v>82</v>
      </c>
      <c r="E37" s="2" t="str">
        <f t="shared" si="0"/>
        <v>FX21124587</v>
      </c>
      <c r="F37" t="s">
        <v>19</v>
      </c>
      <c r="G37" t="s">
        <v>19</v>
      </c>
      <c r="H37" t="s">
        <v>83</v>
      </c>
      <c r="I37" t="s">
        <v>192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44595.816562499997</v>
      </c>
      <c r="P37" s="1">
        <v>44595.865879629629</v>
      </c>
      <c r="Q37">
        <v>4005</v>
      </c>
      <c r="R37">
        <v>256</v>
      </c>
      <c r="S37" t="b">
        <v>0</v>
      </c>
      <c r="T37" t="s">
        <v>88</v>
      </c>
      <c r="U37" t="b">
        <v>0</v>
      </c>
      <c r="V37" t="s">
        <v>89</v>
      </c>
      <c r="W37" s="1">
        <v>44595.824687499997</v>
      </c>
      <c r="X37">
        <v>130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129</v>
      </c>
      <c r="AI37" s="1">
        <v>44595.865879629629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193</v>
      </c>
      <c r="B38" t="s">
        <v>80</v>
      </c>
      <c r="C38" t="s">
        <v>189</v>
      </c>
      <c r="D38" t="s">
        <v>82</v>
      </c>
      <c r="E38" s="2" t="str">
        <f t="shared" si="0"/>
        <v>FX21124587</v>
      </c>
      <c r="F38" t="s">
        <v>19</v>
      </c>
      <c r="G38" t="s">
        <v>19</v>
      </c>
      <c r="H38" t="s">
        <v>83</v>
      </c>
      <c r="I38" t="s">
        <v>194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44595.817083333335</v>
      </c>
      <c r="P38" s="1">
        <v>44595.867395833331</v>
      </c>
      <c r="Q38">
        <v>4095</v>
      </c>
      <c r="R38">
        <v>252</v>
      </c>
      <c r="S38" t="b">
        <v>0</v>
      </c>
      <c r="T38" t="s">
        <v>88</v>
      </c>
      <c r="U38" t="b">
        <v>0</v>
      </c>
      <c r="V38" t="s">
        <v>89</v>
      </c>
      <c r="W38" s="1">
        <v>44595.826111111113</v>
      </c>
      <c r="X38">
        <v>122</v>
      </c>
      <c r="Y38">
        <v>21</v>
      </c>
      <c r="Z38">
        <v>0</v>
      </c>
      <c r="AA38">
        <v>21</v>
      </c>
      <c r="AB38">
        <v>0</v>
      </c>
      <c r="AC38">
        <v>5</v>
      </c>
      <c r="AD38">
        <v>7</v>
      </c>
      <c r="AE38">
        <v>0</v>
      </c>
      <c r="AF38">
        <v>0</v>
      </c>
      <c r="AG38">
        <v>0</v>
      </c>
      <c r="AH38" t="s">
        <v>129</v>
      </c>
      <c r="AI38" s="1">
        <v>44595.867395833331</v>
      </c>
      <c r="AJ38">
        <v>130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195</v>
      </c>
      <c r="B39" t="s">
        <v>80</v>
      </c>
      <c r="C39" t="s">
        <v>189</v>
      </c>
      <c r="D39" t="s">
        <v>82</v>
      </c>
      <c r="E39" s="2" t="str">
        <f t="shared" si="0"/>
        <v>FX21124587</v>
      </c>
      <c r="F39" t="s">
        <v>19</v>
      </c>
      <c r="G39" t="s">
        <v>19</v>
      </c>
      <c r="H39" t="s">
        <v>83</v>
      </c>
      <c r="I39" t="s">
        <v>196</v>
      </c>
      <c r="J39">
        <v>60</v>
      </c>
      <c r="K39" t="s">
        <v>85</v>
      </c>
      <c r="L39" t="s">
        <v>86</v>
      </c>
      <c r="M39" t="s">
        <v>87</v>
      </c>
      <c r="N39">
        <v>2</v>
      </c>
      <c r="O39" s="1">
        <v>44595.817754629628</v>
      </c>
      <c r="P39" s="1">
        <v>44595.869467592594</v>
      </c>
      <c r="Q39">
        <v>4096</v>
      </c>
      <c r="R39">
        <v>372</v>
      </c>
      <c r="S39" t="b">
        <v>0</v>
      </c>
      <c r="T39" t="s">
        <v>88</v>
      </c>
      <c r="U39" t="b">
        <v>0</v>
      </c>
      <c r="V39" t="s">
        <v>89</v>
      </c>
      <c r="W39" s="1">
        <v>44595.828356481485</v>
      </c>
      <c r="X39">
        <v>193</v>
      </c>
      <c r="Y39">
        <v>55</v>
      </c>
      <c r="Z39">
        <v>0</v>
      </c>
      <c r="AA39">
        <v>55</v>
      </c>
      <c r="AB39">
        <v>0</v>
      </c>
      <c r="AC39">
        <v>20</v>
      </c>
      <c r="AD39">
        <v>5</v>
      </c>
      <c r="AE39">
        <v>0</v>
      </c>
      <c r="AF39">
        <v>0</v>
      </c>
      <c r="AG39">
        <v>0</v>
      </c>
      <c r="AH39" t="s">
        <v>129</v>
      </c>
      <c r="AI39" s="1">
        <v>44595.869467592594</v>
      </c>
      <c r="AJ39">
        <v>179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197</v>
      </c>
      <c r="B40" t="s">
        <v>80</v>
      </c>
      <c r="C40" t="s">
        <v>189</v>
      </c>
      <c r="D40" t="s">
        <v>82</v>
      </c>
      <c r="E40" s="2" t="str">
        <f t="shared" si="0"/>
        <v>FX21124587</v>
      </c>
      <c r="F40" t="s">
        <v>19</v>
      </c>
      <c r="G40" t="s">
        <v>19</v>
      </c>
      <c r="H40" t="s">
        <v>83</v>
      </c>
      <c r="I40" t="s">
        <v>198</v>
      </c>
      <c r="J40">
        <v>32</v>
      </c>
      <c r="K40" t="s">
        <v>85</v>
      </c>
      <c r="L40" t="s">
        <v>86</v>
      </c>
      <c r="M40" t="s">
        <v>87</v>
      </c>
      <c r="N40">
        <v>2</v>
      </c>
      <c r="O40" s="1">
        <v>44595.817893518521</v>
      </c>
      <c r="P40" s="1">
        <v>44596.16547453704</v>
      </c>
      <c r="Q40">
        <v>29568</v>
      </c>
      <c r="R40">
        <v>463</v>
      </c>
      <c r="S40" t="b">
        <v>0</v>
      </c>
      <c r="T40" t="s">
        <v>88</v>
      </c>
      <c r="U40" t="b">
        <v>0</v>
      </c>
      <c r="V40" t="s">
        <v>199</v>
      </c>
      <c r="W40" s="1">
        <v>44596.155856481484</v>
      </c>
      <c r="X40">
        <v>44</v>
      </c>
      <c r="Y40">
        <v>0</v>
      </c>
      <c r="Z40">
        <v>0</v>
      </c>
      <c r="AA40">
        <v>0</v>
      </c>
      <c r="AB40">
        <v>27</v>
      </c>
      <c r="AC40">
        <v>0</v>
      </c>
      <c r="AD40">
        <v>32</v>
      </c>
      <c r="AE40">
        <v>0</v>
      </c>
      <c r="AF40">
        <v>0</v>
      </c>
      <c r="AG40">
        <v>0</v>
      </c>
      <c r="AH40" t="s">
        <v>120</v>
      </c>
      <c r="AI40" s="1">
        <v>44596.16547453704</v>
      </c>
      <c r="AJ40">
        <v>158</v>
      </c>
      <c r="AK40">
        <v>0</v>
      </c>
      <c r="AL40">
        <v>0</v>
      </c>
      <c r="AM40">
        <v>0</v>
      </c>
      <c r="AN40">
        <v>27</v>
      </c>
      <c r="AO40">
        <v>0</v>
      </c>
      <c r="AP40">
        <v>32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200</v>
      </c>
      <c r="B41" t="s">
        <v>80</v>
      </c>
      <c r="C41" t="s">
        <v>189</v>
      </c>
      <c r="D41" t="s">
        <v>82</v>
      </c>
      <c r="E41" s="2" t="str">
        <f t="shared" si="0"/>
        <v>FX21124587</v>
      </c>
      <c r="F41" t="s">
        <v>19</v>
      </c>
      <c r="G41" t="s">
        <v>19</v>
      </c>
      <c r="H41" t="s">
        <v>83</v>
      </c>
      <c r="I41" t="s">
        <v>201</v>
      </c>
      <c r="J41">
        <v>30</v>
      </c>
      <c r="K41" t="s">
        <v>85</v>
      </c>
      <c r="L41" t="s">
        <v>86</v>
      </c>
      <c r="M41" t="s">
        <v>87</v>
      </c>
      <c r="N41">
        <v>2</v>
      </c>
      <c r="O41" s="1">
        <v>44595.817962962959</v>
      </c>
      <c r="P41" s="1">
        <v>44595.870555555557</v>
      </c>
      <c r="Q41">
        <v>4336</v>
      </c>
      <c r="R41">
        <v>208</v>
      </c>
      <c r="S41" t="b">
        <v>0</v>
      </c>
      <c r="T41" t="s">
        <v>88</v>
      </c>
      <c r="U41" t="b">
        <v>0</v>
      </c>
      <c r="V41" t="s">
        <v>94</v>
      </c>
      <c r="W41" s="1">
        <v>44595.831238425926</v>
      </c>
      <c r="X41">
        <v>115</v>
      </c>
      <c r="Y41">
        <v>9</v>
      </c>
      <c r="Z41">
        <v>0</v>
      </c>
      <c r="AA41">
        <v>9</v>
      </c>
      <c r="AB41">
        <v>0</v>
      </c>
      <c r="AC41">
        <v>3</v>
      </c>
      <c r="AD41">
        <v>21</v>
      </c>
      <c r="AE41">
        <v>0</v>
      </c>
      <c r="AF41">
        <v>0</v>
      </c>
      <c r="AG41">
        <v>0</v>
      </c>
      <c r="AH41" t="s">
        <v>129</v>
      </c>
      <c r="AI41" s="1">
        <v>44595.870555555557</v>
      </c>
      <c r="AJ41">
        <v>93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202</v>
      </c>
      <c r="B42" t="s">
        <v>80</v>
      </c>
      <c r="C42" t="s">
        <v>203</v>
      </c>
      <c r="D42" t="s">
        <v>82</v>
      </c>
      <c r="E42" s="2" t="str">
        <f>HYPERLINK("capsilon://?command=openfolder&amp;siteaddress=FAM.docvelocity-na8.net&amp;folderid=FXC79F4955-7EB2-BC6C-5580-DF83C83AFA52","FX211114413")</f>
        <v>FX211114413</v>
      </c>
      <c r="F42" t="s">
        <v>19</v>
      </c>
      <c r="G42" t="s">
        <v>19</v>
      </c>
      <c r="H42" t="s">
        <v>83</v>
      </c>
      <c r="I42" t="s">
        <v>204</v>
      </c>
      <c r="J42">
        <v>32</v>
      </c>
      <c r="K42" t="s">
        <v>85</v>
      </c>
      <c r="L42" t="s">
        <v>86</v>
      </c>
      <c r="M42" t="s">
        <v>87</v>
      </c>
      <c r="N42">
        <v>2</v>
      </c>
      <c r="O42" s="1">
        <v>44593.463182870371</v>
      </c>
      <c r="P42" s="1">
        <v>44593.570717592593</v>
      </c>
      <c r="Q42">
        <v>6714</v>
      </c>
      <c r="R42">
        <v>2577</v>
      </c>
      <c r="S42" t="b">
        <v>0</v>
      </c>
      <c r="T42" t="s">
        <v>88</v>
      </c>
      <c r="U42" t="b">
        <v>0</v>
      </c>
      <c r="V42" t="s">
        <v>89</v>
      </c>
      <c r="W42" s="1">
        <v>44593.496122685188</v>
      </c>
      <c r="X42">
        <v>708</v>
      </c>
      <c r="Y42">
        <v>72</v>
      </c>
      <c r="Z42">
        <v>0</v>
      </c>
      <c r="AA42">
        <v>72</v>
      </c>
      <c r="AB42">
        <v>0</v>
      </c>
      <c r="AC42">
        <v>63</v>
      </c>
      <c r="AD42">
        <v>-40</v>
      </c>
      <c r="AE42">
        <v>0</v>
      </c>
      <c r="AF42">
        <v>0</v>
      </c>
      <c r="AG42">
        <v>0</v>
      </c>
      <c r="AH42" t="s">
        <v>129</v>
      </c>
      <c r="AI42" s="1">
        <v>44593.570717592593</v>
      </c>
      <c r="AJ42">
        <v>1761</v>
      </c>
      <c r="AK42">
        <v>5</v>
      </c>
      <c r="AL42">
        <v>0</v>
      </c>
      <c r="AM42">
        <v>5</v>
      </c>
      <c r="AN42">
        <v>0</v>
      </c>
      <c r="AO42">
        <v>5</v>
      </c>
      <c r="AP42">
        <v>-45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205</v>
      </c>
      <c r="B43" t="s">
        <v>80</v>
      </c>
      <c r="C43" t="s">
        <v>203</v>
      </c>
      <c r="D43" t="s">
        <v>82</v>
      </c>
      <c r="E43" s="2" t="str">
        <f>HYPERLINK("capsilon://?command=openfolder&amp;siteaddress=FAM.docvelocity-na8.net&amp;folderid=FXC79F4955-7EB2-BC6C-5580-DF83C83AFA52","FX211114413")</f>
        <v>FX211114413</v>
      </c>
      <c r="F43" t="s">
        <v>19</v>
      </c>
      <c r="G43" t="s">
        <v>19</v>
      </c>
      <c r="H43" t="s">
        <v>83</v>
      </c>
      <c r="I43" t="s">
        <v>206</v>
      </c>
      <c r="J43">
        <v>247</v>
      </c>
      <c r="K43" t="s">
        <v>85</v>
      </c>
      <c r="L43" t="s">
        <v>86</v>
      </c>
      <c r="M43" t="s">
        <v>87</v>
      </c>
      <c r="N43">
        <v>2</v>
      </c>
      <c r="O43" s="1">
        <v>44593.464004629626</v>
      </c>
      <c r="P43" s="1">
        <v>44593.602314814816</v>
      </c>
      <c r="Q43">
        <v>9394</v>
      </c>
      <c r="R43">
        <v>2556</v>
      </c>
      <c r="S43" t="b">
        <v>0</v>
      </c>
      <c r="T43" t="s">
        <v>88</v>
      </c>
      <c r="U43" t="b">
        <v>0</v>
      </c>
      <c r="V43" t="s">
        <v>207</v>
      </c>
      <c r="W43" s="1">
        <v>44593.513287037036</v>
      </c>
      <c r="X43">
        <v>2017</v>
      </c>
      <c r="Y43">
        <v>214</v>
      </c>
      <c r="Z43">
        <v>0</v>
      </c>
      <c r="AA43">
        <v>214</v>
      </c>
      <c r="AB43">
        <v>0</v>
      </c>
      <c r="AC43">
        <v>138</v>
      </c>
      <c r="AD43">
        <v>33</v>
      </c>
      <c r="AE43">
        <v>0</v>
      </c>
      <c r="AF43">
        <v>0</v>
      </c>
      <c r="AG43">
        <v>0</v>
      </c>
      <c r="AH43" t="s">
        <v>90</v>
      </c>
      <c r="AI43" s="1">
        <v>44593.602314814816</v>
      </c>
      <c r="AJ43">
        <v>533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33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208</v>
      </c>
      <c r="B44" t="s">
        <v>80</v>
      </c>
      <c r="C44" t="s">
        <v>203</v>
      </c>
      <c r="D44" t="s">
        <v>82</v>
      </c>
      <c r="E44" s="2" t="str">
        <f>HYPERLINK("capsilon://?command=openfolder&amp;siteaddress=FAM.docvelocity-na8.net&amp;folderid=FXC79F4955-7EB2-BC6C-5580-DF83C83AFA52","FX211114413")</f>
        <v>FX211114413</v>
      </c>
      <c r="F44" t="s">
        <v>19</v>
      </c>
      <c r="G44" t="s">
        <v>19</v>
      </c>
      <c r="H44" t="s">
        <v>83</v>
      </c>
      <c r="I44" t="s">
        <v>209</v>
      </c>
      <c r="J44">
        <v>111</v>
      </c>
      <c r="K44" t="s">
        <v>85</v>
      </c>
      <c r="L44" t="s">
        <v>86</v>
      </c>
      <c r="M44" t="s">
        <v>87</v>
      </c>
      <c r="N44">
        <v>1</v>
      </c>
      <c r="O44" s="1">
        <v>44593.465138888889</v>
      </c>
      <c r="P44" s="1">
        <v>44593.494641203702</v>
      </c>
      <c r="Q44">
        <v>2337</v>
      </c>
      <c r="R44">
        <v>212</v>
      </c>
      <c r="S44" t="b">
        <v>0</v>
      </c>
      <c r="T44" t="s">
        <v>88</v>
      </c>
      <c r="U44" t="b">
        <v>0</v>
      </c>
      <c r="V44" t="s">
        <v>100</v>
      </c>
      <c r="W44" s="1">
        <v>44593.494641203702</v>
      </c>
      <c r="X44">
        <v>70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111</v>
      </c>
      <c r="AE44">
        <v>106</v>
      </c>
      <c r="AF44">
        <v>0</v>
      </c>
      <c r="AG44">
        <v>2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210</v>
      </c>
      <c r="B45" t="s">
        <v>80</v>
      </c>
      <c r="C45" t="s">
        <v>170</v>
      </c>
      <c r="D45" t="s">
        <v>82</v>
      </c>
      <c r="E45" s="2" t="str">
        <f>HYPERLINK("capsilon://?command=openfolder&amp;siteaddress=FAM.docvelocity-na8.net&amp;folderid=FX554FBCE1-2D40-9725-A683-484F1F63D0AE","FX22014626")</f>
        <v>FX22014626</v>
      </c>
      <c r="F45" t="s">
        <v>19</v>
      </c>
      <c r="G45" t="s">
        <v>19</v>
      </c>
      <c r="H45" t="s">
        <v>83</v>
      </c>
      <c r="I45" t="s">
        <v>211</v>
      </c>
      <c r="J45">
        <v>30</v>
      </c>
      <c r="K45" t="s">
        <v>85</v>
      </c>
      <c r="L45" t="s">
        <v>86</v>
      </c>
      <c r="M45" t="s">
        <v>87</v>
      </c>
      <c r="N45">
        <v>2</v>
      </c>
      <c r="O45" s="1">
        <v>44593.46533564815</v>
      </c>
      <c r="P45" s="1">
        <v>44593.494363425925</v>
      </c>
      <c r="Q45">
        <v>2311</v>
      </c>
      <c r="R45">
        <v>197</v>
      </c>
      <c r="S45" t="b">
        <v>0</v>
      </c>
      <c r="T45" t="s">
        <v>88</v>
      </c>
      <c r="U45" t="b">
        <v>0</v>
      </c>
      <c r="V45" t="s">
        <v>139</v>
      </c>
      <c r="W45" s="1">
        <v>44593.492418981485</v>
      </c>
      <c r="X45">
        <v>101</v>
      </c>
      <c r="Y45">
        <v>9</v>
      </c>
      <c r="Z45">
        <v>0</v>
      </c>
      <c r="AA45">
        <v>9</v>
      </c>
      <c r="AB45">
        <v>0</v>
      </c>
      <c r="AC45">
        <v>1</v>
      </c>
      <c r="AD45">
        <v>21</v>
      </c>
      <c r="AE45">
        <v>0</v>
      </c>
      <c r="AF45">
        <v>0</v>
      </c>
      <c r="AG45">
        <v>0</v>
      </c>
      <c r="AH45" t="s">
        <v>140</v>
      </c>
      <c r="AI45" s="1">
        <v>44593.494363425925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21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212</v>
      </c>
      <c r="B46" t="s">
        <v>80</v>
      </c>
      <c r="C46" t="s">
        <v>213</v>
      </c>
      <c r="D46" t="s">
        <v>82</v>
      </c>
      <c r="E46" s="2" t="str">
        <f>HYPERLINK("capsilon://?command=openfolder&amp;siteaddress=FAM.docvelocity-na8.net&amp;folderid=FX606D4D65-B1E0-C960-C813-1CAA73F5C9FA","FX22014614")</f>
        <v>FX22014614</v>
      </c>
      <c r="F46" t="s">
        <v>19</v>
      </c>
      <c r="G46" t="s">
        <v>19</v>
      </c>
      <c r="H46" t="s">
        <v>83</v>
      </c>
      <c r="I46" t="s">
        <v>214</v>
      </c>
      <c r="J46">
        <v>66</v>
      </c>
      <c r="K46" t="s">
        <v>85</v>
      </c>
      <c r="L46" t="s">
        <v>86</v>
      </c>
      <c r="M46" t="s">
        <v>87</v>
      </c>
      <c r="N46">
        <v>1</v>
      </c>
      <c r="O46" s="1">
        <v>44595.912511574075</v>
      </c>
      <c r="P46" s="1">
        <v>44596.196701388886</v>
      </c>
      <c r="Q46">
        <v>23455</v>
      </c>
      <c r="R46">
        <v>1099</v>
      </c>
      <c r="S46" t="b">
        <v>0</v>
      </c>
      <c r="T46" t="s">
        <v>88</v>
      </c>
      <c r="U46" t="b">
        <v>0</v>
      </c>
      <c r="V46" t="s">
        <v>175</v>
      </c>
      <c r="W46" s="1">
        <v>44596.196701388886</v>
      </c>
      <c r="X46">
        <v>233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66</v>
      </c>
      <c r="AE46">
        <v>52</v>
      </c>
      <c r="AF46">
        <v>0</v>
      </c>
      <c r="AG46">
        <v>2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215</v>
      </c>
      <c r="B47" t="s">
        <v>80</v>
      </c>
      <c r="C47" t="s">
        <v>216</v>
      </c>
      <c r="D47" t="s">
        <v>82</v>
      </c>
      <c r="E47" s="2" t="str">
        <f>HYPERLINK("capsilon://?command=openfolder&amp;siteaddress=FAM.docvelocity-na8.net&amp;folderid=FX2B1E1E85-DFF8-A20B-C761-58AEE8649A87","FX2202260")</f>
        <v>FX2202260</v>
      </c>
      <c r="F47" t="s">
        <v>19</v>
      </c>
      <c r="G47" t="s">
        <v>19</v>
      </c>
      <c r="H47" t="s">
        <v>83</v>
      </c>
      <c r="I47" t="s">
        <v>217</v>
      </c>
      <c r="J47">
        <v>28</v>
      </c>
      <c r="K47" t="s">
        <v>85</v>
      </c>
      <c r="L47" t="s">
        <v>86</v>
      </c>
      <c r="M47" t="s">
        <v>87</v>
      </c>
      <c r="N47">
        <v>2</v>
      </c>
      <c r="O47" s="1">
        <v>44596.02065972222</v>
      </c>
      <c r="P47" s="1">
        <v>44596.174502314818</v>
      </c>
      <c r="Q47">
        <v>12617</v>
      </c>
      <c r="R47">
        <v>675</v>
      </c>
      <c r="S47" t="b">
        <v>0</v>
      </c>
      <c r="T47" t="s">
        <v>88</v>
      </c>
      <c r="U47" t="b">
        <v>0</v>
      </c>
      <c r="V47" t="s">
        <v>89</v>
      </c>
      <c r="W47" s="1">
        <v>44596.169675925928</v>
      </c>
      <c r="X47">
        <v>405</v>
      </c>
      <c r="Y47">
        <v>21</v>
      </c>
      <c r="Z47">
        <v>0</v>
      </c>
      <c r="AA47">
        <v>21</v>
      </c>
      <c r="AB47">
        <v>0</v>
      </c>
      <c r="AC47">
        <v>1</v>
      </c>
      <c r="AD47">
        <v>7</v>
      </c>
      <c r="AE47">
        <v>0</v>
      </c>
      <c r="AF47">
        <v>0</v>
      </c>
      <c r="AG47">
        <v>0</v>
      </c>
      <c r="AH47" t="s">
        <v>140</v>
      </c>
      <c r="AI47" s="1">
        <v>44596.174502314818</v>
      </c>
      <c r="AJ47">
        <v>250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5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218</v>
      </c>
      <c r="B48" t="s">
        <v>80</v>
      </c>
      <c r="C48" t="s">
        <v>216</v>
      </c>
      <c r="D48" t="s">
        <v>82</v>
      </c>
      <c r="E48" s="2" t="str">
        <f>HYPERLINK("capsilon://?command=openfolder&amp;siteaddress=FAM.docvelocity-na8.net&amp;folderid=FX2B1E1E85-DFF8-A20B-C761-58AEE8649A87","FX2202260")</f>
        <v>FX2202260</v>
      </c>
      <c r="F48" t="s">
        <v>19</v>
      </c>
      <c r="G48" t="s">
        <v>19</v>
      </c>
      <c r="H48" t="s">
        <v>83</v>
      </c>
      <c r="I48" t="s">
        <v>219</v>
      </c>
      <c r="J48">
        <v>28</v>
      </c>
      <c r="K48" t="s">
        <v>85</v>
      </c>
      <c r="L48" t="s">
        <v>86</v>
      </c>
      <c r="M48" t="s">
        <v>87</v>
      </c>
      <c r="N48">
        <v>2</v>
      </c>
      <c r="O48" s="1">
        <v>44596.021331018521</v>
      </c>
      <c r="P48" s="1">
        <v>44596.17695601852</v>
      </c>
      <c r="Q48">
        <v>12987</v>
      </c>
      <c r="R48">
        <v>459</v>
      </c>
      <c r="S48" t="b">
        <v>0</v>
      </c>
      <c r="T48" t="s">
        <v>88</v>
      </c>
      <c r="U48" t="b">
        <v>0</v>
      </c>
      <c r="V48" t="s">
        <v>89</v>
      </c>
      <c r="W48" s="1">
        <v>44596.17255787037</v>
      </c>
      <c r="X48">
        <v>248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7</v>
      </c>
      <c r="AE48">
        <v>0</v>
      </c>
      <c r="AF48">
        <v>0</v>
      </c>
      <c r="AG48">
        <v>0</v>
      </c>
      <c r="AH48" t="s">
        <v>140</v>
      </c>
      <c r="AI48" s="1">
        <v>44596.17695601852</v>
      </c>
      <c r="AJ48">
        <v>211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220</v>
      </c>
      <c r="B49" t="s">
        <v>80</v>
      </c>
      <c r="C49" t="s">
        <v>216</v>
      </c>
      <c r="D49" t="s">
        <v>82</v>
      </c>
      <c r="E49" s="2" t="str">
        <f>HYPERLINK("capsilon://?command=openfolder&amp;siteaddress=FAM.docvelocity-na8.net&amp;folderid=FX2B1E1E85-DFF8-A20B-C761-58AEE8649A87","FX2202260")</f>
        <v>FX2202260</v>
      </c>
      <c r="F49" t="s">
        <v>19</v>
      </c>
      <c r="G49" t="s">
        <v>19</v>
      </c>
      <c r="H49" t="s">
        <v>83</v>
      </c>
      <c r="I49" t="s">
        <v>221</v>
      </c>
      <c r="J49">
        <v>28</v>
      </c>
      <c r="K49" t="s">
        <v>85</v>
      </c>
      <c r="L49" t="s">
        <v>86</v>
      </c>
      <c r="M49" t="s">
        <v>87</v>
      </c>
      <c r="N49">
        <v>2</v>
      </c>
      <c r="O49" s="1">
        <v>44596.021539351852</v>
      </c>
      <c r="P49" s="1">
        <v>44596.179189814815</v>
      </c>
      <c r="Q49">
        <v>13119</v>
      </c>
      <c r="R49">
        <v>502</v>
      </c>
      <c r="S49" t="b">
        <v>0</v>
      </c>
      <c r="T49" t="s">
        <v>88</v>
      </c>
      <c r="U49" t="b">
        <v>0</v>
      </c>
      <c r="V49" t="s">
        <v>89</v>
      </c>
      <c r="W49" s="1">
        <v>44596.176145833335</v>
      </c>
      <c r="X49">
        <v>310</v>
      </c>
      <c r="Y49">
        <v>21</v>
      </c>
      <c r="Z49">
        <v>0</v>
      </c>
      <c r="AA49">
        <v>21</v>
      </c>
      <c r="AB49">
        <v>0</v>
      </c>
      <c r="AC49">
        <v>4</v>
      </c>
      <c r="AD49">
        <v>7</v>
      </c>
      <c r="AE49">
        <v>0</v>
      </c>
      <c r="AF49">
        <v>0</v>
      </c>
      <c r="AG49">
        <v>0</v>
      </c>
      <c r="AH49" t="s">
        <v>140</v>
      </c>
      <c r="AI49" s="1">
        <v>44596.179189814815</v>
      </c>
      <c r="AJ49">
        <v>192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6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222</v>
      </c>
      <c r="B50" t="s">
        <v>80</v>
      </c>
      <c r="C50" t="s">
        <v>216</v>
      </c>
      <c r="D50" t="s">
        <v>82</v>
      </c>
      <c r="E50" s="2" t="str">
        <f>HYPERLINK("capsilon://?command=openfolder&amp;siteaddress=FAM.docvelocity-na8.net&amp;folderid=FX2B1E1E85-DFF8-A20B-C761-58AEE8649A87","FX2202260")</f>
        <v>FX2202260</v>
      </c>
      <c r="F50" t="s">
        <v>19</v>
      </c>
      <c r="G50" t="s">
        <v>19</v>
      </c>
      <c r="H50" t="s">
        <v>83</v>
      </c>
      <c r="I50" t="s">
        <v>223</v>
      </c>
      <c r="J50">
        <v>66</v>
      </c>
      <c r="K50" t="s">
        <v>85</v>
      </c>
      <c r="L50" t="s">
        <v>86</v>
      </c>
      <c r="M50" t="s">
        <v>87</v>
      </c>
      <c r="N50">
        <v>1</v>
      </c>
      <c r="O50" s="1">
        <v>44596.021678240744</v>
      </c>
      <c r="P50" s="1">
        <v>44596.199444444443</v>
      </c>
      <c r="Q50">
        <v>14282</v>
      </c>
      <c r="R50">
        <v>1077</v>
      </c>
      <c r="S50" t="b">
        <v>0</v>
      </c>
      <c r="T50" t="s">
        <v>88</v>
      </c>
      <c r="U50" t="b">
        <v>0</v>
      </c>
      <c r="V50" t="s">
        <v>199</v>
      </c>
      <c r="W50" s="1">
        <v>44596.199444444443</v>
      </c>
      <c r="X50">
        <v>299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66</v>
      </c>
      <c r="AE50">
        <v>52</v>
      </c>
      <c r="AF50">
        <v>0</v>
      </c>
      <c r="AG50">
        <v>1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224</v>
      </c>
      <c r="B51" t="s">
        <v>80</v>
      </c>
      <c r="C51" t="s">
        <v>213</v>
      </c>
      <c r="D51" t="s">
        <v>82</v>
      </c>
      <c r="E51" s="2" t="str">
        <f>HYPERLINK("capsilon://?command=openfolder&amp;siteaddress=FAM.docvelocity-na8.net&amp;folderid=FX606D4D65-B1E0-C960-C813-1CAA73F5C9FA","FX22014614")</f>
        <v>FX22014614</v>
      </c>
      <c r="F51" t="s">
        <v>19</v>
      </c>
      <c r="G51" t="s">
        <v>19</v>
      </c>
      <c r="H51" t="s">
        <v>83</v>
      </c>
      <c r="I51" t="s">
        <v>214</v>
      </c>
      <c r="J51">
        <v>132</v>
      </c>
      <c r="K51" t="s">
        <v>85</v>
      </c>
      <c r="L51" t="s">
        <v>86</v>
      </c>
      <c r="M51" t="s">
        <v>87</v>
      </c>
      <c r="N51">
        <v>2</v>
      </c>
      <c r="O51" s="1">
        <v>44596.197256944448</v>
      </c>
      <c r="P51" s="1">
        <v>44596.280509259261</v>
      </c>
      <c r="Q51">
        <v>3518</v>
      </c>
      <c r="R51">
        <v>3675</v>
      </c>
      <c r="S51" t="b">
        <v>0</v>
      </c>
      <c r="T51" t="s">
        <v>88</v>
      </c>
      <c r="U51" t="b">
        <v>1</v>
      </c>
      <c r="V51" t="s">
        <v>126</v>
      </c>
      <c r="W51" s="1">
        <v>44596.27107638889</v>
      </c>
      <c r="X51">
        <v>2963</v>
      </c>
      <c r="Y51">
        <v>104</v>
      </c>
      <c r="Z51">
        <v>0</v>
      </c>
      <c r="AA51">
        <v>104</v>
      </c>
      <c r="AB51">
        <v>0</v>
      </c>
      <c r="AC51">
        <v>70</v>
      </c>
      <c r="AD51">
        <v>28</v>
      </c>
      <c r="AE51">
        <v>0</v>
      </c>
      <c r="AF51">
        <v>0</v>
      </c>
      <c r="AG51">
        <v>0</v>
      </c>
      <c r="AH51" t="s">
        <v>225</v>
      </c>
      <c r="AI51" s="1">
        <v>44596.280509259261</v>
      </c>
      <c r="AJ51">
        <v>407</v>
      </c>
      <c r="AK51">
        <v>7</v>
      </c>
      <c r="AL51">
        <v>0</v>
      </c>
      <c r="AM51">
        <v>7</v>
      </c>
      <c r="AN51">
        <v>0</v>
      </c>
      <c r="AO51">
        <v>6</v>
      </c>
      <c r="AP51">
        <v>21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226</v>
      </c>
      <c r="B52" t="s">
        <v>80</v>
      </c>
      <c r="C52" t="s">
        <v>216</v>
      </c>
      <c r="D52" t="s">
        <v>82</v>
      </c>
      <c r="E52" s="2" t="str">
        <f>HYPERLINK("capsilon://?command=openfolder&amp;siteaddress=FAM.docvelocity-na8.net&amp;folderid=FX2B1E1E85-DFF8-A20B-C761-58AEE8649A87","FX2202260")</f>
        <v>FX2202260</v>
      </c>
      <c r="F52" t="s">
        <v>19</v>
      </c>
      <c r="G52" t="s">
        <v>19</v>
      </c>
      <c r="H52" t="s">
        <v>83</v>
      </c>
      <c r="I52" t="s">
        <v>223</v>
      </c>
      <c r="J52">
        <v>38</v>
      </c>
      <c r="K52" t="s">
        <v>85</v>
      </c>
      <c r="L52" t="s">
        <v>86</v>
      </c>
      <c r="M52" t="s">
        <v>87</v>
      </c>
      <c r="N52">
        <v>2</v>
      </c>
      <c r="O52" s="1">
        <v>44596.199803240743</v>
      </c>
      <c r="P52" s="1">
        <v>44596.210300925923</v>
      </c>
      <c r="Q52">
        <v>635</v>
      </c>
      <c r="R52">
        <v>272</v>
      </c>
      <c r="S52" t="b">
        <v>0</v>
      </c>
      <c r="T52" t="s">
        <v>88</v>
      </c>
      <c r="U52" t="b">
        <v>1</v>
      </c>
      <c r="V52" t="s">
        <v>199</v>
      </c>
      <c r="W52" s="1">
        <v>44596.202719907407</v>
      </c>
      <c r="X52">
        <v>106</v>
      </c>
      <c r="Y52">
        <v>37</v>
      </c>
      <c r="Z52">
        <v>0</v>
      </c>
      <c r="AA52">
        <v>37</v>
      </c>
      <c r="AB52">
        <v>0</v>
      </c>
      <c r="AC52">
        <v>20</v>
      </c>
      <c r="AD52">
        <v>1</v>
      </c>
      <c r="AE52">
        <v>0</v>
      </c>
      <c r="AF52">
        <v>0</v>
      </c>
      <c r="AG52">
        <v>0</v>
      </c>
      <c r="AH52" t="s">
        <v>225</v>
      </c>
      <c r="AI52" s="1">
        <v>44596.210300925923</v>
      </c>
      <c r="AJ52">
        <v>166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227</v>
      </c>
      <c r="B53" t="s">
        <v>80</v>
      </c>
      <c r="C53" t="s">
        <v>228</v>
      </c>
      <c r="D53" t="s">
        <v>82</v>
      </c>
      <c r="E53" s="2" t="str">
        <f>HYPERLINK("capsilon://?command=openfolder&amp;siteaddress=FAM.docvelocity-na8.net&amp;folderid=FX8AE842DE-E52E-188C-5E9B-A78DD6C80B32","FX220112661")</f>
        <v>FX220112661</v>
      </c>
      <c r="F53" t="s">
        <v>19</v>
      </c>
      <c r="G53" t="s">
        <v>19</v>
      </c>
      <c r="H53" t="s">
        <v>83</v>
      </c>
      <c r="I53" t="s">
        <v>229</v>
      </c>
      <c r="J53">
        <v>66</v>
      </c>
      <c r="K53" t="s">
        <v>85</v>
      </c>
      <c r="L53" t="s">
        <v>86</v>
      </c>
      <c r="M53" t="s">
        <v>87</v>
      </c>
      <c r="N53">
        <v>2</v>
      </c>
      <c r="O53" s="1">
        <v>44596.401493055557</v>
      </c>
      <c r="P53" s="1">
        <v>44596.413993055554</v>
      </c>
      <c r="Q53">
        <v>434</v>
      </c>
      <c r="R53">
        <v>646</v>
      </c>
      <c r="S53" t="b">
        <v>0</v>
      </c>
      <c r="T53" t="s">
        <v>88</v>
      </c>
      <c r="U53" t="b">
        <v>0</v>
      </c>
      <c r="V53" t="s">
        <v>207</v>
      </c>
      <c r="W53" s="1">
        <v>44596.407314814816</v>
      </c>
      <c r="X53">
        <v>202</v>
      </c>
      <c r="Y53">
        <v>52</v>
      </c>
      <c r="Z53">
        <v>0</v>
      </c>
      <c r="AA53">
        <v>52</v>
      </c>
      <c r="AB53">
        <v>0</v>
      </c>
      <c r="AC53">
        <v>2</v>
      </c>
      <c r="AD53">
        <v>14</v>
      </c>
      <c r="AE53">
        <v>0</v>
      </c>
      <c r="AF53">
        <v>0</v>
      </c>
      <c r="AG53">
        <v>0</v>
      </c>
      <c r="AH53" t="s">
        <v>230</v>
      </c>
      <c r="AI53" s="1">
        <v>44596.413993055554</v>
      </c>
      <c r="AJ53">
        <v>444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231</v>
      </c>
      <c r="B54" t="s">
        <v>80</v>
      </c>
      <c r="C54" t="s">
        <v>228</v>
      </c>
      <c r="D54" t="s">
        <v>82</v>
      </c>
      <c r="E54" s="2" t="str">
        <f>HYPERLINK("capsilon://?command=openfolder&amp;siteaddress=FAM.docvelocity-na8.net&amp;folderid=FX8AE842DE-E52E-188C-5E9B-A78DD6C80B32","FX220112661")</f>
        <v>FX220112661</v>
      </c>
      <c r="F54" t="s">
        <v>19</v>
      </c>
      <c r="G54" t="s">
        <v>19</v>
      </c>
      <c r="H54" t="s">
        <v>83</v>
      </c>
      <c r="I54" t="s">
        <v>232</v>
      </c>
      <c r="J54">
        <v>66</v>
      </c>
      <c r="K54" t="s">
        <v>85</v>
      </c>
      <c r="L54" t="s">
        <v>86</v>
      </c>
      <c r="M54" t="s">
        <v>87</v>
      </c>
      <c r="N54">
        <v>2</v>
      </c>
      <c r="O54" s="1">
        <v>44596.401770833334</v>
      </c>
      <c r="P54" s="1">
        <v>44596.415081018517</v>
      </c>
      <c r="Q54">
        <v>691</v>
      </c>
      <c r="R54">
        <v>459</v>
      </c>
      <c r="S54" t="b">
        <v>0</v>
      </c>
      <c r="T54" t="s">
        <v>88</v>
      </c>
      <c r="U54" t="b">
        <v>0</v>
      </c>
      <c r="V54" t="s">
        <v>104</v>
      </c>
      <c r="W54" s="1">
        <v>44596.408842592595</v>
      </c>
      <c r="X54">
        <v>183</v>
      </c>
      <c r="Y54">
        <v>52</v>
      </c>
      <c r="Z54">
        <v>0</v>
      </c>
      <c r="AA54">
        <v>52</v>
      </c>
      <c r="AB54">
        <v>0</v>
      </c>
      <c r="AC54">
        <v>18</v>
      </c>
      <c r="AD54">
        <v>14</v>
      </c>
      <c r="AE54">
        <v>0</v>
      </c>
      <c r="AF54">
        <v>0</v>
      </c>
      <c r="AG54">
        <v>0</v>
      </c>
      <c r="AH54" t="s">
        <v>140</v>
      </c>
      <c r="AI54" s="1">
        <v>44596.415081018517</v>
      </c>
      <c r="AJ54">
        <v>276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13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233</v>
      </c>
      <c r="B55" t="s">
        <v>80</v>
      </c>
      <c r="C55" t="s">
        <v>234</v>
      </c>
      <c r="D55" t="s">
        <v>82</v>
      </c>
      <c r="E55" s="2" t="str">
        <f>HYPERLINK("capsilon://?command=openfolder&amp;siteaddress=FAM.docvelocity-na8.net&amp;folderid=FXDDD508F4-75AA-FE08-653C-5CFE6ADB249E","FX220111924")</f>
        <v>FX220111924</v>
      </c>
      <c r="F55" t="s">
        <v>19</v>
      </c>
      <c r="G55" t="s">
        <v>19</v>
      </c>
      <c r="H55" t="s">
        <v>83</v>
      </c>
      <c r="I55" t="s">
        <v>235</v>
      </c>
      <c r="J55">
        <v>35</v>
      </c>
      <c r="K55" t="s">
        <v>85</v>
      </c>
      <c r="L55" t="s">
        <v>86</v>
      </c>
      <c r="M55" t="s">
        <v>87</v>
      </c>
      <c r="N55">
        <v>2</v>
      </c>
      <c r="O55" s="1">
        <v>44596.410219907404</v>
      </c>
      <c r="P55" s="1">
        <v>44596.467361111114</v>
      </c>
      <c r="Q55">
        <v>3749</v>
      </c>
      <c r="R55">
        <v>1188</v>
      </c>
      <c r="S55" t="b">
        <v>0</v>
      </c>
      <c r="T55" t="s">
        <v>88</v>
      </c>
      <c r="U55" t="b">
        <v>0</v>
      </c>
      <c r="V55" t="s">
        <v>139</v>
      </c>
      <c r="W55" s="1">
        <v>44596.462650462963</v>
      </c>
      <c r="X55">
        <v>767</v>
      </c>
      <c r="Y55">
        <v>51</v>
      </c>
      <c r="Z55">
        <v>0</v>
      </c>
      <c r="AA55">
        <v>51</v>
      </c>
      <c r="AB55">
        <v>0</v>
      </c>
      <c r="AC55">
        <v>44</v>
      </c>
      <c r="AD55">
        <v>-16</v>
      </c>
      <c r="AE55">
        <v>0</v>
      </c>
      <c r="AF55">
        <v>0</v>
      </c>
      <c r="AG55">
        <v>0</v>
      </c>
      <c r="AH55" t="s">
        <v>140</v>
      </c>
      <c r="AI55" s="1">
        <v>44596.467361111114</v>
      </c>
      <c r="AJ55">
        <v>359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-16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236</v>
      </c>
      <c r="B56" t="s">
        <v>80</v>
      </c>
      <c r="C56" t="s">
        <v>237</v>
      </c>
      <c r="D56" t="s">
        <v>82</v>
      </c>
      <c r="E56" s="2" t="str">
        <f>HYPERLINK("capsilon://?command=openfolder&amp;siteaddress=FAM.docvelocity-na8.net&amp;folderid=FX807ED1A2-65D3-485C-0C28-CBD179555D4E","FX220110680")</f>
        <v>FX220110680</v>
      </c>
      <c r="F56" t="s">
        <v>19</v>
      </c>
      <c r="G56" t="s">
        <v>19</v>
      </c>
      <c r="H56" t="s">
        <v>83</v>
      </c>
      <c r="I56" t="s">
        <v>238</v>
      </c>
      <c r="J56">
        <v>44</v>
      </c>
      <c r="K56" t="s">
        <v>85</v>
      </c>
      <c r="L56" t="s">
        <v>86</v>
      </c>
      <c r="M56" t="s">
        <v>87</v>
      </c>
      <c r="N56">
        <v>2</v>
      </c>
      <c r="O56" s="1">
        <v>44596.411319444444</v>
      </c>
      <c r="P56" s="1">
        <v>44596.457326388889</v>
      </c>
      <c r="Q56">
        <v>3317</v>
      </c>
      <c r="R56">
        <v>658</v>
      </c>
      <c r="S56" t="b">
        <v>0</v>
      </c>
      <c r="T56" t="s">
        <v>88</v>
      </c>
      <c r="U56" t="b">
        <v>0</v>
      </c>
      <c r="V56" t="s">
        <v>89</v>
      </c>
      <c r="W56" s="1">
        <v>44596.446296296293</v>
      </c>
      <c r="X56">
        <v>207</v>
      </c>
      <c r="Y56">
        <v>44</v>
      </c>
      <c r="Z56">
        <v>0</v>
      </c>
      <c r="AA56">
        <v>44</v>
      </c>
      <c r="AB56">
        <v>0</v>
      </c>
      <c r="AC56">
        <v>25</v>
      </c>
      <c r="AD56">
        <v>0</v>
      </c>
      <c r="AE56">
        <v>0</v>
      </c>
      <c r="AF56">
        <v>0</v>
      </c>
      <c r="AG56">
        <v>0</v>
      </c>
      <c r="AH56" t="s">
        <v>230</v>
      </c>
      <c r="AI56" s="1">
        <v>44596.457326388889</v>
      </c>
      <c r="AJ56">
        <v>451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239</v>
      </c>
      <c r="B57" t="s">
        <v>80</v>
      </c>
      <c r="C57" t="s">
        <v>237</v>
      </c>
      <c r="D57" t="s">
        <v>82</v>
      </c>
      <c r="E57" s="2" t="str">
        <f>HYPERLINK("capsilon://?command=openfolder&amp;siteaddress=FAM.docvelocity-na8.net&amp;folderid=FX807ED1A2-65D3-485C-0C28-CBD179555D4E","FX220110680")</f>
        <v>FX220110680</v>
      </c>
      <c r="F57" t="s">
        <v>19</v>
      </c>
      <c r="G57" t="s">
        <v>19</v>
      </c>
      <c r="H57" t="s">
        <v>83</v>
      </c>
      <c r="I57" t="s">
        <v>240</v>
      </c>
      <c r="J57">
        <v>47</v>
      </c>
      <c r="K57" t="s">
        <v>85</v>
      </c>
      <c r="L57" t="s">
        <v>86</v>
      </c>
      <c r="M57" t="s">
        <v>87</v>
      </c>
      <c r="N57">
        <v>2</v>
      </c>
      <c r="O57" s="1">
        <v>44596.411817129629</v>
      </c>
      <c r="P57" s="1">
        <v>44596.460844907408</v>
      </c>
      <c r="Q57">
        <v>3574</v>
      </c>
      <c r="R57">
        <v>662</v>
      </c>
      <c r="S57" t="b">
        <v>0</v>
      </c>
      <c r="T57" t="s">
        <v>88</v>
      </c>
      <c r="U57" t="b">
        <v>0</v>
      </c>
      <c r="V57" t="s">
        <v>89</v>
      </c>
      <c r="W57" s="1">
        <v>44596.449560185189</v>
      </c>
      <c r="X57">
        <v>282</v>
      </c>
      <c r="Y57">
        <v>64</v>
      </c>
      <c r="Z57">
        <v>0</v>
      </c>
      <c r="AA57">
        <v>64</v>
      </c>
      <c r="AB57">
        <v>0</v>
      </c>
      <c r="AC57">
        <v>49</v>
      </c>
      <c r="AD57">
        <v>-17</v>
      </c>
      <c r="AE57">
        <v>0</v>
      </c>
      <c r="AF57">
        <v>0</v>
      </c>
      <c r="AG57">
        <v>0</v>
      </c>
      <c r="AH57" t="s">
        <v>225</v>
      </c>
      <c r="AI57" s="1">
        <v>44596.460844907408</v>
      </c>
      <c r="AJ57">
        <v>380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-18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241</v>
      </c>
      <c r="B58" t="s">
        <v>80</v>
      </c>
      <c r="C58" t="s">
        <v>234</v>
      </c>
      <c r="D58" t="s">
        <v>82</v>
      </c>
      <c r="E58" s="2" t="str">
        <f>HYPERLINK("capsilon://?command=openfolder&amp;siteaddress=FAM.docvelocity-na8.net&amp;folderid=FXDDD508F4-75AA-FE08-653C-5CFE6ADB249E","FX220111924")</f>
        <v>FX220111924</v>
      </c>
      <c r="F58" t="s">
        <v>19</v>
      </c>
      <c r="G58" t="s">
        <v>19</v>
      </c>
      <c r="H58" t="s">
        <v>83</v>
      </c>
      <c r="I58" t="s">
        <v>242</v>
      </c>
      <c r="J58">
        <v>28</v>
      </c>
      <c r="K58" t="s">
        <v>85</v>
      </c>
      <c r="L58" t="s">
        <v>86</v>
      </c>
      <c r="M58" t="s">
        <v>87</v>
      </c>
      <c r="N58">
        <v>2</v>
      </c>
      <c r="O58" s="1">
        <v>44596.430150462962</v>
      </c>
      <c r="P58" s="1">
        <v>44596.462071759262</v>
      </c>
      <c r="Q58">
        <v>2149</v>
      </c>
      <c r="R58">
        <v>609</v>
      </c>
      <c r="S58" t="b">
        <v>0</v>
      </c>
      <c r="T58" t="s">
        <v>88</v>
      </c>
      <c r="U58" t="b">
        <v>0</v>
      </c>
      <c r="V58" t="s">
        <v>89</v>
      </c>
      <c r="W58" s="1">
        <v>44596.451874999999</v>
      </c>
      <c r="X58">
        <v>200</v>
      </c>
      <c r="Y58">
        <v>21</v>
      </c>
      <c r="Z58">
        <v>0</v>
      </c>
      <c r="AA58">
        <v>21</v>
      </c>
      <c r="AB58">
        <v>0</v>
      </c>
      <c r="AC58">
        <v>14</v>
      </c>
      <c r="AD58">
        <v>7</v>
      </c>
      <c r="AE58">
        <v>0</v>
      </c>
      <c r="AF58">
        <v>0</v>
      </c>
      <c r="AG58">
        <v>0</v>
      </c>
      <c r="AH58" t="s">
        <v>230</v>
      </c>
      <c r="AI58" s="1">
        <v>44596.462071759262</v>
      </c>
      <c r="AJ58">
        <v>409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243</v>
      </c>
      <c r="B59" t="s">
        <v>80</v>
      </c>
      <c r="C59" t="s">
        <v>234</v>
      </c>
      <c r="D59" t="s">
        <v>82</v>
      </c>
      <c r="E59" s="2" t="str">
        <f>HYPERLINK("capsilon://?command=openfolder&amp;siteaddress=FAM.docvelocity-na8.net&amp;folderid=FXDDD508F4-75AA-FE08-653C-5CFE6ADB249E","FX220111924")</f>
        <v>FX220111924</v>
      </c>
      <c r="F59" t="s">
        <v>19</v>
      </c>
      <c r="G59" t="s">
        <v>19</v>
      </c>
      <c r="H59" t="s">
        <v>83</v>
      </c>
      <c r="I59" t="s">
        <v>244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44596.430636574078</v>
      </c>
      <c r="P59" s="1">
        <v>44596.507662037038</v>
      </c>
      <c r="Q59">
        <v>5578</v>
      </c>
      <c r="R59">
        <v>1077</v>
      </c>
      <c r="S59" t="b">
        <v>0</v>
      </c>
      <c r="T59" t="s">
        <v>88</v>
      </c>
      <c r="U59" t="b">
        <v>0</v>
      </c>
      <c r="V59" t="s">
        <v>119</v>
      </c>
      <c r="W59" s="1">
        <v>44596.502372685187</v>
      </c>
      <c r="X59">
        <v>542</v>
      </c>
      <c r="Y59">
        <v>21</v>
      </c>
      <c r="Z59">
        <v>0</v>
      </c>
      <c r="AA59">
        <v>21</v>
      </c>
      <c r="AB59">
        <v>0</v>
      </c>
      <c r="AC59">
        <v>18</v>
      </c>
      <c r="AD59">
        <v>7</v>
      </c>
      <c r="AE59">
        <v>0</v>
      </c>
      <c r="AF59">
        <v>0</v>
      </c>
      <c r="AG59">
        <v>0</v>
      </c>
      <c r="AH59" t="s">
        <v>140</v>
      </c>
      <c r="AI59" s="1">
        <v>44596.507662037038</v>
      </c>
      <c r="AJ59">
        <v>420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6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245</v>
      </c>
      <c r="B60" t="s">
        <v>80</v>
      </c>
      <c r="C60" t="s">
        <v>246</v>
      </c>
      <c r="D60" t="s">
        <v>82</v>
      </c>
      <c r="E60" s="2" t="str">
        <f>HYPERLINK("capsilon://?command=openfolder&amp;siteaddress=FAM.docvelocity-na8.net&amp;folderid=FXE5AD56BB-F935-FF4B-3AE6-D6FE2CC8E111","FX220112711")</f>
        <v>FX220112711</v>
      </c>
      <c r="F60" t="s">
        <v>19</v>
      </c>
      <c r="G60" t="s">
        <v>19</v>
      </c>
      <c r="H60" t="s">
        <v>83</v>
      </c>
      <c r="I60" t="s">
        <v>247</v>
      </c>
      <c r="J60">
        <v>104</v>
      </c>
      <c r="K60" t="s">
        <v>85</v>
      </c>
      <c r="L60" t="s">
        <v>86</v>
      </c>
      <c r="M60" t="s">
        <v>87</v>
      </c>
      <c r="N60">
        <v>2</v>
      </c>
      <c r="O60" s="1">
        <v>44596.447893518518</v>
      </c>
      <c r="P60" s="1">
        <v>44596.484594907408</v>
      </c>
      <c r="Q60">
        <v>2393</v>
      </c>
      <c r="R60">
        <v>778</v>
      </c>
      <c r="S60" t="b">
        <v>0</v>
      </c>
      <c r="T60" t="s">
        <v>88</v>
      </c>
      <c r="U60" t="b">
        <v>0</v>
      </c>
      <c r="V60" t="s">
        <v>89</v>
      </c>
      <c r="W60" s="1">
        <v>44596.47865740741</v>
      </c>
      <c r="X60">
        <v>388</v>
      </c>
      <c r="Y60">
        <v>89</v>
      </c>
      <c r="Z60">
        <v>0</v>
      </c>
      <c r="AA60">
        <v>89</v>
      </c>
      <c r="AB60">
        <v>0</v>
      </c>
      <c r="AC60">
        <v>52</v>
      </c>
      <c r="AD60">
        <v>15</v>
      </c>
      <c r="AE60">
        <v>0</v>
      </c>
      <c r="AF60">
        <v>0</v>
      </c>
      <c r="AG60">
        <v>0</v>
      </c>
      <c r="AH60" t="s">
        <v>90</v>
      </c>
      <c r="AI60" s="1">
        <v>44596.484594907408</v>
      </c>
      <c r="AJ60">
        <v>366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12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248</v>
      </c>
      <c r="B61" t="s">
        <v>80</v>
      </c>
      <c r="C61" t="s">
        <v>249</v>
      </c>
      <c r="D61" t="s">
        <v>82</v>
      </c>
      <c r="E61" s="2" t="str">
        <f>HYPERLINK("capsilon://?command=openfolder&amp;siteaddress=FAM.docvelocity-na8.net&amp;folderid=FXD950D7BD-04FF-AA93-7FDC-BD4918D55FBF","FX22017579")</f>
        <v>FX22017579</v>
      </c>
      <c r="F61" t="s">
        <v>19</v>
      </c>
      <c r="G61" t="s">
        <v>19</v>
      </c>
      <c r="H61" t="s">
        <v>83</v>
      </c>
      <c r="I61" t="s">
        <v>250</v>
      </c>
      <c r="J61">
        <v>28</v>
      </c>
      <c r="K61" t="s">
        <v>85</v>
      </c>
      <c r="L61" t="s">
        <v>86</v>
      </c>
      <c r="M61" t="s">
        <v>87</v>
      </c>
      <c r="N61">
        <v>2</v>
      </c>
      <c r="O61" s="1">
        <v>44593.483182870368</v>
      </c>
      <c r="P61" s="1">
        <v>44593.603750000002</v>
      </c>
      <c r="Q61">
        <v>9959</v>
      </c>
      <c r="R61">
        <v>458</v>
      </c>
      <c r="S61" t="b">
        <v>0</v>
      </c>
      <c r="T61" t="s">
        <v>88</v>
      </c>
      <c r="U61" t="b">
        <v>0</v>
      </c>
      <c r="V61" t="s">
        <v>139</v>
      </c>
      <c r="W61" s="1">
        <v>44593.496249999997</v>
      </c>
      <c r="X61">
        <v>330</v>
      </c>
      <c r="Y61">
        <v>21</v>
      </c>
      <c r="Z61">
        <v>0</v>
      </c>
      <c r="AA61">
        <v>21</v>
      </c>
      <c r="AB61">
        <v>0</v>
      </c>
      <c r="AC61">
        <v>9</v>
      </c>
      <c r="AD61">
        <v>7</v>
      </c>
      <c r="AE61">
        <v>0</v>
      </c>
      <c r="AF61">
        <v>0</v>
      </c>
      <c r="AG61">
        <v>0</v>
      </c>
      <c r="AH61" t="s">
        <v>90</v>
      </c>
      <c r="AI61" s="1">
        <v>44593.603750000002</v>
      </c>
      <c r="AJ61">
        <v>124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251</v>
      </c>
      <c r="B62" t="s">
        <v>80</v>
      </c>
      <c r="C62" t="s">
        <v>252</v>
      </c>
      <c r="D62" t="s">
        <v>82</v>
      </c>
      <c r="E62" s="2" t="str">
        <f>HYPERLINK("capsilon://?command=openfolder&amp;siteaddress=FAM.docvelocity-na8.net&amp;folderid=FXE3071462-8C9E-CCE2-98C9-1F0CD4B48FE4","FX211111987")</f>
        <v>FX211111987</v>
      </c>
      <c r="F62" t="s">
        <v>19</v>
      </c>
      <c r="G62" t="s">
        <v>19</v>
      </c>
      <c r="H62" t="s">
        <v>83</v>
      </c>
      <c r="I62" t="s">
        <v>253</v>
      </c>
      <c r="J62">
        <v>64</v>
      </c>
      <c r="K62" t="s">
        <v>85</v>
      </c>
      <c r="L62" t="s">
        <v>86</v>
      </c>
      <c r="M62" t="s">
        <v>87</v>
      </c>
      <c r="N62">
        <v>2</v>
      </c>
      <c r="O62" s="1">
        <v>44593.484074074076</v>
      </c>
      <c r="P62" s="1">
        <v>44593.491006944445</v>
      </c>
      <c r="Q62">
        <v>211</v>
      </c>
      <c r="R62">
        <v>388</v>
      </c>
      <c r="S62" t="b">
        <v>0</v>
      </c>
      <c r="T62" t="s">
        <v>88</v>
      </c>
      <c r="U62" t="b">
        <v>1</v>
      </c>
      <c r="V62" t="s">
        <v>100</v>
      </c>
      <c r="W62" s="1">
        <v>44593.48678240741</v>
      </c>
      <c r="X62">
        <v>166</v>
      </c>
      <c r="Y62">
        <v>63</v>
      </c>
      <c r="Z62">
        <v>0</v>
      </c>
      <c r="AA62">
        <v>63</v>
      </c>
      <c r="AB62">
        <v>0</v>
      </c>
      <c r="AC62">
        <v>23</v>
      </c>
      <c r="AD62">
        <v>1</v>
      </c>
      <c r="AE62">
        <v>0</v>
      </c>
      <c r="AF62">
        <v>0</v>
      </c>
      <c r="AG62">
        <v>0</v>
      </c>
      <c r="AH62" t="s">
        <v>90</v>
      </c>
      <c r="AI62" s="1">
        <v>44593.491006944445</v>
      </c>
      <c r="AJ62">
        <v>222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254</v>
      </c>
      <c r="B63" t="s">
        <v>80</v>
      </c>
      <c r="C63" t="s">
        <v>109</v>
      </c>
      <c r="D63" t="s">
        <v>82</v>
      </c>
      <c r="E63" s="2" t="str">
        <f>HYPERLINK("capsilon://?command=openfolder&amp;siteaddress=FAM.docvelocity-na8.net&amp;folderid=FX0C5F71C9-57F6-DE3E-19C3-8A91A7D06BC5","FX22017511")</f>
        <v>FX22017511</v>
      </c>
      <c r="F63" t="s">
        <v>19</v>
      </c>
      <c r="G63" t="s">
        <v>19</v>
      </c>
      <c r="H63" t="s">
        <v>83</v>
      </c>
      <c r="I63" t="s">
        <v>110</v>
      </c>
      <c r="J63">
        <v>76</v>
      </c>
      <c r="K63" t="s">
        <v>85</v>
      </c>
      <c r="L63" t="s">
        <v>86</v>
      </c>
      <c r="M63" t="s">
        <v>87</v>
      </c>
      <c r="N63">
        <v>2</v>
      </c>
      <c r="O63" s="1">
        <v>44593.485289351855</v>
      </c>
      <c r="P63" s="1">
        <v>44593.493888888886</v>
      </c>
      <c r="Q63">
        <v>227</v>
      </c>
      <c r="R63">
        <v>516</v>
      </c>
      <c r="S63" t="b">
        <v>0</v>
      </c>
      <c r="T63" t="s">
        <v>88</v>
      </c>
      <c r="U63" t="b">
        <v>1</v>
      </c>
      <c r="V63" t="s">
        <v>100</v>
      </c>
      <c r="W63" s="1">
        <v>44593.490543981483</v>
      </c>
      <c r="X63">
        <v>268</v>
      </c>
      <c r="Y63">
        <v>74</v>
      </c>
      <c r="Z63">
        <v>0</v>
      </c>
      <c r="AA63">
        <v>74</v>
      </c>
      <c r="AB63">
        <v>0</v>
      </c>
      <c r="AC63">
        <v>51</v>
      </c>
      <c r="AD63">
        <v>2</v>
      </c>
      <c r="AE63">
        <v>0</v>
      </c>
      <c r="AF63">
        <v>0</v>
      </c>
      <c r="AG63">
        <v>0</v>
      </c>
      <c r="AH63" t="s">
        <v>90</v>
      </c>
      <c r="AI63" s="1">
        <v>44593.493888888886</v>
      </c>
      <c r="AJ63">
        <v>248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255</v>
      </c>
      <c r="B64" t="s">
        <v>80</v>
      </c>
      <c r="C64" t="s">
        <v>256</v>
      </c>
      <c r="D64" t="s">
        <v>82</v>
      </c>
      <c r="E64" s="2" t="str">
        <f>HYPERLINK("capsilon://?command=openfolder&amp;siteaddress=FAM.docvelocity-na8.net&amp;folderid=FX6D220560-045E-A921-D95E-EE34DDED0814","FX22017119")</f>
        <v>FX22017119</v>
      </c>
      <c r="F64" t="s">
        <v>19</v>
      </c>
      <c r="G64" t="s">
        <v>19</v>
      </c>
      <c r="H64" t="s">
        <v>83</v>
      </c>
      <c r="I64" t="s">
        <v>257</v>
      </c>
      <c r="J64">
        <v>28</v>
      </c>
      <c r="K64" t="s">
        <v>85</v>
      </c>
      <c r="L64" t="s">
        <v>86</v>
      </c>
      <c r="M64" t="s">
        <v>87</v>
      </c>
      <c r="N64">
        <v>2</v>
      </c>
      <c r="O64" s="1">
        <v>44596.504594907405</v>
      </c>
      <c r="P64" s="1">
        <v>44596.510810185187</v>
      </c>
      <c r="Q64">
        <v>67</v>
      </c>
      <c r="R64">
        <v>470</v>
      </c>
      <c r="S64" t="b">
        <v>0</v>
      </c>
      <c r="T64" t="s">
        <v>88</v>
      </c>
      <c r="U64" t="b">
        <v>0</v>
      </c>
      <c r="V64" t="s">
        <v>126</v>
      </c>
      <c r="W64" s="1">
        <v>44596.509027777778</v>
      </c>
      <c r="X64">
        <v>320</v>
      </c>
      <c r="Y64">
        <v>21</v>
      </c>
      <c r="Z64">
        <v>0</v>
      </c>
      <c r="AA64">
        <v>21</v>
      </c>
      <c r="AB64">
        <v>0</v>
      </c>
      <c r="AC64">
        <v>5</v>
      </c>
      <c r="AD64">
        <v>7</v>
      </c>
      <c r="AE64">
        <v>0</v>
      </c>
      <c r="AF64">
        <v>0</v>
      </c>
      <c r="AG64">
        <v>0</v>
      </c>
      <c r="AH64" t="s">
        <v>90</v>
      </c>
      <c r="AI64" s="1">
        <v>44596.510810185187</v>
      </c>
      <c r="AJ64">
        <v>150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258</v>
      </c>
      <c r="B65" t="s">
        <v>80</v>
      </c>
      <c r="C65" t="s">
        <v>259</v>
      </c>
      <c r="D65" t="s">
        <v>82</v>
      </c>
      <c r="E65" s="2" t="str">
        <f>HYPERLINK("capsilon://?command=openfolder&amp;siteaddress=FAM.docvelocity-na8.net&amp;folderid=FX6A66FEE1-C735-CC87-B19E-D3087A4C9145","FX22013905")</f>
        <v>FX22013905</v>
      </c>
      <c r="F65" t="s">
        <v>19</v>
      </c>
      <c r="G65" t="s">
        <v>19</v>
      </c>
      <c r="H65" t="s">
        <v>83</v>
      </c>
      <c r="I65" t="s">
        <v>260</v>
      </c>
      <c r="J65">
        <v>28</v>
      </c>
      <c r="K65" t="s">
        <v>85</v>
      </c>
      <c r="L65" t="s">
        <v>86</v>
      </c>
      <c r="M65" t="s">
        <v>87</v>
      </c>
      <c r="N65">
        <v>2</v>
      </c>
      <c r="O65" s="1">
        <v>44596.510798611111</v>
      </c>
      <c r="P65" s="1">
        <v>44596.518055555556</v>
      </c>
      <c r="Q65">
        <v>207</v>
      </c>
      <c r="R65">
        <v>420</v>
      </c>
      <c r="S65" t="b">
        <v>0</v>
      </c>
      <c r="T65" t="s">
        <v>88</v>
      </c>
      <c r="U65" t="b">
        <v>0</v>
      </c>
      <c r="V65" t="s">
        <v>89</v>
      </c>
      <c r="W65" s="1">
        <v>44596.514456018522</v>
      </c>
      <c r="X65">
        <v>228</v>
      </c>
      <c r="Y65">
        <v>21</v>
      </c>
      <c r="Z65">
        <v>0</v>
      </c>
      <c r="AA65">
        <v>21</v>
      </c>
      <c r="AB65">
        <v>0</v>
      </c>
      <c r="AC65">
        <v>12</v>
      </c>
      <c r="AD65">
        <v>7</v>
      </c>
      <c r="AE65">
        <v>0</v>
      </c>
      <c r="AF65">
        <v>0</v>
      </c>
      <c r="AG65">
        <v>0</v>
      </c>
      <c r="AH65" t="s">
        <v>90</v>
      </c>
      <c r="AI65" s="1">
        <v>44596.518055555556</v>
      </c>
      <c r="AJ65">
        <v>161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6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261</v>
      </c>
      <c r="B66" t="s">
        <v>80</v>
      </c>
      <c r="C66" t="s">
        <v>259</v>
      </c>
      <c r="D66" t="s">
        <v>82</v>
      </c>
      <c r="E66" s="2" t="str">
        <f>HYPERLINK("capsilon://?command=openfolder&amp;siteaddress=FAM.docvelocity-na8.net&amp;folderid=FX6A66FEE1-C735-CC87-B19E-D3087A4C9145","FX22013905")</f>
        <v>FX22013905</v>
      </c>
      <c r="F66" t="s">
        <v>19</v>
      </c>
      <c r="G66" t="s">
        <v>19</v>
      </c>
      <c r="H66" t="s">
        <v>83</v>
      </c>
      <c r="I66" t="s">
        <v>262</v>
      </c>
      <c r="J66">
        <v>28</v>
      </c>
      <c r="K66" t="s">
        <v>85</v>
      </c>
      <c r="L66" t="s">
        <v>86</v>
      </c>
      <c r="M66" t="s">
        <v>87</v>
      </c>
      <c r="N66">
        <v>2</v>
      </c>
      <c r="O66" s="1">
        <v>44596.511053240742</v>
      </c>
      <c r="P66" s="1">
        <v>44596.523946759262</v>
      </c>
      <c r="Q66">
        <v>410</v>
      </c>
      <c r="R66">
        <v>704</v>
      </c>
      <c r="S66" t="b">
        <v>0</v>
      </c>
      <c r="T66" t="s">
        <v>88</v>
      </c>
      <c r="U66" t="b">
        <v>0</v>
      </c>
      <c r="V66" t="s">
        <v>263</v>
      </c>
      <c r="W66" s="1">
        <v>44596.518703703703</v>
      </c>
      <c r="X66">
        <v>455</v>
      </c>
      <c r="Y66">
        <v>21</v>
      </c>
      <c r="Z66">
        <v>0</v>
      </c>
      <c r="AA66">
        <v>21</v>
      </c>
      <c r="AB66">
        <v>0</v>
      </c>
      <c r="AC66">
        <v>17</v>
      </c>
      <c r="AD66">
        <v>7</v>
      </c>
      <c r="AE66">
        <v>0</v>
      </c>
      <c r="AF66">
        <v>0</v>
      </c>
      <c r="AG66">
        <v>0</v>
      </c>
      <c r="AH66" t="s">
        <v>156</v>
      </c>
      <c r="AI66" s="1">
        <v>44596.523946759262</v>
      </c>
      <c r="AJ66">
        <v>239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264</v>
      </c>
      <c r="B67" t="s">
        <v>80</v>
      </c>
      <c r="C67" t="s">
        <v>265</v>
      </c>
      <c r="D67" t="s">
        <v>82</v>
      </c>
      <c r="E67" s="2" t="str">
        <f>HYPERLINK("capsilon://?command=openfolder&amp;siteaddress=FAM.docvelocity-na8.net&amp;folderid=FXC98C79AF-EAAC-B877-FFE7-7764EB249FAF","FX22013109")</f>
        <v>FX22013109</v>
      </c>
      <c r="F67" t="s">
        <v>19</v>
      </c>
      <c r="G67" t="s">
        <v>19</v>
      </c>
      <c r="H67" t="s">
        <v>83</v>
      </c>
      <c r="I67" t="s">
        <v>266</v>
      </c>
      <c r="J67">
        <v>84</v>
      </c>
      <c r="K67" t="s">
        <v>85</v>
      </c>
      <c r="L67" t="s">
        <v>86</v>
      </c>
      <c r="M67" t="s">
        <v>87</v>
      </c>
      <c r="N67">
        <v>2</v>
      </c>
      <c r="O67" s="1">
        <v>44596.516550925924</v>
      </c>
      <c r="P67" s="1">
        <v>44596.571134259262</v>
      </c>
      <c r="Q67">
        <v>3212</v>
      </c>
      <c r="R67">
        <v>1504</v>
      </c>
      <c r="S67" t="b">
        <v>0</v>
      </c>
      <c r="T67" t="s">
        <v>88</v>
      </c>
      <c r="U67" t="b">
        <v>0</v>
      </c>
      <c r="V67" t="s">
        <v>94</v>
      </c>
      <c r="W67" s="1">
        <v>44596.530902777777</v>
      </c>
      <c r="X67">
        <v>1191</v>
      </c>
      <c r="Y67">
        <v>63</v>
      </c>
      <c r="Z67">
        <v>0</v>
      </c>
      <c r="AA67">
        <v>63</v>
      </c>
      <c r="AB67">
        <v>0</v>
      </c>
      <c r="AC67">
        <v>15</v>
      </c>
      <c r="AD67">
        <v>21</v>
      </c>
      <c r="AE67">
        <v>0</v>
      </c>
      <c r="AF67">
        <v>0</v>
      </c>
      <c r="AG67">
        <v>0</v>
      </c>
      <c r="AH67" t="s">
        <v>129</v>
      </c>
      <c r="AI67" s="1">
        <v>44596.571134259262</v>
      </c>
      <c r="AJ67">
        <v>299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21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267</v>
      </c>
      <c r="B68" t="s">
        <v>80</v>
      </c>
      <c r="C68" t="s">
        <v>259</v>
      </c>
      <c r="D68" t="s">
        <v>82</v>
      </c>
      <c r="E68" s="2" t="str">
        <f>HYPERLINK("capsilon://?command=openfolder&amp;siteaddress=FAM.docvelocity-na8.net&amp;folderid=FX6A66FEE1-C735-CC87-B19E-D3087A4C9145","FX22013905")</f>
        <v>FX22013905</v>
      </c>
      <c r="F68" t="s">
        <v>19</v>
      </c>
      <c r="G68" t="s">
        <v>19</v>
      </c>
      <c r="H68" t="s">
        <v>83</v>
      </c>
      <c r="I68" t="s">
        <v>268</v>
      </c>
      <c r="J68">
        <v>28</v>
      </c>
      <c r="K68" t="s">
        <v>85</v>
      </c>
      <c r="L68" t="s">
        <v>86</v>
      </c>
      <c r="M68" t="s">
        <v>87</v>
      </c>
      <c r="N68">
        <v>1</v>
      </c>
      <c r="O68" s="1">
        <v>44596.519525462965</v>
      </c>
      <c r="P68" s="1">
        <v>44596.565254629626</v>
      </c>
      <c r="Q68">
        <v>2881</v>
      </c>
      <c r="R68">
        <v>1070</v>
      </c>
      <c r="S68" t="b">
        <v>0</v>
      </c>
      <c r="T68" t="s">
        <v>88</v>
      </c>
      <c r="U68" t="b">
        <v>0</v>
      </c>
      <c r="V68" t="s">
        <v>100</v>
      </c>
      <c r="W68" s="1">
        <v>44596.565254629626</v>
      </c>
      <c r="X68">
        <v>197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28</v>
      </c>
      <c r="AE68">
        <v>21</v>
      </c>
      <c r="AF68">
        <v>0</v>
      </c>
      <c r="AG68">
        <v>4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269</v>
      </c>
      <c r="B69" t="s">
        <v>80</v>
      </c>
      <c r="C69" t="s">
        <v>265</v>
      </c>
      <c r="D69" t="s">
        <v>82</v>
      </c>
      <c r="E69" s="2" t="str">
        <f>HYPERLINK("capsilon://?command=openfolder&amp;siteaddress=FAM.docvelocity-na8.net&amp;folderid=FXC98C79AF-EAAC-B877-FFE7-7764EB249FAF","FX22013109")</f>
        <v>FX22013109</v>
      </c>
      <c r="F69" t="s">
        <v>19</v>
      </c>
      <c r="G69" t="s">
        <v>19</v>
      </c>
      <c r="H69" t="s">
        <v>83</v>
      </c>
      <c r="I69" t="s">
        <v>270</v>
      </c>
      <c r="J69">
        <v>264</v>
      </c>
      <c r="K69" t="s">
        <v>85</v>
      </c>
      <c r="L69" t="s">
        <v>86</v>
      </c>
      <c r="M69" t="s">
        <v>87</v>
      </c>
      <c r="N69">
        <v>2</v>
      </c>
      <c r="O69" s="1">
        <v>44596.519803240742</v>
      </c>
      <c r="P69" s="1">
        <v>44596.585497685184</v>
      </c>
      <c r="Q69">
        <v>794</v>
      </c>
      <c r="R69">
        <v>4882</v>
      </c>
      <c r="S69" t="b">
        <v>0</v>
      </c>
      <c r="T69" t="s">
        <v>88</v>
      </c>
      <c r="U69" t="b">
        <v>0</v>
      </c>
      <c r="V69" t="s">
        <v>263</v>
      </c>
      <c r="W69" s="1">
        <v>44596.562905092593</v>
      </c>
      <c r="X69">
        <v>3482</v>
      </c>
      <c r="Y69">
        <v>208</v>
      </c>
      <c r="Z69">
        <v>0</v>
      </c>
      <c r="AA69">
        <v>208</v>
      </c>
      <c r="AB69">
        <v>0</v>
      </c>
      <c r="AC69">
        <v>168</v>
      </c>
      <c r="AD69">
        <v>56</v>
      </c>
      <c r="AE69">
        <v>0</v>
      </c>
      <c r="AF69">
        <v>0</v>
      </c>
      <c r="AG69">
        <v>0</v>
      </c>
      <c r="AH69" t="s">
        <v>156</v>
      </c>
      <c r="AI69" s="1">
        <v>44596.585497685184</v>
      </c>
      <c r="AJ69">
        <v>1357</v>
      </c>
      <c r="AK69">
        <v>9</v>
      </c>
      <c r="AL69">
        <v>0</v>
      </c>
      <c r="AM69">
        <v>9</v>
      </c>
      <c r="AN69">
        <v>0</v>
      </c>
      <c r="AO69">
        <v>10</v>
      </c>
      <c r="AP69">
        <v>47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271</v>
      </c>
      <c r="B70" t="s">
        <v>80</v>
      </c>
      <c r="C70" t="s">
        <v>272</v>
      </c>
      <c r="D70" t="s">
        <v>82</v>
      </c>
      <c r="E70" s="2" t="str">
        <f>HYPERLINK("capsilon://?command=openfolder&amp;siteaddress=FAM.docvelocity-na8.net&amp;folderid=FX2509FEFA-EF86-418C-CC8C-79FC40B3CC6A","FX22011750")</f>
        <v>FX22011750</v>
      </c>
      <c r="F70" t="s">
        <v>19</v>
      </c>
      <c r="G70" t="s">
        <v>19</v>
      </c>
      <c r="H70" t="s">
        <v>83</v>
      </c>
      <c r="I70" t="s">
        <v>273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44593.489571759259</v>
      </c>
      <c r="P70" s="1">
        <v>44593.495127314818</v>
      </c>
      <c r="Q70">
        <v>255</v>
      </c>
      <c r="R70">
        <v>225</v>
      </c>
      <c r="S70" t="b">
        <v>0</v>
      </c>
      <c r="T70" t="s">
        <v>88</v>
      </c>
      <c r="U70" t="b">
        <v>0</v>
      </c>
      <c r="V70" t="s">
        <v>100</v>
      </c>
      <c r="W70" s="1">
        <v>44593.493819444448</v>
      </c>
      <c r="X70">
        <v>119</v>
      </c>
      <c r="Y70">
        <v>21</v>
      </c>
      <c r="Z70">
        <v>0</v>
      </c>
      <c r="AA70">
        <v>21</v>
      </c>
      <c r="AB70">
        <v>0</v>
      </c>
      <c r="AC70">
        <v>6</v>
      </c>
      <c r="AD70">
        <v>7</v>
      </c>
      <c r="AE70">
        <v>0</v>
      </c>
      <c r="AF70">
        <v>0</v>
      </c>
      <c r="AG70">
        <v>0</v>
      </c>
      <c r="AH70" t="s">
        <v>90</v>
      </c>
      <c r="AI70" s="1">
        <v>44593.495127314818</v>
      </c>
      <c r="AJ70">
        <v>106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274</v>
      </c>
      <c r="B71" t="s">
        <v>80</v>
      </c>
      <c r="C71" t="s">
        <v>275</v>
      </c>
      <c r="D71" t="s">
        <v>82</v>
      </c>
      <c r="E71" s="2" t="str">
        <f>HYPERLINK("capsilon://?command=openfolder&amp;siteaddress=FAM.docvelocity-na8.net&amp;folderid=FXCE28207D-68E0-4001-F500-B76430AAD4AF","FX22015036")</f>
        <v>FX22015036</v>
      </c>
      <c r="F71" t="s">
        <v>19</v>
      </c>
      <c r="G71" t="s">
        <v>19</v>
      </c>
      <c r="H71" t="s">
        <v>83</v>
      </c>
      <c r="I71" t="s">
        <v>276</v>
      </c>
      <c r="J71">
        <v>30</v>
      </c>
      <c r="K71" t="s">
        <v>85</v>
      </c>
      <c r="L71" t="s">
        <v>86</v>
      </c>
      <c r="M71" t="s">
        <v>87</v>
      </c>
      <c r="N71">
        <v>2</v>
      </c>
      <c r="O71" s="1">
        <v>44596.537962962961</v>
      </c>
      <c r="P71" s="1">
        <v>44596.572187500002</v>
      </c>
      <c r="Q71">
        <v>2812</v>
      </c>
      <c r="R71">
        <v>145</v>
      </c>
      <c r="S71" t="b">
        <v>0</v>
      </c>
      <c r="T71" t="s">
        <v>88</v>
      </c>
      <c r="U71" t="b">
        <v>0</v>
      </c>
      <c r="V71" t="s">
        <v>89</v>
      </c>
      <c r="W71" s="1">
        <v>44596.538761574076</v>
      </c>
      <c r="X71">
        <v>55</v>
      </c>
      <c r="Y71">
        <v>9</v>
      </c>
      <c r="Z71">
        <v>0</v>
      </c>
      <c r="AA71">
        <v>9</v>
      </c>
      <c r="AB71">
        <v>0</v>
      </c>
      <c r="AC71">
        <v>1</v>
      </c>
      <c r="AD71">
        <v>21</v>
      </c>
      <c r="AE71">
        <v>0</v>
      </c>
      <c r="AF71">
        <v>0</v>
      </c>
      <c r="AG71">
        <v>0</v>
      </c>
      <c r="AH71" t="s">
        <v>129</v>
      </c>
      <c r="AI71" s="1">
        <v>44596.572187500002</v>
      </c>
      <c r="AJ71">
        <v>90</v>
      </c>
      <c r="AK71">
        <v>0</v>
      </c>
      <c r="AL71">
        <v>0</v>
      </c>
      <c r="AM71">
        <v>0</v>
      </c>
      <c r="AN71">
        <v>0</v>
      </c>
      <c r="AO71">
        <v>2</v>
      </c>
      <c r="AP71">
        <v>21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277</v>
      </c>
      <c r="B72" t="s">
        <v>80</v>
      </c>
      <c r="C72" t="s">
        <v>109</v>
      </c>
      <c r="D72" t="s">
        <v>82</v>
      </c>
      <c r="E72" s="2" t="str">
        <f>HYPERLINK("capsilon://?command=openfolder&amp;siteaddress=FAM.docvelocity-na8.net&amp;folderid=FX0C5F71C9-57F6-DE3E-19C3-8A91A7D06BC5","FX22017511")</f>
        <v>FX22017511</v>
      </c>
      <c r="F72" t="s">
        <v>19</v>
      </c>
      <c r="G72" t="s">
        <v>19</v>
      </c>
      <c r="H72" t="s">
        <v>83</v>
      </c>
      <c r="I72" t="s">
        <v>112</v>
      </c>
      <c r="J72">
        <v>152</v>
      </c>
      <c r="K72" t="s">
        <v>85</v>
      </c>
      <c r="L72" t="s">
        <v>86</v>
      </c>
      <c r="M72" t="s">
        <v>87</v>
      </c>
      <c r="N72">
        <v>2</v>
      </c>
      <c r="O72" s="1">
        <v>44593.492824074077</v>
      </c>
      <c r="P72" s="1">
        <v>44593.54184027778</v>
      </c>
      <c r="Q72">
        <v>2081</v>
      </c>
      <c r="R72">
        <v>2154</v>
      </c>
      <c r="S72" t="b">
        <v>0</v>
      </c>
      <c r="T72" t="s">
        <v>88</v>
      </c>
      <c r="U72" t="b">
        <v>1</v>
      </c>
      <c r="V72" t="s">
        <v>126</v>
      </c>
      <c r="W72" s="1">
        <v>44593.511053240742</v>
      </c>
      <c r="X72">
        <v>1516</v>
      </c>
      <c r="Y72">
        <v>148</v>
      </c>
      <c r="Z72">
        <v>0</v>
      </c>
      <c r="AA72">
        <v>148</v>
      </c>
      <c r="AB72">
        <v>0</v>
      </c>
      <c r="AC72">
        <v>85</v>
      </c>
      <c r="AD72">
        <v>4</v>
      </c>
      <c r="AE72">
        <v>0</v>
      </c>
      <c r="AF72">
        <v>0</v>
      </c>
      <c r="AG72">
        <v>0</v>
      </c>
      <c r="AH72" t="s">
        <v>129</v>
      </c>
      <c r="AI72" s="1">
        <v>44593.54184027778</v>
      </c>
      <c r="AJ72">
        <v>633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278</v>
      </c>
      <c r="B73" t="s">
        <v>80</v>
      </c>
      <c r="C73" t="s">
        <v>275</v>
      </c>
      <c r="D73" t="s">
        <v>82</v>
      </c>
      <c r="E73" s="2" t="str">
        <f>HYPERLINK("capsilon://?command=openfolder&amp;siteaddress=FAM.docvelocity-na8.net&amp;folderid=FXCE28207D-68E0-4001-F500-B76430AAD4AF","FX22015036")</f>
        <v>FX22015036</v>
      </c>
      <c r="F73" t="s">
        <v>19</v>
      </c>
      <c r="G73" t="s">
        <v>19</v>
      </c>
      <c r="H73" t="s">
        <v>83</v>
      </c>
      <c r="I73" t="s">
        <v>279</v>
      </c>
      <c r="J73">
        <v>21</v>
      </c>
      <c r="K73" t="s">
        <v>85</v>
      </c>
      <c r="L73" t="s">
        <v>86</v>
      </c>
      <c r="M73" t="s">
        <v>87</v>
      </c>
      <c r="N73">
        <v>2</v>
      </c>
      <c r="O73" s="1">
        <v>44596.553599537037</v>
      </c>
      <c r="P73" s="1">
        <v>44596.573819444442</v>
      </c>
      <c r="Q73">
        <v>1244</v>
      </c>
      <c r="R73">
        <v>503</v>
      </c>
      <c r="S73" t="b">
        <v>0</v>
      </c>
      <c r="T73" t="s">
        <v>88</v>
      </c>
      <c r="U73" t="b">
        <v>0</v>
      </c>
      <c r="V73" t="s">
        <v>126</v>
      </c>
      <c r="W73" s="1">
        <v>44596.569826388892</v>
      </c>
      <c r="X73">
        <v>184</v>
      </c>
      <c r="Y73">
        <v>0</v>
      </c>
      <c r="Z73">
        <v>0</v>
      </c>
      <c r="AA73">
        <v>0</v>
      </c>
      <c r="AB73">
        <v>9</v>
      </c>
      <c r="AC73">
        <v>0</v>
      </c>
      <c r="AD73">
        <v>21</v>
      </c>
      <c r="AE73">
        <v>0</v>
      </c>
      <c r="AF73">
        <v>0</v>
      </c>
      <c r="AG73">
        <v>0</v>
      </c>
      <c r="AH73" t="s">
        <v>129</v>
      </c>
      <c r="AI73" s="1">
        <v>44596.573819444442</v>
      </c>
      <c r="AJ73">
        <v>140</v>
      </c>
      <c r="AK73">
        <v>0</v>
      </c>
      <c r="AL73">
        <v>0</v>
      </c>
      <c r="AM73">
        <v>0</v>
      </c>
      <c r="AN73">
        <v>9</v>
      </c>
      <c r="AO73">
        <v>0</v>
      </c>
      <c r="AP73">
        <v>21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280</v>
      </c>
      <c r="B74" t="s">
        <v>80</v>
      </c>
      <c r="C74" t="s">
        <v>203</v>
      </c>
      <c r="D74" t="s">
        <v>82</v>
      </c>
      <c r="E74" s="2" t="str">
        <f>HYPERLINK("capsilon://?command=openfolder&amp;siteaddress=FAM.docvelocity-na8.net&amp;folderid=FXC79F4955-7EB2-BC6C-5580-DF83C83AFA52","FX211114413")</f>
        <v>FX211114413</v>
      </c>
      <c r="F74" t="s">
        <v>19</v>
      </c>
      <c r="G74" t="s">
        <v>19</v>
      </c>
      <c r="H74" t="s">
        <v>83</v>
      </c>
      <c r="I74" t="s">
        <v>209</v>
      </c>
      <c r="J74">
        <v>219</v>
      </c>
      <c r="K74" t="s">
        <v>85</v>
      </c>
      <c r="L74" t="s">
        <v>86</v>
      </c>
      <c r="M74" t="s">
        <v>87</v>
      </c>
      <c r="N74">
        <v>2</v>
      </c>
      <c r="O74" s="1">
        <v>44593.496030092596</v>
      </c>
      <c r="P74" s="1">
        <v>44593.510868055557</v>
      </c>
      <c r="Q74">
        <v>266</v>
      </c>
      <c r="R74">
        <v>1016</v>
      </c>
      <c r="S74" t="b">
        <v>0</v>
      </c>
      <c r="T74" t="s">
        <v>88</v>
      </c>
      <c r="U74" t="b">
        <v>1</v>
      </c>
      <c r="V74" t="s">
        <v>89</v>
      </c>
      <c r="W74" s="1">
        <v>44593.502141203702</v>
      </c>
      <c r="X74">
        <v>519</v>
      </c>
      <c r="Y74">
        <v>134</v>
      </c>
      <c r="Z74">
        <v>0</v>
      </c>
      <c r="AA74">
        <v>134</v>
      </c>
      <c r="AB74">
        <v>0</v>
      </c>
      <c r="AC74">
        <v>34</v>
      </c>
      <c r="AD74">
        <v>85</v>
      </c>
      <c r="AE74">
        <v>0</v>
      </c>
      <c r="AF74">
        <v>0</v>
      </c>
      <c r="AG74">
        <v>0</v>
      </c>
      <c r="AH74" t="s">
        <v>129</v>
      </c>
      <c r="AI74" s="1">
        <v>44593.510868055557</v>
      </c>
      <c r="AJ74">
        <v>497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85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281</v>
      </c>
      <c r="B75" t="s">
        <v>80</v>
      </c>
      <c r="C75" t="s">
        <v>259</v>
      </c>
      <c r="D75" t="s">
        <v>82</v>
      </c>
      <c r="E75" s="2" t="str">
        <f>HYPERLINK("capsilon://?command=openfolder&amp;siteaddress=FAM.docvelocity-na8.net&amp;folderid=FX6A66FEE1-C735-CC87-B19E-D3087A4C9145","FX22013905")</f>
        <v>FX22013905</v>
      </c>
      <c r="F75" t="s">
        <v>19</v>
      </c>
      <c r="G75" t="s">
        <v>19</v>
      </c>
      <c r="H75" t="s">
        <v>83</v>
      </c>
      <c r="I75" t="s">
        <v>268</v>
      </c>
      <c r="J75">
        <v>112</v>
      </c>
      <c r="K75" t="s">
        <v>85</v>
      </c>
      <c r="L75" t="s">
        <v>86</v>
      </c>
      <c r="M75" t="s">
        <v>87</v>
      </c>
      <c r="N75">
        <v>2</v>
      </c>
      <c r="O75" s="1">
        <v>44596.565891203703</v>
      </c>
      <c r="P75" s="1">
        <v>44596.593078703707</v>
      </c>
      <c r="Q75">
        <v>328</v>
      </c>
      <c r="R75">
        <v>2021</v>
      </c>
      <c r="S75" t="b">
        <v>0</v>
      </c>
      <c r="T75" t="s">
        <v>88</v>
      </c>
      <c r="U75" t="b">
        <v>1</v>
      </c>
      <c r="V75" t="s">
        <v>263</v>
      </c>
      <c r="W75" s="1">
        <v>44596.582118055558</v>
      </c>
      <c r="X75">
        <v>1300</v>
      </c>
      <c r="Y75">
        <v>63</v>
      </c>
      <c r="Z75">
        <v>0</v>
      </c>
      <c r="AA75">
        <v>63</v>
      </c>
      <c r="AB75">
        <v>21</v>
      </c>
      <c r="AC75">
        <v>49</v>
      </c>
      <c r="AD75">
        <v>49</v>
      </c>
      <c r="AE75">
        <v>0</v>
      </c>
      <c r="AF75">
        <v>0</v>
      </c>
      <c r="AG75">
        <v>0</v>
      </c>
      <c r="AH75" t="s">
        <v>129</v>
      </c>
      <c r="AI75" s="1">
        <v>44596.593078703707</v>
      </c>
      <c r="AJ75">
        <v>721</v>
      </c>
      <c r="AK75">
        <v>0</v>
      </c>
      <c r="AL75">
        <v>0</v>
      </c>
      <c r="AM75">
        <v>0</v>
      </c>
      <c r="AN75">
        <v>21</v>
      </c>
      <c r="AO75">
        <v>0</v>
      </c>
      <c r="AP75">
        <v>49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282</v>
      </c>
      <c r="B76" t="s">
        <v>80</v>
      </c>
      <c r="C76" t="s">
        <v>283</v>
      </c>
      <c r="D76" t="s">
        <v>82</v>
      </c>
      <c r="E76" s="2" t="str">
        <f>HYPERLINK("capsilon://?command=openfolder&amp;siteaddress=FAM.docvelocity-na8.net&amp;folderid=FX02257FB7-6FA8-1EFA-6F9F-BC37EC9B5652","FX22012119")</f>
        <v>FX22012119</v>
      </c>
      <c r="F76" t="s">
        <v>19</v>
      </c>
      <c r="G76" t="s">
        <v>19</v>
      </c>
      <c r="H76" t="s">
        <v>83</v>
      </c>
      <c r="I76" t="s">
        <v>284</v>
      </c>
      <c r="J76">
        <v>28</v>
      </c>
      <c r="K76" t="s">
        <v>85</v>
      </c>
      <c r="L76" t="s">
        <v>86</v>
      </c>
      <c r="M76" t="s">
        <v>87</v>
      </c>
      <c r="N76">
        <v>2</v>
      </c>
      <c r="O76" s="1">
        <v>44596.567743055559</v>
      </c>
      <c r="P76" s="1">
        <v>44596.576377314814</v>
      </c>
      <c r="Q76">
        <v>301</v>
      </c>
      <c r="R76">
        <v>445</v>
      </c>
      <c r="S76" t="b">
        <v>0</v>
      </c>
      <c r="T76" t="s">
        <v>88</v>
      </c>
      <c r="U76" t="b">
        <v>0</v>
      </c>
      <c r="V76" t="s">
        <v>132</v>
      </c>
      <c r="W76" s="1">
        <v>44596.571643518517</v>
      </c>
      <c r="X76">
        <v>181</v>
      </c>
      <c r="Y76">
        <v>21</v>
      </c>
      <c r="Z76">
        <v>0</v>
      </c>
      <c r="AA76">
        <v>21</v>
      </c>
      <c r="AB76">
        <v>0</v>
      </c>
      <c r="AC76">
        <v>11</v>
      </c>
      <c r="AD76">
        <v>7</v>
      </c>
      <c r="AE76">
        <v>0</v>
      </c>
      <c r="AF76">
        <v>0</v>
      </c>
      <c r="AG76">
        <v>0</v>
      </c>
      <c r="AH76" t="s">
        <v>129</v>
      </c>
      <c r="AI76" s="1">
        <v>44596.576377314814</v>
      </c>
      <c r="AJ76">
        <v>221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285</v>
      </c>
      <c r="B77" t="s">
        <v>80</v>
      </c>
      <c r="C77" t="s">
        <v>283</v>
      </c>
      <c r="D77" t="s">
        <v>82</v>
      </c>
      <c r="E77" s="2" t="str">
        <f>HYPERLINK("capsilon://?command=openfolder&amp;siteaddress=FAM.docvelocity-na8.net&amp;folderid=FX02257FB7-6FA8-1EFA-6F9F-BC37EC9B5652","FX22012119")</f>
        <v>FX22012119</v>
      </c>
      <c r="F77" t="s">
        <v>19</v>
      </c>
      <c r="G77" t="s">
        <v>19</v>
      </c>
      <c r="H77" t="s">
        <v>83</v>
      </c>
      <c r="I77" t="s">
        <v>286</v>
      </c>
      <c r="J77">
        <v>28</v>
      </c>
      <c r="K77" t="s">
        <v>85</v>
      </c>
      <c r="L77" t="s">
        <v>86</v>
      </c>
      <c r="M77" t="s">
        <v>87</v>
      </c>
      <c r="N77">
        <v>2</v>
      </c>
      <c r="O77" s="1">
        <v>44596.568136574075</v>
      </c>
      <c r="P77" s="1">
        <v>44596.578379629631</v>
      </c>
      <c r="Q77">
        <v>420</v>
      </c>
      <c r="R77">
        <v>465</v>
      </c>
      <c r="S77" t="b">
        <v>0</v>
      </c>
      <c r="T77" t="s">
        <v>88</v>
      </c>
      <c r="U77" t="b">
        <v>0</v>
      </c>
      <c r="V77" t="s">
        <v>126</v>
      </c>
      <c r="W77" s="1">
        <v>44596.572997685187</v>
      </c>
      <c r="X77">
        <v>273</v>
      </c>
      <c r="Y77">
        <v>21</v>
      </c>
      <c r="Z77">
        <v>0</v>
      </c>
      <c r="AA77">
        <v>21</v>
      </c>
      <c r="AB77">
        <v>0</v>
      </c>
      <c r="AC77">
        <v>11</v>
      </c>
      <c r="AD77">
        <v>7</v>
      </c>
      <c r="AE77">
        <v>0</v>
      </c>
      <c r="AF77">
        <v>0</v>
      </c>
      <c r="AG77">
        <v>0</v>
      </c>
      <c r="AH77" t="s">
        <v>129</v>
      </c>
      <c r="AI77" s="1">
        <v>44596.578379629631</v>
      </c>
      <c r="AJ77">
        <v>172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287</v>
      </c>
      <c r="B78" t="s">
        <v>80</v>
      </c>
      <c r="C78" t="s">
        <v>283</v>
      </c>
      <c r="D78" t="s">
        <v>82</v>
      </c>
      <c r="E78" s="2" t="str">
        <f>HYPERLINK("capsilon://?command=openfolder&amp;siteaddress=FAM.docvelocity-na8.net&amp;folderid=FX02257FB7-6FA8-1EFA-6F9F-BC37EC9B5652","FX22012119")</f>
        <v>FX22012119</v>
      </c>
      <c r="F78" t="s">
        <v>19</v>
      </c>
      <c r="G78" t="s">
        <v>19</v>
      </c>
      <c r="H78" t="s">
        <v>83</v>
      </c>
      <c r="I78" t="s">
        <v>288</v>
      </c>
      <c r="J78">
        <v>28</v>
      </c>
      <c r="K78" t="s">
        <v>85</v>
      </c>
      <c r="L78" t="s">
        <v>86</v>
      </c>
      <c r="M78" t="s">
        <v>87</v>
      </c>
      <c r="N78">
        <v>2</v>
      </c>
      <c r="O78" s="1">
        <v>44596.568483796298</v>
      </c>
      <c r="P78" s="1">
        <v>44596.57912037037</v>
      </c>
      <c r="Q78">
        <v>621</v>
      </c>
      <c r="R78">
        <v>298</v>
      </c>
      <c r="S78" t="b">
        <v>0</v>
      </c>
      <c r="T78" t="s">
        <v>88</v>
      </c>
      <c r="U78" t="b">
        <v>0</v>
      </c>
      <c r="V78" t="s">
        <v>100</v>
      </c>
      <c r="W78" s="1">
        <v>44596.570486111108</v>
      </c>
      <c r="X78">
        <v>144</v>
      </c>
      <c r="Y78">
        <v>21</v>
      </c>
      <c r="Z78">
        <v>0</v>
      </c>
      <c r="AA78">
        <v>21</v>
      </c>
      <c r="AB78">
        <v>0</v>
      </c>
      <c r="AC78">
        <v>8</v>
      </c>
      <c r="AD78">
        <v>7</v>
      </c>
      <c r="AE78">
        <v>0</v>
      </c>
      <c r="AF78">
        <v>0</v>
      </c>
      <c r="AG78">
        <v>0</v>
      </c>
      <c r="AH78" t="s">
        <v>90</v>
      </c>
      <c r="AI78" s="1">
        <v>44596.57912037037</v>
      </c>
      <c r="AJ78">
        <v>154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289</v>
      </c>
      <c r="B79" t="s">
        <v>80</v>
      </c>
      <c r="C79" t="s">
        <v>283</v>
      </c>
      <c r="D79" t="s">
        <v>82</v>
      </c>
      <c r="E79" s="2" t="str">
        <f>HYPERLINK("capsilon://?command=openfolder&amp;siteaddress=FAM.docvelocity-na8.net&amp;folderid=FX02257FB7-6FA8-1EFA-6F9F-BC37EC9B5652","FX22012119")</f>
        <v>FX22012119</v>
      </c>
      <c r="F79" t="s">
        <v>19</v>
      </c>
      <c r="G79" t="s">
        <v>19</v>
      </c>
      <c r="H79" t="s">
        <v>83</v>
      </c>
      <c r="I79" t="s">
        <v>290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44596.568553240744</v>
      </c>
      <c r="P79" s="1">
        <v>44596.579907407409</v>
      </c>
      <c r="Q79">
        <v>754</v>
      </c>
      <c r="R79">
        <v>227</v>
      </c>
      <c r="S79" t="b">
        <v>0</v>
      </c>
      <c r="T79" t="s">
        <v>88</v>
      </c>
      <c r="U79" t="b">
        <v>0</v>
      </c>
      <c r="V79" t="s">
        <v>100</v>
      </c>
      <c r="W79" s="1">
        <v>44596.571481481478</v>
      </c>
      <c r="X79">
        <v>85</v>
      </c>
      <c r="Y79">
        <v>21</v>
      </c>
      <c r="Z79">
        <v>0</v>
      </c>
      <c r="AA79">
        <v>21</v>
      </c>
      <c r="AB79">
        <v>0</v>
      </c>
      <c r="AC79">
        <v>9</v>
      </c>
      <c r="AD79">
        <v>7</v>
      </c>
      <c r="AE79">
        <v>0</v>
      </c>
      <c r="AF79">
        <v>0</v>
      </c>
      <c r="AG79">
        <v>0</v>
      </c>
      <c r="AH79" t="s">
        <v>129</v>
      </c>
      <c r="AI79" s="1">
        <v>44596.579907407409</v>
      </c>
      <c r="AJ79">
        <v>132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291</v>
      </c>
      <c r="B80" t="s">
        <v>80</v>
      </c>
      <c r="C80" t="s">
        <v>283</v>
      </c>
      <c r="D80" t="s">
        <v>82</v>
      </c>
      <c r="E80" s="2" t="str">
        <f>HYPERLINK("capsilon://?command=openfolder&amp;siteaddress=FAM.docvelocity-na8.net&amp;folderid=FX02257FB7-6FA8-1EFA-6F9F-BC37EC9B5652","FX22012119")</f>
        <v>FX22012119</v>
      </c>
      <c r="F80" t="s">
        <v>19</v>
      </c>
      <c r="G80" t="s">
        <v>19</v>
      </c>
      <c r="H80" t="s">
        <v>83</v>
      </c>
      <c r="I80" t="s">
        <v>292</v>
      </c>
      <c r="J80">
        <v>66</v>
      </c>
      <c r="K80" t="s">
        <v>85</v>
      </c>
      <c r="L80" t="s">
        <v>86</v>
      </c>
      <c r="M80" t="s">
        <v>87</v>
      </c>
      <c r="N80">
        <v>2</v>
      </c>
      <c r="O80" s="1">
        <v>44596.568807870368</v>
      </c>
      <c r="P80" s="1">
        <v>44596.580740740741</v>
      </c>
      <c r="Q80">
        <v>405</v>
      </c>
      <c r="R80">
        <v>626</v>
      </c>
      <c r="S80" t="b">
        <v>0</v>
      </c>
      <c r="T80" t="s">
        <v>88</v>
      </c>
      <c r="U80" t="b">
        <v>0</v>
      </c>
      <c r="V80" t="s">
        <v>132</v>
      </c>
      <c r="W80" s="1">
        <v>44596.577187499999</v>
      </c>
      <c r="X80">
        <v>478</v>
      </c>
      <c r="Y80">
        <v>52</v>
      </c>
      <c r="Z80">
        <v>0</v>
      </c>
      <c r="AA80">
        <v>52</v>
      </c>
      <c r="AB80">
        <v>0</v>
      </c>
      <c r="AC80">
        <v>37</v>
      </c>
      <c r="AD80">
        <v>14</v>
      </c>
      <c r="AE80">
        <v>0</v>
      </c>
      <c r="AF80">
        <v>0</v>
      </c>
      <c r="AG80">
        <v>0</v>
      </c>
      <c r="AH80" t="s">
        <v>90</v>
      </c>
      <c r="AI80" s="1">
        <v>44596.580740740741</v>
      </c>
      <c r="AJ80">
        <v>139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13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293</v>
      </c>
      <c r="B81" t="s">
        <v>80</v>
      </c>
      <c r="C81" t="s">
        <v>294</v>
      </c>
      <c r="D81" t="s">
        <v>82</v>
      </c>
      <c r="E81" s="2" t="str">
        <f>HYPERLINK("capsilon://?command=openfolder&amp;siteaddress=FAM.docvelocity-na8.net&amp;folderid=FXE597197F-53F2-7E07-F778-EDAEB1741030","FX21127948")</f>
        <v>FX21127948</v>
      </c>
      <c r="F81" t="s">
        <v>19</v>
      </c>
      <c r="G81" t="s">
        <v>19</v>
      </c>
      <c r="H81" t="s">
        <v>83</v>
      </c>
      <c r="I81" t="s">
        <v>295</v>
      </c>
      <c r="J81">
        <v>28</v>
      </c>
      <c r="K81" t="s">
        <v>85</v>
      </c>
      <c r="L81" t="s">
        <v>86</v>
      </c>
      <c r="M81" t="s">
        <v>87</v>
      </c>
      <c r="N81">
        <v>2</v>
      </c>
      <c r="O81" s="1">
        <v>44596.578425925924</v>
      </c>
      <c r="P81" s="1">
        <v>44596.595393518517</v>
      </c>
      <c r="Q81">
        <v>586</v>
      </c>
      <c r="R81">
        <v>880</v>
      </c>
      <c r="S81" t="b">
        <v>0</v>
      </c>
      <c r="T81" t="s">
        <v>88</v>
      </c>
      <c r="U81" t="b">
        <v>0</v>
      </c>
      <c r="V81" t="s">
        <v>132</v>
      </c>
      <c r="W81" s="1">
        <v>44596.587060185186</v>
      </c>
      <c r="X81">
        <v>680</v>
      </c>
      <c r="Y81">
        <v>21</v>
      </c>
      <c r="Z81">
        <v>0</v>
      </c>
      <c r="AA81">
        <v>21</v>
      </c>
      <c r="AB81">
        <v>0</v>
      </c>
      <c r="AC81">
        <v>18</v>
      </c>
      <c r="AD81">
        <v>7</v>
      </c>
      <c r="AE81">
        <v>0</v>
      </c>
      <c r="AF81">
        <v>0</v>
      </c>
      <c r="AG81">
        <v>0</v>
      </c>
      <c r="AH81" t="s">
        <v>129</v>
      </c>
      <c r="AI81" s="1">
        <v>44596.595393518517</v>
      </c>
      <c r="AJ81">
        <v>200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296</v>
      </c>
      <c r="B82" t="s">
        <v>80</v>
      </c>
      <c r="C82" t="s">
        <v>297</v>
      </c>
      <c r="D82" t="s">
        <v>82</v>
      </c>
      <c r="E82" s="2" t="str">
        <f>HYPERLINK("capsilon://?command=openfolder&amp;siteaddress=FAM.docvelocity-na8.net&amp;folderid=FXDCC0CD12-D13C-21FF-C033-2AFB7C2E0162","FX220112507")</f>
        <v>FX220112507</v>
      </c>
      <c r="F82" t="s">
        <v>19</v>
      </c>
      <c r="G82" t="s">
        <v>19</v>
      </c>
      <c r="H82" t="s">
        <v>83</v>
      </c>
      <c r="I82" t="s">
        <v>298</v>
      </c>
      <c r="J82">
        <v>94</v>
      </c>
      <c r="K82" t="s">
        <v>85</v>
      </c>
      <c r="L82" t="s">
        <v>86</v>
      </c>
      <c r="M82" t="s">
        <v>87</v>
      </c>
      <c r="N82">
        <v>1</v>
      </c>
      <c r="O82" s="1">
        <v>44593.499768518515</v>
      </c>
      <c r="P82" s="1">
        <v>44593.501342592594</v>
      </c>
      <c r="Q82">
        <v>13</v>
      </c>
      <c r="R82">
        <v>123</v>
      </c>
      <c r="S82" t="b">
        <v>0</v>
      </c>
      <c r="T82" t="s">
        <v>88</v>
      </c>
      <c r="U82" t="b">
        <v>0</v>
      </c>
      <c r="V82" t="s">
        <v>199</v>
      </c>
      <c r="W82" s="1">
        <v>44593.501342592594</v>
      </c>
      <c r="X82">
        <v>123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94</v>
      </c>
      <c r="AE82">
        <v>73</v>
      </c>
      <c r="AF82">
        <v>0</v>
      </c>
      <c r="AG82">
        <v>2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299</v>
      </c>
      <c r="B83" t="s">
        <v>80</v>
      </c>
      <c r="C83" t="s">
        <v>300</v>
      </c>
      <c r="D83" t="s">
        <v>82</v>
      </c>
      <c r="E83" s="2" t="str">
        <f>HYPERLINK("capsilon://?command=openfolder&amp;siteaddress=FAM.docvelocity-na8.net&amp;folderid=FXFC8C68CA-68C3-F8DB-AB64-CFFC29C660BF","FX22014986")</f>
        <v>FX22014986</v>
      </c>
      <c r="F83" t="s">
        <v>19</v>
      </c>
      <c r="G83" t="s">
        <v>19</v>
      </c>
      <c r="H83" t="s">
        <v>83</v>
      </c>
      <c r="I83" t="s">
        <v>301</v>
      </c>
      <c r="J83">
        <v>28</v>
      </c>
      <c r="K83" t="s">
        <v>85</v>
      </c>
      <c r="L83" t="s">
        <v>86</v>
      </c>
      <c r="M83" t="s">
        <v>87</v>
      </c>
      <c r="N83">
        <v>2</v>
      </c>
      <c r="O83" s="1">
        <v>44596.592731481483</v>
      </c>
      <c r="P83" s="1">
        <v>44596.603229166663</v>
      </c>
      <c r="Q83">
        <v>86</v>
      </c>
      <c r="R83">
        <v>821</v>
      </c>
      <c r="S83" t="b">
        <v>0</v>
      </c>
      <c r="T83" t="s">
        <v>88</v>
      </c>
      <c r="U83" t="b">
        <v>0</v>
      </c>
      <c r="V83" t="s">
        <v>104</v>
      </c>
      <c r="W83" s="1">
        <v>44596.600115740737</v>
      </c>
      <c r="X83">
        <v>580</v>
      </c>
      <c r="Y83">
        <v>21</v>
      </c>
      <c r="Z83">
        <v>0</v>
      </c>
      <c r="AA83">
        <v>21</v>
      </c>
      <c r="AB83">
        <v>0</v>
      </c>
      <c r="AC83">
        <v>8</v>
      </c>
      <c r="AD83">
        <v>7</v>
      </c>
      <c r="AE83">
        <v>0</v>
      </c>
      <c r="AF83">
        <v>0</v>
      </c>
      <c r="AG83">
        <v>0</v>
      </c>
      <c r="AH83" t="s">
        <v>156</v>
      </c>
      <c r="AI83" s="1">
        <v>44596.603229166663</v>
      </c>
      <c r="AJ83">
        <v>241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7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302</v>
      </c>
      <c r="B84" t="s">
        <v>80</v>
      </c>
      <c r="C84" t="s">
        <v>297</v>
      </c>
      <c r="D84" t="s">
        <v>82</v>
      </c>
      <c r="E84" s="2" t="str">
        <f>HYPERLINK("capsilon://?command=openfolder&amp;siteaddress=FAM.docvelocity-na8.net&amp;folderid=FXDCC0CD12-D13C-21FF-C033-2AFB7C2E0162","FX220112507")</f>
        <v>FX220112507</v>
      </c>
      <c r="F84" t="s">
        <v>19</v>
      </c>
      <c r="G84" t="s">
        <v>19</v>
      </c>
      <c r="H84" t="s">
        <v>83</v>
      </c>
      <c r="I84" t="s">
        <v>298</v>
      </c>
      <c r="J84">
        <v>66</v>
      </c>
      <c r="K84" t="s">
        <v>85</v>
      </c>
      <c r="L84" t="s">
        <v>86</v>
      </c>
      <c r="M84" t="s">
        <v>87</v>
      </c>
      <c r="N84">
        <v>2</v>
      </c>
      <c r="O84" s="1">
        <v>44593.501782407409</v>
      </c>
      <c r="P84" s="1">
        <v>44593.550324074073</v>
      </c>
      <c r="Q84">
        <v>1214</v>
      </c>
      <c r="R84">
        <v>2980</v>
      </c>
      <c r="S84" t="b">
        <v>0</v>
      </c>
      <c r="T84" t="s">
        <v>88</v>
      </c>
      <c r="U84" t="b">
        <v>1</v>
      </c>
      <c r="V84" t="s">
        <v>94</v>
      </c>
      <c r="W84" s="1">
        <v>44593.528946759259</v>
      </c>
      <c r="X84">
        <v>2236</v>
      </c>
      <c r="Y84">
        <v>58</v>
      </c>
      <c r="Z84">
        <v>0</v>
      </c>
      <c r="AA84">
        <v>58</v>
      </c>
      <c r="AB84">
        <v>0</v>
      </c>
      <c r="AC84">
        <v>29</v>
      </c>
      <c r="AD84">
        <v>8</v>
      </c>
      <c r="AE84">
        <v>0</v>
      </c>
      <c r="AF84">
        <v>0</v>
      </c>
      <c r="AG84">
        <v>0</v>
      </c>
      <c r="AH84" t="s">
        <v>129</v>
      </c>
      <c r="AI84" s="1">
        <v>44593.550324074073</v>
      </c>
      <c r="AJ84">
        <v>732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303</v>
      </c>
      <c r="B85" t="s">
        <v>80</v>
      </c>
      <c r="C85" t="s">
        <v>304</v>
      </c>
      <c r="D85" t="s">
        <v>82</v>
      </c>
      <c r="E85" s="2" t="str">
        <f>HYPERLINK("capsilon://?command=openfolder&amp;siteaddress=FAM.docvelocity-na8.net&amp;folderid=FXCCC103FC-9FED-38B3-48F1-E075176018CA","FX211212811")</f>
        <v>FX211212811</v>
      </c>
      <c r="F85" t="s">
        <v>19</v>
      </c>
      <c r="G85" t="s">
        <v>19</v>
      </c>
      <c r="H85" t="s">
        <v>83</v>
      </c>
      <c r="I85" t="s">
        <v>305</v>
      </c>
      <c r="J85">
        <v>69</v>
      </c>
      <c r="K85" t="s">
        <v>85</v>
      </c>
      <c r="L85" t="s">
        <v>86</v>
      </c>
      <c r="M85" t="s">
        <v>87</v>
      </c>
      <c r="N85">
        <v>2</v>
      </c>
      <c r="O85" s="1">
        <v>44596.615868055553</v>
      </c>
      <c r="P85" s="1">
        <v>44596.662569444445</v>
      </c>
      <c r="Q85">
        <v>1629</v>
      </c>
      <c r="R85">
        <v>2406</v>
      </c>
      <c r="S85" t="b">
        <v>0</v>
      </c>
      <c r="T85" t="s">
        <v>88</v>
      </c>
      <c r="U85" t="b">
        <v>0</v>
      </c>
      <c r="V85" t="s">
        <v>184</v>
      </c>
      <c r="W85" s="1">
        <v>44596.654918981483</v>
      </c>
      <c r="X85">
        <v>2142</v>
      </c>
      <c r="Y85">
        <v>57</v>
      </c>
      <c r="Z85">
        <v>0</v>
      </c>
      <c r="AA85">
        <v>57</v>
      </c>
      <c r="AB85">
        <v>0</v>
      </c>
      <c r="AC85">
        <v>43</v>
      </c>
      <c r="AD85">
        <v>12</v>
      </c>
      <c r="AE85">
        <v>0</v>
      </c>
      <c r="AF85">
        <v>0</v>
      </c>
      <c r="AG85">
        <v>0</v>
      </c>
      <c r="AH85" t="s">
        <v>90</v>
      </c>
      <c r="AI85" s="1">
        <v>44596.662569444445</v>
      </c>
      <c r="AJ85">
        <v>206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306</v>
      </c>
      <c r="B86" t="s">
        <v>80</v>
      </c>
      <c r="C86" t="s">
        <v>252</v>
      </c>
      <c r="D86" t="s">
        <v>82</v>
      </c>
      <c r="E86" s="2" t="str">
        <f>HYPERLINK("capsilon://?command=openfolder&amp;siteaddress=FAM.docvelocity-na8.net&amp;folderid=FXE3071462-8C9E-CCE2-98C9-1F0CD4B48FE4","FX211111987")</f>
        <v>FX211111987</v>
      </c>
      <c r="F86" t="s">
        <v>19</v>
      </c>
      <c r="G86" t="s">
        <v>19</v>
      </c>
      <c r="H86" t="s">
        <v>83</v>
      </c>
      <c r="I86" t="s">
        <v>307</v>
      </c>
      <c r="J86">
        <v>28</v>
      </c>
      <c r="K86" t="s">
        <v>85</v>
      </c>
      <c r="L86" t="s">
        <v>86</v>
      </c>
      <c r="M86" t="s">
        <v>87</v>
      </c>
      <c r="N86">
        <v>2</v>
      </c>
      <c r="O86" s="1">
        <v>44593.502951388888</v>
      </c>
      <c r="P86" s="1">
        <v>44593.60497685185</v>
      </c>
      <c r="Q86">
        <v>8500</v>
      </c>
      <c r="R86">
        <v>315</v>
      </c>
      <c r="S86" t="b">
        <v>0</v>
      </c>
      <c r="T86" t="s">
        <v>88</v>
      </c>
      <c r="U86" t="b">
        <v>0</v>
      </c>
      <c r="V86" t="s">
        <v>89</v>
      </c>
      <c r="W86" s="1">
        <v>44593.507789351854</v>
      </c>
      <c r="X86">
        <v>205</v>
      </c>
      <c r="Y86">
        <v>21</v>
      </c>
      <c r="Z86">
        <v>0</v>
      </c>
      <c r="AA86">
        <v>21</v>
      </c>
      <c r="AB86">
        <v>0</v>
      </c>
      <c r="AC86">
        <v>15</v>
      </c>
      <c r="AD86">
        <v>7</v>
      </c>
      <c r="AE86">
        <v>0</v>
      </c>
      <c r="AF86">
        <v>0</v>
      </c>
      <c r="AG86">
        <v>0</v>
      </c>
      <c r="AH86" t="s">
        <v>90</v>
      </c>
      <c r="AI86" s="1">
        <v>44593.60497685185</v>
      </c>
      <c r="AJ86">
        <v>105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308</v>
      </c>
      <c r="B87" t="s">
        <v>80</v>
      </c>
      <c r="C87" t="s">
        <v>252</v>
      </c>
      <c r="D87" t="s">
        <v>82</v>
      </c>
      <c r="E87" s="2" t="str">
        <f>HYPERLINK("capsilon://?command=openfolder&amp;siteaddress=FAM.docvelocity-na8.net&amp;folderid=FXE3071462-8C9E-CCE2-98C9-1F0CD4B48FE4","FX211111987")</f>
        <v>FX211111987</v>
      </c>
      <c r="F87" t="s">
        <v>19</v>
      </c>
      <c r="G87" t="s">
        <v>19</v>
      </c>
      <c r="H87" t="s">
        <v>83</v>
      </c>
      <c r="I87" t="s">
        <v>309</v>
      </c>
      <c r="J87">
        <v>28</v>
      </c>
      <c r="K87" t="s">
        <v>85</v>
      </c>
      <c r="L87" t="s">
        <v>86</v>
      </c>
      <c r="M87" t="s">
        <v>87</v>
      </c>
      <c r="N87">
        <v>2</v>
      </c>
      <c r="O87" s="1">
        <v>44593.503136574072</v>
      </c>
      <c r="P87" s="1">
        <v>44593.606145833335</v>
      </c>
      <c r="Q87">
        <v>8524</v>
      </c>
      <c r="R87">
        <v>376</v>
      </c>
      <c r="S87" t="b">
        <v>0</v>
      </c>
      <c r="T87" t="s">
        <v>88</v>
      </c>
      <c r="U87" t="b">
        <v>0</v>
      </c>
      <c r="V87" t="s">
        <v>175</v>
      </c>
      <c r="W87" s="1">
        <v>44593.510405092595</v>
      </c>
      <c r="X87">
        <v>276</v>
      </c>
      <c r="Y87">
        <v>21</v>
      </c>
      <c r="Z87">
        <v>0</v>
      </c>
      <c r="AA87">
        <v>21</v>
      </c>
      <c r="AB87">
        <v>0</v>
      </c>
      <c r="AC87">
        <v>16</v>
      </c>
      <c r="AD87">
        <v>7</v>
      </c>
      <c r="AE87">
        <v>0</v>
      </c>
      <c r="AF87">
        <v>0</v>
      </c>
      <c r="AG87">
        <v>0</v>
      </c>
      <c r="AH87" t="s">
        <v>90</v>
      </c>
      <c r="AI87" s="1">
        <v>44593.606145833335</v>
      </c>
      <c r="AJ87">
        <v>100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6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310</v>
      </c>
      <c r="B88" t="s">
        <v>80</v>
      </c>
      <c r="C88" t="s">
        <v>311</v>
      </c>
      <c r="D88" t="s">
        <v>82</v>
      </c>
      <c r="E88" s="2" t="str">
        <f>HYPERLINK("capsilon://?command=openfolder&amp;siteaddress=FAM.docvelocity-na8.net&amp;folderid=FX421870D0-B473-3DDD-2B2F-624695C85845","FX2201816")</f>
        <v>FX2201816</v>
      </c>
      <c r="F88" t="s">
        <v>19</v>
      </c>
      <c r="G88" t="s">
        <v>19</v>
      </c>
      <c r="H88" t="s">
        <v>83</v>
      </c>
      <c r="I88" t="s">
        <v>312</v>
      </c>
      <c r="J88">
        <v>28</v>
      </c>
      <c r="K88" t="s">
        <v>85</v>
      </c>
      <c r="L88" t="s">
        <v>86</v>
      </c>
      <c r="M88" t="s">
        <v>87</v>
      </c>
      <c r="N88">
        <v>2</v>
      </c>
      <c r="O88" s="1">
        <v>44596.622210648151</v>
      </c>
      <c r="P88" s="1">
        <v>44596.663576388892</v>
      </c>
      <c r="Q88">
        <v>2435</v>
      </c>
      <c r="R88">
        <v>1139</v>
      </c>
      <c r="S88" t="b">
        <v>0</v>
      </c>
      <c r="T88" t="s">
        <v>88</v>
      </c>
      <c r="U88" t="b">
        <v>0</v>
      </c>
      <c r="V88" t="s">
        <v>119</v>
      </c>
      <c r="W88" s="1">
        <v>44596.654606481483</v>
      </c>
      <c r="X88">
        <v>964</v>
      </c>
      <c r="Y88">
        <v>21</v>
      </c>
      <c r="Z88">
        <v>0</v>
      </c>
      <c r="AA88">
        <v>21</v>
      </c>
      <c r="AB88">
        <v>0</v>
      </c>
      <c r="AC88">
        <v>18</v>
      </c>
      <c r="AD88">
        <v>7</v>
      </c>
      <c r="AE88">
        <v>0</v>
      </c>
      <c r="AF88">
        <v>0</v>
      </c>
      <c r="AG88">
        <v>0</v>
      </c>
      <c r="AH88" t="s">
        <v>90</v>
      </c>
      <c r="AI88" s="1">
        <v>44596.663576388892</v>
      </c>
      <c r="AJ88">
        <v>86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313</v>
      </c>
      <c r="B89" t="s">
        <v>80</v>
      </c>
      <c r="C89" t="s">
        <v>314</v>
      </c>
      <c r="D89" t="s">
        <v>82</v>
      </c>
      <c r="E89" s="2" t="str">
        <f>HYPERLINK("capsilon://?command=openfolder&amp;siteaddress=FAM.docvelocity-na8.net&amp;folderid=FX66919803-0D54-A761-53E7-0F1B6C945D62","FX21113990")</f>
        <v>FX21113990</v>
      </c>
      <c r="F89" t="s">
        <v>19</v>
      </c>
      <c r="G89" t="s">
        <v>19</v>
      </c>
      <c r="H89" t="s">
        <v>83</v>
      </c>
      <c r="I89" t="s">
        <v>315</v>
      </c>
      <c r="J89">
        <v>66</v>
      </c>
      <c r="K89" t="s">
        <v>85</v>
      </c>
      <c r="L89" t="s">
        <v>86</v>
      </c>
      <c r="M89" t="s">
        <v>87</v>
      </c>
      <c r="N89">
        <v>2</v>
      </c>
      <c r="O89" s="1">
        <v>44596.625081018516</v>
      </c>
      <c r="P89" s="1">
        <v>44596.671087962961</v>
      </c>
      <c r="Q89">
        <v>1813</v>
      </c>
      <c r="R89">
        <v>2162</v>
      </c>
      <c r="S89" t="b">
        <v>0</v>
      </c>
      <c r="T89" t="s">
        <v>88</v>
      </c>
      <c r="U89" t="b">
        <v>0</v>
      </c>
      <c r="V89" t="s">
        <v>263</v>
      </c>
      <c r="W89" s="1">
        <v>44596.649525462963</v>
      </c>
      <c r="X89">
        <v>1486</v>
      </c>
      <c r="Y89">
        <v>52</v>
      </c>
      <c r="Z89">
        <v>0</v>
      </c>
      <c r="AA89">
        <v>52</v>
      </c>
      <c r="AB89">
        <v>0</v>
      </c>
      <c r="AC89">
        <v>40</v>
      </c>
      <c r="AD89">
        <v>14</v>
      </c>
      <c r="AE89">
        <v>0</v>
      </c>
      <c r="AF89">
        <v>0</v>
      </c>
      <c r="AG89">
        <v>0</v>
      </c>
      <c r="AH89" t="s">
        <v>90</v>
      </c>
      <c r="AI89" s="1">
        <v>44596.671087962961</v>
      </c>
      <c r="AJ89">
        <v>649</v>
      </c>
      <c r="AK89">
        <v>6</v>
      </c>
      <c r="AL89">
        <v>0</v>
      </c>
      <c r="AM89">
        <v>6</v>
      </c>
      <c r="AN89">
        <v>0</v>
      </c>
      <c r="AO89">
        <v>6</v>
      </c>
      <c r="AP89">
        <v>8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316</v>
      </c>
      <c r="B90" t="s">
        <v>80</v>
      </c>
      <c r="C90" t="s">
        <v>317</v>
      </c>
      <c r="D90" t="s">
        <v>82</v>
      </c>
      <c r="E90" s="2" t="str">
        <f>HYPERLINK("capsilon://?command=openfolder&amp;siteaddress=FAM.docvelocity-na8.net&amp;folderid=FXC01655B1-1C23-6907-75AC-6462721531F5","FX2201344")</f>
        <v>FX2201344</v>
      </c>
      <c r="F90" t="s">
        <v>19</v>
      </c>
      <c r="G90" t="s">
        <v>19</v>
      </c>
      <c r="H90" t="s">
        <v>83</v>
      </c>
      <c r="I90" t="s">
        <v>318</v>
      </c>
      <c r="J90">
        <v>28</v>
      </c>
      <c r="K90" t="s">
        <v>85</v>
      </c>
      <c r="L90" t="s">
        <v>86</v>
      </c>
      <c r="M90" t="s">
        <v>87</v>
      </c>
      <c r="N90">
        <v>2</v>
      </c>
      <c r="O90" s="1">
        <v>44596.625787037039</v>
      </c>
      <c r="P90" s="1">
        <v>44596.672222222223</v>
      </c>
      <c r="Q90">
        <v>3754</v>
      </c>
      <c r="R90">
        <v>258</v>
      </c>
      <c r="S90" t="b">
        <v>0</v>
      </c>
      <c r="T90" t="s">
        <v>88</v>
      </c>
      <c r="U90" t="b">
        <v>0</v>
      </c>
      <c r="V90" t="s">
        <v>100</v>
      </c>
      <c r="W90" s="1">
        <v>44596.633784722224</v>
      </c>
      <c r="X90">
        <v>154</v>
      </c>
      <c r="Y90">
        <v>21</v>
      </c>
      <c r="Z90">
        <v>0</v>
      </c>
      <c r="AA90">
        <v>21</v>
      </c>
      <c r="AB90">
        <v>0</v>
      </c>
      <c r="AC90">
        <v>3</v>
      </c>
      <c r="AD90">
        <v>7</v>
      </c>
      <c r="AE90">
        <v>0</v>
      </c>
      <c r="AF90">
        <v>0</v>
      </c>
      <c r="AG90">
        <v>0</v>
      </c>
      <c r="AH90" t="s">
        <v>90</v>
      </c>
      <c r="AI90" s="1">
        <v>44596.672222222223</v>
      </c>
      <c r="AJ90">
        <v>97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319</v>
      </c>
      <c r="B91" t="s">
        <v>80</v>
      </c>
      <c r="C91" t="s">
        <v>317</v>
      </c>
      <c r="D91" t="s">
        <v>82</v>
      </c>
      <c r="E91" s="2" t="str">
        <f>HYPERLINK("capsilon://?command=openfolder&amp;siteaddress=FAM.docvelocity-na8.net&amp;folderid=FXC01655B1-1C23-6907-75AC-6462721531F5","FX2201344")</f>
        <v>FX2201344</v>
      </c>
      <c r="F91" t="s">
        <v>19</v>
      </c>
      <c r="G91" t="s">
        <v>19</v>
      </c>
      <c r="H91" t="s">
        <v>83</v>
      </c>
      <c r="I91" t="s">
        <v>320</v>
      </c>
      <c r="J91">
        <v>28</v>
      </c>
      <c r="K91" t="s">
        <v>85</v>
      </c>
      <c r="L91" t="s">
        <v>86</v>
      </c>
      <c r="M91" t="s">
        <v>87</v>
      </c>
      <c r="N91">
        <v>2</v>
      </c>
      <c r="O91" s="1">
        <v>44596.626527777778</v>
      </c>
      <c r="P91" s="1">
        <v>44596.673414351855</v>
      </c>
      <c r="Q91">
        <v>3801</v>
      </c>
      <c r="R91">
        <v>250</v>
      </c>
      <c r="S91" t="b">
        <v>0</v>
      </c>
      <c r="T91" t="s">
        <v>88</v>
      </c>
      <c r="U91" t="b">
        <v>0</v>
      </c>
      <c r="V91" t="s">
        <v>100</v>
      </c>
      <c r="W91" s="1">
        <v>44596.635509259257</v>
      </c>
      <c r="X91">
        <v>148</v>
      </c>
      <c r="Y91">
        <v>21</v>
      </c>
      <c r="Z91">
        <v>0</v>
      </c>
      <c r="AA91">
        <v>21</v>
      </c>
      <c r="AB91">
        <v>0</v>
      </c>
      <c r="AC91">
        <v>10</v>
      </c>
      <c r="AD91">
        <v>7</v>
      </c>
      <c r="AE91">
        <v>0</v>
      </c>
      <c r="AF91">
        <v>0</v>
      </c>
      <c r="AG91">
        <v>0</v>
      </c>
      <c r="AH91" t="s">
        <v>90</v>
      </c>
      <c r="AI91" s="1">
        <v>44596.673414351855</v>
      </c>
      <c r="AJ91">
        <v>102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321</v>
      </c>
      <c r="B92" t="s">
        <v>80</v>
      </c>
      <c r="C92" t="s">
        <v>317</v>
      </c>
      <c r="D92" t="s">
        <v>82</v>
      </c>
      <c r="E92" s="2" t="str">
        <f>HYPERLINK("capsilon://?command=openfolder&amp;siteaddress=FAM.docvelocity-na8.net&amp;folderid=FXC01655B1-1C23-6907-75AC-6462721531F5","FX2201344")</f>
        <v>FX2201344</v>
      </c>
      <c r="F92" t="s">
        <v>19</v>
      </c>
      <c r="G92" t="s">
        <v>19</v>
      </c>
      <c r="H92" t="s">
        <v>83</v>
      </c>
      <c r="I92" t="s">
        <v>322</v>
      </c>
      <c r="J92">
        <v>33</v>
      </c>
      <c r="K92" t="s">
        <v>85</v>
      </c>
      <c r="L92" t="s">
        <v>86</v>
      </c>
      <c r="M92" t="s">
        <v>87</v>
      </c>
      <c r="N92">
        <v>2</v>
      </c>
      <c r="O92" s="1">
        <v>44596.628703703704</v>
      </c>
      <c r="P92" s="1">
        <v>44596.674143518518</v>
      </c>
      <c r="Q92">
        <v>3816</v>
      </c>
      <c r="R92">
        <v>110</v>
      </c>
      <c r="S92" t="b">
        <v>0</v>
      </c>
      <c r="T92" t="s">
        <v>88</v>
      </c>
      <c r="U92" t="b">
        <v>0</v>
      </c>
      <c r="V92" t="s">
        <v>100</v>
      </c>
      <c r="W92" s="1">
        <v>44596.636076388888</v>
      </c>
      <c r="X92">
        <v>48</v>
      </c>
      <c r="Y92">
        <v>9</v>
      </c>
      <c r="Z92">
        <v>0</v>
      </c>
      <c r="AA92">
        <v>9</v>
      </c>
      <c r="AB92">
        <v>0</v>
      </c>
      <c r="AC92">
        <v>1</v>
      </c>
      <c r="AD92">
        <v>24</v>
      </c>
      <c r="AE92">
        <v>0</v>
      </c>
      <c r="AF92">
        <v>0</v>
      </c>
      <c r="AG92">
        <v>0</v>
      </c>
      <c r="AH92" t="s">
        <v>90</v>
      </c>
      <c r="AI92" s="1">
        <v>44596.674143518518</v>
      </c>
      <c r="AJ92">
        <v>62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24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323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HYPERLINK("capsilon://?command=openfolder&amp;siteaddress=FAM.docvelocity-na8.net&amp;folderid=FXD2DA75E5-962E-70C3-3366-A6BD7A065FEC","FX22019179")</f>
        <v>FX22019179</v>
      </c>
      <c r="F93" t="s">
        <v>19</v>
      </c>
      <c r="G93" t="s">
        <v>19</v>
      </c>
      <c r="H93" t="s">
        <v>83</v>
      </c>
      <c r="I93" t="s">
        <v>325</v>
      </c>
      <c r="J93">
        <v>28</v>
      </c>
      <c r="K93" t="s">
        <v>85</v>
      </c>
      <c r="L93" t="s">
        <v>86</v>
      </c>
      <c r="M93" t="s">
        <v>87</v>
      </c>
      <c r="N93">
        <v>2</v>
      </c>
      <c r="O93" s="1">
        <v>44593.508773148147</v>
      </c>
      <c r="P93" s="1">
        <v>44593.607256944444</v>
      </c>
      <c r="Q93">
        <v>8145</v>
      </c>
      <c r="R93">
        <v>364</v>
      </c>
      <c r="S93" t="b">
        <v>0</v>
      </c>
      <c r="T93" t="s">
        <v>88</v>
      </c>
      <c r="U93" t="b">
        <v>0</v>
      </c>
      <c r="V93" t="s">
        <v>175</v>
      </c>
      <c r="W93" s="1">
        <v>44593.51353009259</v>
      </c>
      <c r="X93">
        <v>269</v>
      </c>
      <c r="Y93">
        <v>21</v>
      </c>
      <c r="Z93">
        <v>0</v>
      </c>
      <c r="AA93">
        <v>21</v>
      </c>
      <c r="AB93">
        <v>0</v>
      </c>
      <c r="AC93">
        <v>0</v>
      </c>
      <c r="AD93">
        <v>7</v>
      </c>
      <c r="AE93">
        <v>0</v>
      </c>
      <c r="AF93">
        <v>0</v>
      </c>
      <c r="AG93">
        <v>0</v>
      </c>
      <c r="AH93" t="s">
        <v>90</v>
      </c>
      <c r="AI93" s="1">
        <v>44593.607256944444</v>
      </c>
      <c r="AJ93">
        <v>95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326</v>
      </c>
      <c r="B94" t="s">
        <v>80</v>
      </c>
      <c r="C94" t="s">
        <v>327</v>
      </c>
      <c r="D94" t="s">
        <v>82</v>
      </c>
      <c r="E94" s="2" t="str">
        <f>HYPERLINK("capsilon://?command=openfolder&amp;siteaddress=FAM.docvelocity-na8.net&amp;folderid=FXEF7C9512-0826-5E8B-67FD-D84BCE28636F","FX22018524")</f>
        <v>FX22018524</v>
      </c>
      <c r="F94" t="s">
        <v>19</v>
      </c>
      <c r="G94" t="s">
        <v>19</v>
      </c>
      <c r="H94" t="s">
        <v>83</v>
      </c>
      <c r="I94" t="s">
        <v>328</v>
      </c>
      <c r="J94">
        <v>66</v>
      </c>
      <c r="K94" t="s">
        <v>85</v>
      </c>
      <c r="L94" t="s">
        <v>86</v>
      </c>
      <c r="M94" t="s">
        <v>87</v>
      </c>
      <c r="N94">
        <v>2</v>
      </c>
      <c r="O94" s="1">
        <v>44596.637858796297</v>
      </c>
      <c r="P94" s="1">
        <v>44596.809374999997</v>
      </c>
      <c r="Q94">
        <v>9631</v>
      </c>
      <c r="R94">
        <v>5188</v>
      </c>
      <c r="S94" t="b">
        <v>0</v>
      </c>
      <c r="T94" t="s">
        <v>88</v>
      </c>
      <c r="U94" t="b">
        <v>0</v>
      </c>
      <c r="V94" t="s">
        <v>126</v>
      </c>
      <c r="W94" s="1">
        <v>44596.732627314814</v>
      </c>
      <c r="X94">
        <v>2958</v>
      </c>
      <c r="Y94">
        <v>52</v>
      </c>
      <c r="Z94">
        <v>0</v>
      </c>
      <c r="AA94">
        <v>52</v>
      </c>
      <c r="AB94">
        <v>0</v>
      </c>
      <c r="AC94">
        <v>26</v>
      </c>
      <c r="AD94">
        <v>14</v>
      </c>
      <c r="AE94">
        <v>0</v>
      </c>
      <c r="AF94">
        <v>0</v>
      </c>
      <c r="AG94">
        <v>0</v>
      </c>
      <c r="AH94" t="s">
        <v>90</v>
      </c>
      <c r="AI94" s="1">
        <v>44596.809374999997</v>
      </c>
      <c r="AJ94">
        <v>197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329</v>
      </c>
      <c r="B95" t="s">
        <v>80</v>
      </c>
      <c r="C95" t="s">
        <v>330</v>
      </c>
      <c r="D95" t="s">
        <v>82</v>
      </c>
      <c r="E95" s="2" t="str">
        <f>HYPERLINK("capsilon://?command=openfolder&amp;siteaddress=FAM.docvelocity-na8.net&amp;folderid=FX759FFAE8-4B6C-FC6E-B011-011C80EB3B39","FX21129973")</f>
        <v>FX21129973</v>
      </c>
      <c r="F95" t="s">
        <v>19</v>
      </c>
      <c r="G95" t="s">
        <v>19</v>
      </c>
      <c r="H95" t="s">
        <v>83</v>
      </c>
      <c r="I95" t="s">
        <v>331</v>
      </c>
      <c r="J95">
        <v>66</v>
      </c>
      <c r="K95" t="s">
        <v>85</v>
      </c>
      <c r="L95" t="s">
        <v>86</v>
      </c>
      <c r="M95" t="s">
        <v>87</v>
      </c>
      <c r="N95">
        <v>2</v>
      </c>
      <c r="O95" s="1">
        <v>44596.6565625</v>
      </c>
      <c r="P95" s="1">
        <v>44596.676516203705</v>
      </c>
      <c r="Q95">
        <v>976</v>
      </c>
      <c r="R95">
        <v>748</v>
      </c>
      <c r="S95" t="b">
        <v>0</v>
      </c>
      <c r="T95" t="s">
        <v>88</v>
      </c>
      <c r="U95" t="b">
        <v>0</v>
      </c>
      <c r="V95" t="s">
        <v>263</v>
      </c>
      <c r="W95" s="1">
        <v>44596.663576388892</v>
      </c>
      <c r="X95">
        <v>543</v>
      </c>
      <c r="Y95">
        <v>52</v>
      </c>
      <c r="Z95">
        <v>0</v>
      </c>
      <c r="AA95">
        <v>52</v>
      </c>
      <c r="AB95">
        <v>0</v>
      </c>
      <c r="AC95">
        <v>20</v>
      </c>
      <c r="AD95">
        <v>14</v>
      </c>
      <c r="AE95">
        <v>0</v>
      </c>
      <c r="AF95">
        <v>0</v>
      </c>
      <c r="AG95">
        <v>0</v>
      </c>
      <c r="AH95" t="s">
        <v>90</v>
      </c>
      <c r="AI95" s="1">
        <v>44596.676516203705</v>
      </c>
      <c r="AJ95">
        <v>205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13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332</v>
      </c>
      <c r="B96" t="s">
        <v>80</v>
      </c>
      <c r="C96" t="s">
        <v>330</v>
      </c>
      <c r="D96" t="s">
        <v>82</v>
      </c>
      <c r="E96" s="2" t="str">
        <f>HYPERLINK("capsilon://?command=openfolder&amp;siteaddress=FAM.docvelocity-na8.net&amp;folderid=FX759FFAE8-4B6C-FC6E-B011-011C80EB3B39","FX21129973")</f>
        <v>FX21129973</v>
      </c>
      <c r="F96" t="s">
        <v>19</v>
      </c>
      <c r="G96" t="s">
        <v>19</v>
      </c>
      <c r="H96" t="s">
        <v>83</v>
      </c>
      <c r="I96" t="s">
        <v>333</v>
      </c>
      <c r="J96">
        <v>66</v>
      </c>
      <c r="K96" t="s">
        <v>85</v>
      </c>
      <c r="L96" t="s">
        <v>86</v>
      </c>
      <c r="M96" t="s">
        <v>87</v>
      </c>
      <c r="N96">
        <v>2</v>
      </c>
      <c r="O96" s="1">
        <v>44596.660231481481</v>
      </c>
      <c r="P96" s="1">
        <v>44596.680787037039</v>
      </c>
      <c r="Q96">
        <v>638</v>
      </c>
      <c r="R96">
        <v>1138</v>
      </c>
      <c r="S96" t="b">
        <v>0</v>
      </c>
      <c r="T96" t="s">
        <v>88</v>
      </c>
      <c r="U96" t="b">
        <v>0</v>
      </c>
      <c r="V96" t="s">
        <v>263</v>
      </c>
      <c r="W96" s="1">
        <v>44596.671284722222</v>
      </c>
      <c r="X96">
        <v>666</v>
      </c>
      <c r="Y96">
        <v>52</v>
      </c>
      <c r="Z96">
        <v>0</v>
      </c>
      <c r="AA96">
        <v>52</v>
      </c>
      <c r="AB96">
        <v>0</v>
      </c>
      <c r="AC96">
        <v>19</v>
      </c>
      <c r="AD96">
        <v>14</v>
      </c>
      <c r="AE96">
        <v>0</v>
      </c>
      <c r="AF96">
        <v>0</v>
      </c>
      <c r="AG96">
        <v>0</v>
      </c>
      <c r="AH96" t="s">
        <v>156</v>
      </c>
      <c r="AI96" s="1">
        <v>44596.680787037039</v>
      </c>
      <c r="AJ96">
        <v>472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334</v>
      </c>
      <c r="B97" t="s">
        <v>80</v>
      </c>
      <c r="C97" t="s">
        <v>335</v>
      </c>
      <c r="D97" t="s">
        <v>82</v>
      </c>
      <c r="E97" s="2" t="str">
        <f>HYPERLINK("capsilon://?command=openfolder&amp;siteaddress=FAM.docvelocity-na8.net&amp;folderid=FX39B9742D-A627-0751-9254-BB74CD749075","FX21119978")</f>
        <v>FX21119978</v>
      </c>
      <c r="F97" t="s">
        <v>19</v>
      </c>
      <c r="G97" t="s">
        <v>19</v>
      </c>
      <c r="H97" t="s">
        <v>83</v>
      </c>
      <c r="I97" t="s">
        <v>336</v>
      </c>
      <c r="J97">
        <v>66</v>
      </c>
      <c r="K97" t="s">
        <v>85</v>
      </c>
      <c r="L97" t="s">
        <v>86</v>
      </c>
      <c r="M97" t="s">
        <v>87</v>
      </c>
      <c r="N97">
        <v>2</v>
      </c>
      <c r="O97" s="1">
        <v>44596.690625000003</v>
      </c>
      <c r="P97" s="1">
        <v>44596.733182870368</v>
      </c>
      <c r="Q97">
        <v>234</v>
      </c>
      <c r="R97">
        <v>3443</v>
      </c>
      <c r="S97" t="b">
        <v>0</v>
      </c>
      <c r="T97" t="s">
        <v>88</v>
      </c>
      <c r="U97" t="b">
        <v>0</v>
      </c>
      <c r="V97" t="s">
        <v>184</v>
      </c>
      <c r="W97" s="1">
        <v>44596.723078703704</v>
      </c>
      <c r="X97">
        <v>2745</v>
      </c>
      <c r="Y97">
        <v>52</v>
      </c>
      <c r="Z97">
        <v>0</v>
      </c>
      <c r="AA97">
        <v>52</v>
      </c>
      <c r="AB97">
        <v>0</v>
      </c>
      <c r="AC97">
        <v>33</v>
      </c>
      <c r="AD97">
        <v>14</v>
      </c>
      <c r="AE97">
        <v>0</v>
      </c>
      <c r="AF97">
        <v>0</v>
      </c>
      <c r="AG97">
        <v>0</v>
      </c>
      <c r="AH97" t="s">
        <v>129</v>
      </c>
      <c r="AI97" s="1">
        <v>44596.733182870368</v>
      </c>
      <c r="AJ97">
        <v>665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337</v>
      </c>
      <c r="B98" t="s">
        <v>80</v>
      </c>
      <c r="C98" t="s">
        <v>317</v>
      </c>
      <c r="D98" t="s">
        <v>82</v>
      </c>
      <c r="E98" s="2" t="str">
        <f>HYPERLINK("capsilon://?command=openfolder&amp;siteaddress=FAM.docvelocity-na8.net&amp;folderid=FXC01655B1-1C23-6907-75AC-6462721531F5","FX2201344")</f>
        <v>FX2201344</v>
      </c>
      <c r="F98" t="s">
        <v>19</v>
      </c>
      <c r="G98" t="s">
        <v>19</v>
      </c>
      <c r="H98" t="s">
        <v>83</v>
      </c>
      <c r="I98" t="s">
        <v>338</v>
      </c>
      <c r="J98">
        <v>28</v>
      </c>
      <c r="K98" t="s">
        <v>85</v>
      </c>
      <c r="L98" t="s">
        <v>86</v>
      </c>
      <c r="M98" t="s">
        <v>87</v>
      </c>
      <c r="N98">
        <v>2</v>
      </c>
      <c r="O98" s="1">
        <v>44596.700659722221</v>
      </c>
      <c r="P98" s="1">
        <v>44596.785312499997</v>
      </c>
      <c r="Q98">
        <v>6631</v>
      </c>
      <c r="R98">
        <v>683</v>
      </c>
      <c r="S98" t="b">
        <v>0</v>
      </c>
      <c r="T98" t="s">
        <v>88</v>
      </c>
      <c r="U98" t="b">
        <v>0</v>
      </c>
      <c r="V98" t="s">
        <v>263</v>
      </c>
      <c r="W98" s="1">
        <v>44596.734618055554</v>
      </c>
      <c r="X98">
        <v>536</v>
      </c>
      <c r="Y98">
        <v>21</v>
      </c>
      <c r="Z98">
        <v>0</v>
      </c>
      <c r="AA98">
        <v>21</v>
      </c>
      <c r="AB98">
        <v>0</v>
      </c>
      <c r="AC98">
        <v>8</v>
      </c>
      <c r="AD98">
        <v>7</v>
      </c>
      <c r="AE98">
        <v>0</v>
      </c>
      <c r="AF98">
        <v>0</v>
      </c>
      <c r="AG98">
        <v>0</v>
      </c>
      <c r="AH98" t="s">
        <v>339</v>
      </c>
      <c r="AI98" s="1">
        <v>44596.785312499997</v>
      </c>
      <c r="AJ98">
        <v>74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HYPERLINK("capsilon://?command=openfolder&amp;siteaddress=FAM.docvelocity-na8.net&amp;folderid=FXF195D38E-8712-9DC5-C67B-C9B93E28BE6C","FX22018198")</f>
        <v>FX22018198</v>
      </c>
      <c r="F99" t="s">
        <v>19</v>
      </c>
      <c r="G99" t="s">
        <v>19</v>
      </c>
      <c r="H99" t="s">
        <v>83</v>
      </c>
      <c r="I99" t="s">
        <v>342</v>
      </c>
      <c r="J99">
        <v>66</v>
      </c>
      <c r="K99" t="s">
        <v>85</v>
      </c>
      <c r="L99" t="s">
        <v>86</v>
      </c>
      <c r="M99" t="s">
        <v>87</v>
      </c>
      <c r="N99">
        <v>2</v>
      </c>
      <c r="O99" s="1">
        <v>44596.704363425924</v>
      </c>
      <c r="P99" s="1">
        <v>44596.78833333333</v>
      </c>
      <c r="Q99">
        <v>6275</v>
      </c>
      <c r="R99">
        <v>980</v>
      </c>
      <c r="S99" t="b">
        <v>0</v>
      </c>
      <c r="T99" t="s">
        <v>88</v>
      </c>
      <c r="U99" t="b">
        <v>0</v>
      </c>
      <c r="V99" t="s">
        <v>132</v>
      </c>
      <c r="W99" s="1">
        <v>44596.719976851855</v>
      </c>
      <c r="X99">
        <v>720</v>
      </c>
      <c r="Y99">
        <v>52</v>
      </c>
      <c r="Z99">
        <v>0</v>
      </c>
      <c r="AA99">
        <v>52</v>
      </c>
      <c r="AB99">
        <v>0</v>
      </c>
      <c r="AC99">
        <v>43</v>
      </c>
      <c r="AD99">
        <v>14</v>
      </c>
      <c r="AE99">
        <v>0</v>
      </c>
      <c r="AF99">
        <v>0</v>
      </c>
      <c r="AG99">
        <v>0</v>
      </c>
      <c r="AH99" t="s">
        <v>339</v>
      </c>
      <c r="AI99" s="1">
        <v>44596.78833333333</v>
      </c>
      <c r="AJ99">
        <v>260</v>
      </c>
      <c r="AK99">
        <v>4</v>
      </c>
      <c r="AL99">
        <v>0</v>
      </c>
      <c r="AM99">
        <v>4</v>
      </c>
      <c r="AN99">
        <v>0</v>
      </c>
      <c r="AO99">
        <v>4</v>
      </c>
      <c r="AP99">
        <v>10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343</v>
      </c>
      <c r="B100" t="s">
        <v>80</v>
      </c>
      <c r="C100" t="s">
        <v>341</v>
      </c>
      <c r="D100" t="s">
        <v>82</v>
      </c>
      <c r="E100" s="2" t="str">
        <f>HYPERLINK("capsilon://?command=openfolder&amp;siteaddress=FAM.docvelocity-na8.net&amp;folderid=FXF195D38E-8712-9DC5-C67B-C9B93E28BE6C","FX22018198")</f>
        <v>FX22018198</v>
      </c>
      <c r="F100" t="s">
        <v>19</v>
      </c>
      <c r="G100" t="s">
        <v>19</v>
      </c>
      <c r="H100" t="s">
        <v>83</v>
      </c>
      <c r="I100" t="s">
        <v>344</v>
      </c>
      <c r="J100">
        <v>66</v>
      </c>
      <c r="K100" t="s">
        <v>85</v>
      </c>
      <c r="L100" t="s">
        <v>86</v>
      </c>
      <c r="M100" t="s">
        <v>87</v>
      </c>
      <c r="N100">
        <v>2</v>
      </c>
      <c r="O100" s="1">
        <v>44596.70480324074</v>
      </c>
      <c r="P100" s="1">
        <v>44596.791006944448</v>
      </c>
      <c r="Q100">
        <v>5618</v>
      </c>
      <c r="R100">
        <v>1830</v>
      </c>
      <c r="S100" t="b">
        <v>0</v>
      </c>
      <c r="T100" t="s">
        <v>88</v>
      </c>
      <c r="U100" t="b">
        <v>0</v>
      </c>
      <c r="V100" t="s">
        <v>184</v>
      </c>
      <c r="W100" s="1">
        <v>44596.740347222221</v>
      </c>
      <c r="X100">
        <v>1478</v>
      </c>
      <c r="Y100">
        <v>52</v>
      </c>
      <c r="Z100">
        <v>0</v>
      </c>
      <c r="AA100">
        <v>52</v>
      </c>
      <c r="AB100">
        <v>0</v>
      </c>
      <c r="AC100">
        <v>45</v>
      </c>
      <c r="AD100">
        <v>14</v>
      </c>
      <c r="AE100">
        <v>0</v>
      </c>
      <c r="AF100">
        <v>0</v>
      </c>
      <c r="AG100">
        <v>0</v>
      </c>
      <c r="AH100" t="s">
        <v>339</v>
      </c>
      <c r="AI100" s="1">
        <v>44596.791006944448</v>
      </c>
      <c r="AJ100">
        <v>230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345</v>
      </c>
      <c r="B101" t="s">
        <v>80</v>
      </c>
      <c r="C101" t="s">
        <v>341</v>
      </c>
      <c r="D101" t="s">
        <v>82</v>
      </c>
      <c r="E101" s="2" t="str">
        <f>HYPERLINK("capsilon://?command=openfolder&amp;siteaddress=FAM.docvelocity-na8.net&amp;folderid=FXF195D38E-8712-9DC5-C67B-C9B93E28BE6C","FX22018198")</f>
        <v>FX22018198</v>
      </c>
      <c r="F101" t="s">
        <v>19</v>
      </c>
      <c r="G101" t="s">
        <v>19</v>
      </c>
      <c r="H101" t="s">
        <v>83</v>
      </c>
      <c r="I101" t="s">
        <v>346</v>
      </c>
      <c r="J101">
        <v>28</v>
      </c>
      <c r="K101" t="s">
        <v>85</v>
      </c>
      <c r="L101" t="s">
        <v>86</v>
      </c>
      <c r="M101" t="s">
        <v>87</v>
      </c>
      <c r="N101">
        <v>2</v>
      </c>
      <c r="O101" s="1">
        <v>44596.705011574071</v>
      </c>
      <c r="P101" s="1">
        <v>44596.792604166665</v>
      </c>
      <c r="Q101">
        <v>7041</v>
      </c>
      <c r="R101">
        <v>527</v>
      </c>
      <c r="S101" t="b">
        <v>0</v>
      </c>
      <c r="T101" t="s">
        <v>88</v>
      </c>
      <c r="U101" t="b">
        <v>0</v>
      </c>
      <c r="V101" t="s">
        <v>132</v>
      </c>
      <c r="W101" s="1">
        <v>44596.724502314813</v>
      </c>
      <c r="X101">
        <v>390</v>
      </c>
      <c r="Y101">
        <v>21</v>
      </c>
      <c r="Z101">
        <v>0</v>
      </c>
      <c r="AA101">
        <v>21</v>
      </c>
      <c r="AB101">
        <v>0</v>
      </c>
      <c r="AC101">
        <v>10</v>
      </c>
      <c r="AD101">
        <v>7</v>
      </c>
      <c r="AE101">
        <v>0</v>
      </c>
      <c r="AF101">
        <v>0</v>
      </c>
      <c r="AG101">
        <v>0</v>
      </c>
      <c r="AH101" t="s">
        <v>339</v>
      </c>
      <c r="AI101" s="1">
        <v>44596.792604166665</v>
      </c>
      <c r="AJ101">
        <v>137</v>
      </c>
      <c r="AK101">
        <v>2</v>
      </c>
      <c r="AL101">
        <v>0</v>
      </c>
      <c r="AM101">
        <v>2</v>
      </c>
      <c r="AN101">
        <v>0</v>
      </c>
      <c r="AO101">
        <v>2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347</v>
      </c>
      <c r="B102" t="s">
        <v>80</v>
      </c>
      <c r="C102" t="s">
        <v>341</v>
      </c>
      <c r="D102" t="s">
        <v>82</v>
      </c>
      <c r="E102" s="2" t="str">
        <f>HYPERLINK("capsilon://?command=openfolder&amp;siteaddress=FAM.docvelocity-na8.net&amp;folderid=FXF195D38E-8712-9DC5-C67B-C9B93E28BE6C","FX22018198")</f>
        <v>FX22018198</v>
      </c>
      <c r="F102" t="s">
        <v>19</v>
      </c>
      <c r="G102" t="s">
        <v>19</v>
      </c>
      <c r="H102" t="s">
        <v>83</v>
      </c>
      <c r="I102" t="s">
        <v>348</v>
      </c>
      <c r="J102">
        <v>28</v>
      </c>
      <c r="K102" t="s">
        <v>85</v>
      </c>
      <c r="L102" t="s">
        <v>86</v>
      </c>
      <c r="M102" t="s">
        <v>87</v>
      </c>
      <c r="N102">
        <v>2</v>
      </c>
      <c r="O102" s="1">
        <v>44596.70521990741</v>
      </c>
      <c r="P102" s="1">
        <v>44596.793333333335</v>
      </c>
      <c r="Q102">
        <v>7364</v>
      </c>
      <c r="R102">
        <v>249</v>
      </c>
      <c r="S102" t="b">
        <v>0</v>
      </c>
      <c r="T102" t="s">
        <v>88</v>
      </c>
      <c r="U102" t="b">
        <v>0</v>
      </c>
      <c r="V102" t="s">
        <v>175</v>
      </c>
      <c r="W102" s="1">
        <v>44596.722881944443</v>
      </c>
      <c r="X102">
        <v>187</v>
      </c>
      <c r="Y102">
        <v>21</v>
      </c>
      <c r="Z102">
        <v>0</v>
      </c>
      <c r="AA102">
        <v>21</v>
      </c>
      <c r="AB102">
        <v>0</v>
      </c>
      <c r="AC102">
        <v>9</v>
      </c>
      <c r="AD102">
        <v>7</v>
      </c>
      <c r="AE102">
        <v>0</v>
      </c>
      <c r="AF102">
        <v>0</v>
      </c>
      <c r="AG102">
        <v>0</v>
      </c>
      <c r="AH102" t="s">
        <v>339</v>
      </c>
      <c r="AI102" s="1">
        <v>44596.793333333335</v>
      </c>
      <c r="AJ102">
        <v>62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6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349</v>
      </c>
      <c r="B103" t="s">
        <v>80</v>
      </c>
      <c r="C103" t="s">
        <v>350</v>
      </c>
      <c r="D103" t="s">
        <v>82</v>
      </c>
      <c r="E103" s="2" t="str">
        <f>HYPERLINK("capsilon://?command=openfolder&amp;siteaddress=FAM.docvelocity-na8.net&amp;folderid=FX24FE8F71-482B-4AE3-A789-B867875BB2DB","FX22021595")</f>
        <v>FX22021595</v>
      </c>
      <c r="F103" t="s">
        <v>19</v>
      </c>
      <c r="G103" t="s">
        <v>19</v>
      </c>
      <c r="H103" t="s">
        <v>83</v>
      </c>
      <c r="I103" t="s">
        <v>351</v>
      </c>
      <c r="J103">
        <v>30</v>
      </c>
      <c r="K103" t="s">
        <v>85</v>
      </c>
      <c r="L103" t="s">
        <v>86</v>
      </c>
      <c r="M103" t="s">
        <v>87</v>
      </c>
      <c r="N103">
        <v>2</v>
      </c>
      <c r="O103" s="1">
        <v>44596.708009259259</v>
      </c>
      <c r="P103" s="1">
        <v>44596.793726851851</v>
      </c>
      <c r="Q103">
        <v>7302</v>
      </c>
      <c r="R103">
        <v>104</v>
      </c>
      <c r="S103" t="b">
        <v>0</v>
      </c>
      <c r="T103" t="s">
        <v>88</v>
      </c>
      <c r="U103" t="b">
        <v>0</v>
      </c>
      <c r="V103" t="s">
        <v>175</v>
      </c>
      <c r="W103" s="1">
        <v>44596.723703703705</v>
      </c>
      <c r="X103">
        <v>71</v>
      </c>
      <c r="Y103">
        <v>9</v>
      </c>
      <c r="Z103">
        <v>0</v>
      </c>
      <c r="AA103">
        <v>9</v>
      </c>
      <c r="AB103">
        <v>0</v>
      </c>
      <c r="AC103">
        <v>1</v>
      </c>
      <c r="AD103">
        <v>21</v>
      </c>
      <c r="AE103">
        <v>0</v>
      </c>
      <c r="AF103">
        <v>0</v>
      </c>
      <c r="AG103">
        <v>0</v>
      </c>
      <c r="AH103" t="s">
        <v>339</v>
      </c>
      <c r="AI103" s="1">
        <v>44596.793726851851</v>
      </c>
      <c r="AJ103">
        <v>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21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352</v>
      </c>
      <c r="B104" t="s">
        <v>80</v>
      </c>
      <c r="C104" t="s">
        <v>353</v>
      </c>
      <c r="D104" t="s">
        <v>82</v>
      </c>
      <c r="E104" s="2" t="str">
        <f>HYPERLINK("capsilon://?command=openfolder&amp;siteaddress=FAM.docvelocity-na8.net&amp;folderid=FX6A15C9DB-87C9-FE29-78A5-6B0F1ABE1E28","FX22016274")</f>
        <v>FX22016274</v>
      </c>
      <c r="F104" t="s">
        <v>19</v>
      </c>
      <c r="G104" t="s">
        <v>19</v>
      </c>
      <c r="H104" t="s">
        <v>83</v>
      </c>
      <c r="I104" t="s">
        <v>354</v>
      </c>
      <c r="J104">
        <v>28</v>
      </c>
      <c r="K104" t="s">
        <v>85</v>
      </c>
      <c r="L104" t="s">
        <v>86</v>
      </c>
      <c r="M104" t="s">
        <v>87</v>
      </c>
      <c r="N104">
        <v>2</v>
      </c>
      <c r="O104" s="1">
        <v>44596.740694444445</v>
      </c>
      <c r="P104" s="1">
        <v>44596.794432870367</v>
      </c>
      <c r="Q104">
        <v>4209</v>
      </c>
      <c r="R104">
        <v>434</v>
      </c>
      <c r="S104" t="b">
        <v>0</v>
      </c>
      <c r="T104" t="s">
        <v>88</v>
      </c>
      <c r="U104" t="b">
        <v>0</v>
      </c>
      <c r="V104" t="s">
        <v>263</v>
      </c>
      <c r="W104" s="1">
        <v>44596.748530092591</v>
      </c>
      <c r="X104">
        <v>369</v>
      </c>
      <c r="Y104">
        <v>21</v>
      </c>
      <c r="Z104">
        <v>0</v>
      </c>
      <c r="AA104">
        <v>21</v>
      </c>
      <c r="AB104">
        <v>0</v>
      </c>
      <c r="AC104">
        <v>9</v>
      </c>
      <c r="AD104">
        <v>7</v>
      </c>
      <c r="AE104">
        <v>0</v>
      </c>
      <c r="AF104">
        <v>0</v>
      </c>
      <c r="AG104">
        <v>0</v>
      </c>
      <c r="AH104" t="s">
        <v>339</v>
      </c>
      <c r="AI104" s="1">
        <v>44596.794432870367</v>
      </c>
      <c r="AJ104">
        <v>60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355</v>
      </c>
      <c r="B105" t="s">
        <v>80</v>
      </c>
      <c r="C105" t="s">
        <v>356</v>
      </c>
      <c r="D105" t="s">
        <v>82</v>
      </c>
      <c r="E105" s="2" t="str">
        <f>HYPERLINK("capsilon://?command=openfolder&amp;siteaddress=FAM.docvelocity-na8.net&amp;folderid=FX1C13DEBC-303A-4FD2-9590-27983B992306","FX220219")</f>
        <v>FX220219</v>
      </c>
      <c r="F105" t="s">
        <v>19</v>
      </c>
      <c r="G105" t="s">
        <v>19</v>
      </c>
      <c r="H105" t="s">
        <v>83</v>
      </c>
      <c r="I105" t="s">
        <v>357</v>
      </c>
      <c r="J105">
        <v>66</v>
      </c>
      <c r="K105" t="s">
        <v>85</v>
      </c>
      <c r="L105" t="s">
        <v>86</v>
      </c>
      <c r="M105" t="s">
        <v>87</v>
      </c>
      <c r="N105">
        <v>2</v>
      </c>
      <c r="O105" s="1">
        <v>44596.741736111115</v>
      </c>
      <c r="P105" s="1">
        <v>44596.795428240737</v>
      </c>
      <c r="Q105">
        <v>4133</v>
      </c>
      <c r="R105">
        <v>506</v>
      </c>
      <c r="S105" t="b">
        <v>0</v>
      </c>
      <c r="T105" t="s">
        <v>88</v>
      </c>
      <c r="U105" t="b">
        <v>0</v>
      </c>
      <c r="V105" t="s">
        <v>263</v>
      </c>
      <c r="W105" s="1">
        <v>44596.753368055557</v>
      </c>
      <c r="X105">
        <v>417</v>
      </c>
      <c r="Y105">
        <v>52</v>
      </c>
      <c r="Z105">
        <v>0</v>
      </c>
      <c r="AA105">
        <v>52</v>
      </c>
      <c r="AB105">
        <v>0</v>
      </c>
      <c r="AC105">
        <v>23</v>
      </c>
      <c r="AD105">
        <v>14</v>
      </c>
      <c r="AE105">
        <v>0</v>
      </c>
      <c r="AF105">
        <v>0</v>
      </c>
      <c r="AG105">
        <v>0</v>
      </c>
      <c r="AH105" t="s">
        <v>339</v>
      </c>
      <c r="AI105" s="1">
        <v>44596.795428240737</v>
      </c>
      <c r="AJ105">
        <v>85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358</v>
      </c>
      <c r="B106" t="s">
        <v>80</v>
      </c>
      <c r="C106" t="s">
        <v>359</v>
      </c>
      <c r="D106" t="s">
        <v>82</v>
      </c>
      <c r="E106" s="2" t="str">
        <f>HYPERLINK("capsilon://?command=openfolder&amp;siteaddress=FAM.docvelocity-na8.net&amp;folderid=FX4C17CBB6-A258-57C4-D401-023240A67EC1","FX22018723")</f>
        <v>FX22018723</v>
      </c>
      <c r="F106" t="s">
        <v>19</v>
      </c>
      <c r="G106" t="s">
        <v>19</v>
      </c>
      <c r="H106" t="s">
        <v>83</v>
      </c>
      <c r="I106" t="s">
        <v>360</v>
      </c>
      <c r="J106">
        <v>30</v>
      </c>
      <c r="K106" t="s">
        <v>85</v>
      </c>
      <c r="L106" t="s">
        <v>86</v>
      </c>
      <c r="M106" t="s">
        <v>87</v>
      </c>
      <c r="N106">
        <v>2</v>
      </c>
      <c r="O106" s="1">
        <v>44596.750625000001</v>
      </c>
      <c r="P106" s="1">
        <v>44596.795844907407</v>
      </c>
      <c r="Q106">
        <v>3525</v>
      </c>
      <c r="R106">
        <v>382</v>
      </c>
      <c r="S106" t="b">
        <v>0</v>
      </c>
      <c r="T106" t="s">
        <v>88</v>
      </c>
      <c r="U106" t="b">
        <v>0</v>
      </c>
      <c r="V106" t="s">
        <v>263</v>
      </c>
      <c r="W106" s="1">
        <v>44596.757395833331</v>
      </c>
      <c r="X106">
        <v>347</v>
      </c>
      <c r="Y106">
        <v>9</v>
      </c>
      <c r="Z106">
        <v>0</v>
      </c>
      <c r="AA106">
        <v>9</v>
      </c>
      <c r="AB106">
        <v>0</v>
      </c>
      <c r="AC106">
        <v>4</v>
      </c>
      <c r="AD106">
        <v>21</v>
      </c>
      <c r="AE106">
        <v>0</v>
      </c>
      <c r="AF106">
        <v>0</v>
      </c>
      <c r="AG106">
        <v>0</v>
      </c>
      <c r="AH106" t="s">
        <v>339</v>
      </c>
      <c r="AI106" s="1">
        <v>44596.795844907407</v>
      </c>
      <c r="AJ106">
        <v>35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21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361</v>
      </c>
      <c r="B107" t="s">
        <v>80</v>
      </c>
      <c r="C107" t="s">
        <v>362</v>
      </c>
      <c r="D107" t="s">
        <v>82</v>
      </c>
      <c r="E107" s="2" t="str">
        <f>HYPERLINK("capsilon://?command=openfolder&amp;siteaddress=FAM.docvelocity-na8.net&amp;folderid=FXE587934A-E9D4-53A2-A0C8-995C6DAC624D","FX21123486")</f>
        <v>FX21123486</v>
      </c>
      <c r="F107" t="s">
        <v>19</v>
      </c>
      <c r="G107" t="s">
        <v>19</v>
      </c>
      <c r="H107" t="s">
        <v>83</v>
      </c>
      <c r="I107" t="s">
        <v>363</v>
      </c>
      <c r="J107">
        <v>21</v>
      </c>
      <c r="K107" t="s">
        <v>85</v>
      </c>
      <c r="L107" t="s">
        <v>86</v>
      </c>
      <c r="M107" t="s">
        <v>87</v>
      </c>
      <c r="N107">
        <v>2</v>
      </c>
      <c r="O107" s="1">
        <v>44596.765034722222</v>
      </c>
      <c r="P107" s="1">
        <v>44596.796018518522</v>
      </c>
      <c r="Q107">
        <v>2486</v>
      </c>
      <c r="R107">
        <v>191</v>
      </c>
      <c r="S107" t="b">
        <v>0</v>
      </c>
      <c r="T107" t="s">
        <v>88</v>
      </c>
      <c r="U107" t="b">
        <v>0</v>
      </c>
      <c r="V107" t="s">
        <v>139</v>
      </c>
      <c r="W107" s="1">
        <v>44596.769120370373</v>
      </c>
      <c r="X107">
        <v>161</v>
      </c>
      <c r="Y107">
        <v>0</v>
      </c>
      <c r="Z107">
        <v>0</v>
      </c>
      <c r="AA107">
        <v>0</v>
      </c>
      <c r="AB107">
        <v>9</v>
      </c>
      <c r="AC107">
        <v>0</v>
      </c>
      <c r="AD107">
        <v>21</v>
      </c>
      <c r="AE107">
        <v>0</v>
      </c>
      <c r="AF107">
        <v>0</v>
      </c>
      <c r="AG107">
        <v>0</v>
      </c>
      <c r="AH107" t="s">
        <v>339</v>
      </c>
      <c r="AI107" s="1">
        <v>44596.796018518522</v>
      </c>
      <c r="AJ107">
        <v>14</v>
      </c>
      <c r="AK107">
        <v>0</v>
      </c>
      <c r="AL107">
        <v>0</v>
      </c>
      <c r="AM107">
        <v>0</v>
      </c>
      <c r="AN107">
        <v>9</v>
      </c>
      <c r="AO107">
        <v>0</v>
      </c>
      <c r="AP107">
        <v>21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364</v>
      </c>
      <c r="B108" t="s">
        <v>80</v>
      </c>
      <c r="C108" t="s">
        <v>365</v>
      </c>
      <c r="D108" t="s">
        <v>82</v>
      </c>
      <c r="E108" s="2" t="str">
        <f>HYPERLINK("capsilon://?command=openfolder&amp;siteaddress=FAM.docvelocity-na8.net&amp;folderid=FX9970161D-A7A1-3E5D-E321-AA140A400DC5","FX220111357")</f>
        <v>FX220111357</v>
      </c>
      <c r="F108" t="s">
        <v>19</v>
      </c>
      <c r="G108" t="s">
        <v>19</v>
      </c>
      <c r="H108" t="s">
        <v>83</v>
      </c>
      <c r="I108" t="s">
        <v>366</v>
      </c>
      <c r="J108">
        <v>28</v>
      </c>
      <c r="K108" t="s">
        <v>85</v>
      </c>
      <c r="L108" t="s">
        <v>86</v>
      </c>
      <c r="M108" t="s">
        <v>87</v>
      </c>
      <c r="N108">
        <v>2</v>
      </c>
      <c r="O108" s="1">
        <v>44596.770300925928</v>
      </c>
      <c r="P108" s="1">
        <v>44596.796944444446</v>
      </c>
      <c r="Q108">
        <v>1881</v>
      </c>
      <c r="R108">
        <v>421</v>
      </c>
      <c r="S108" t="b">
        <v>0</v>
      </c>
      <c r="T108" t="s">
        <v>88</v>
      </c>
      <c r="U108" t="b">
        <v>0</v>
      </c>
      <c r="V108" t="s">
        <v>139</v>
      </c>
      <c r="W108" s="1">
        <v>44596.774444444447</v>
      </c>
      <c r="X108">
        <v>342</v>
      </c>
      <c r="Y108">
        <v>21</v>
      </c>
      <c r="Z108">
        <v>0</v>
      </c>
      <c r="AA108">
        <v>21</v>
      </c>
      <c r="AB108">
        <v>0</v>
      </c>
      <c r="AC108">
        <v>18</v>
      </c>
      <c r="AD108">
        <v>7</v>
      </c>
      <c r="AE108">
        <v>0</v>
      </c>
      <c r="AF108">
        <v>0</v>
      </c>
      <c r="AG108">
        <v>0</v>
      </c>
      <c r="AH108" t="s">
        <v>339</v>
      </c>
      <c r="AI108" s="1">
        <v>44596.796944444446</v>
      </c>
      <c r="AJ108">
        <v>79</v>
      </c>
      <c r="AK108">
        <v>3</v>
      </c>
      <c r="AL108">
        <v>0</v>
      </c>
      <c r="AM108">
        <v>3</v>
      </c>
      <c r="AN108">
        <v>0</v>
      </c>
      <c r="AO108">
        <v>2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367</v>
      </c>
      <c r="B109" t="s">
        <v>80</v>
      </c>
      <c r="C109" t="s">
        <v>368</v>
      </c>
      <c r="D109" t="s">
        <v>82</v>
      </c>
      <c r="E109" s="2" t="str">
        <f>HYPERLINK("capsilon://?command=openfolder&amp;siteaddress=FAM.docvelocity-na8.net&amp;folderid=FXB96A5B43-377D-10F9-99E2-0D48E0C4874D","FX220111720")</f>
        <v>FX220111720</v>
      </c>
      <c r="F109" t="s">
        <v>19</v>
      </c>
      <c r="G109" t="s">
        <v>19</v>
      </c>
      <c r="H109" t="s">
        <v>83</v>
      </c>
      <c r="I109" t="s">
        <v>369</v>
      </c>
      <c r="J109">
        <v>66</v>
      </c>
      <c r="K109" t="s">
        <v>85</v>
      </c>
      <c r="L109" t="s">
        <v>86</v>
      </c>
      <c r="M109" t="s">
        <v>87</v>
      </c>
      <c r="N109">
        <v>2</v>
      </c>
      <c r="O109" s="1">
        <v>44596.777499999997</v>
      </c>
      <c r="P109" s="1">
        <v>44596.798009259262</v>
      </c>
      <c r="Q109">
        <v>1215</v>
      </c>
      <c r="R109">
        <v>557</v>
      </c>
      <c r="S109" t="b">
        <v>0</v>
      </c>
      <c r="T109" t="s">
        <v>88</v>
      </c>
      <c r="U109" t="b">
        <v>0</v>
      </c>
      <c r="V109" t="s">
        <v>263</v>
      </c>
      <c r="W109" s="1">
        <v>44596.784918981481</v>
      </c>
      <c r="X109">
        <v>465</v>
      </c>
      <c r="Y109">
        <v>52</v>
      </c>
      <c r="Z109">
        <v>0</v>
      </c>
      <c r="AA109">
        <v>52</v>
      </c>
      <c r="AB109">
        <v>0</v>
      </c>
      <c r="AC109">
        <v>29</v>
      </c>
      <c r="AD109">
        <v>14</v>
      </c>
      <c r="AE109">
        <v>0</v>
      </c>
      <c r="AF109">
        <v>0</v>
      </c>
      <c r="AG109">
        <v>0</v>
      </c>
      <c r="AH109" t="s">
        <v>339</v>
      </c>
      <c r="AI109" s="1">
        <v>44596.798009259262</v>
      </c>
      <c r="AJ109">
        <v>92</v>
      </c>
      <c r="AK109">
        <v>3</v>
      </c>
      <c r="AL109">
        <v>0</v>
      </c>
      <c r="AM109">
        <v>3</v>
      </c>
      <c r="AN109">
        <v>0</v>
      </c>
      <c r="AO109">
        <v>2</v>
      </c>
      <c r="AP109">
        <v>11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370</v>
      </c>
      <c r="B110" t="s">
        <v>80</v>
      </c>
      <c r="C110" t="s">
        <v>368</v>
      </c>
      <c r="D110" t="s">
        <v>82</v>
      </c>
      <c r="E110" s="2" t="str">
        <f>HYPERLINK("capsilon://?command=openfolder&amp;siteaddress=FAM.docvelocity-na8.net&amp;folderid=FXB96A5B43-377D-10F9-99E2-0D48E0C4874D","FX220111720")</f>
        <v>FX220111720</v>
      </c>
      <c r="F110" t="s">
        <v>19</v>
      </c>
      <c r="G110" t="s">
        <v>19</v>
      </c>
      <c r="H110" t="s">
        <v>83</v>
      </c>
      <c r="I110" t="s">
        <v>371</v>
      </c>
      <c r="J110">
        <v>28</v>
      </c>
      <c r="K110" t="s">
        <v>85</v>
      </c>
      <c r="L110" t="s">
        <v>86</v>
      </c>
      <c r="M110" t="s">
        <v>87</v>
      </c>
      <c r="N110">
        <v>2</v>
      </c>
      <c r="O110" s="1">
        <v>44596.777581018519</v>
      </c>
      <c r="P110" s="1">
        <v>44596.798634259256</v>
      </c>
      <c r="Q110">
        <v>1552</v>
      </c>
      <c r="R110">
        <v>267</v>
      </c>
      <c r="S110" t="b">
        <v>0</v>
      </c>
      <c r="T110" t="s">
        <v>88</v>
      </c>
      <c r="U110" t="b">
        <v>0</v>
      </c>
      <c r="V110" t="s">
        <v>175</v>
      </c>
      <c r="W110" s="1">
        <v>44596.783252314817</v>
      </c>
      <c r="X110">
        <v>214</v>
      </c>
      <c r="Y110">
        <v>21</v>
      </c>
      <c r="Z110">
        <v>0</v>
      </c>
      <c r="AA110">
        <v>21</v>
      </c>
      <c r="AB110">
        <v>0</v>
      </c>
      <c r="AC110">
        <v>20</v>
      </c>
      <c r="AD110">
        <v>7</v>
      </c>
      <c r="AE110">
        <v>0</v>
      </c>
      <c r="AF110">
        <v>0</v>
      </c>
      <c r="AG110">
        <v>0</v>
      </c>
      <c r="AH110" t="s">
        <v>339</v>
      </c>
      <c r="AI110" s="1">
        <v>44596.798634259256</v>
      </c>
      <c r="AJ110">
        <v>53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372</v>
      </c>
      <c r="B111" t="s">
        <v>80</v>
      </c>
      <c r="C111" t="s">
        <v>373</v>
      </c>
      <c r="D111" t="s">
        <v>82</v>
      </c>
      <c r="E111" s="2" t="str">
        <f t="shared" ref="E111:E117" si="1">HYPERLINK("capsilon://?command=openfolder&amp;siteaddress=FAM.docvelocity-na8.net&amp;folderid=FXAC130571-A023-9A60-B92C-78E5C34CA56A","FX22016439")</f>
        <v>FX22016439</v>
      </c>
      <c r="F111" t="s">
        <v>19</v>
      </c>
      <c r="G111" t="s">
        <v>19</v>
      </c>
      <c r="H111" t="s">
        <v>83</v>
      </c>
      <c r="I111" t="s">
        <v>374</v>
      </c>
      <c r="J111">
        <v>66</v>
      </c>
      <c r="K111" t="s">
        <v>85</v>
      </c>
      <c r="L111" t="s">
        <v>86</v>
      </c>
      <c r="M111" t="s">
        <v>87</v>
      </c>
      <c r="N111">
        <v>1</v>
      </c>
      <c r="O111" s="1">
        <v>44596.791481481479</v>
      </c>
      <c r="P111" s="1">
        <v>44596.810717592591</v>
      </c>
      <c r="Q111">
        <v>490</v>
      </c>
      <c r="R111">
        <v>1172</v>
      </c>
      <c r="S111" t="b">
        <v>0</v>
      </c>
      <c r="T111" t="s">
        <v>88</v>
      </c>
      <c r="U111" t="b">
        <v>0</v>
      </c>
      <c r="V111" t="s">
        <v>100</v>
      </c>
      <c r="W111" s="1">
        <v>44596.810717592591</v>
      </c>
      <c r="X111">
        <v>137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66</v>
      </c>
      <c r="AE111">
        <v>52</v>
      </c>
      <c r="AF111">
        <v>0</v>
      </c>
      <c r="AG111">
        <v>2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375</v>
      </c>
      <c r="B112" t="s">
        <v>80</v>
      </c>
      <c r="C112" t="s">
        <v>373</v>
      </c>
      <c r="D112" t="s">
        <v>82</v>
      </c>
      <c r="E112" s="2" t="str">
        <f t="shared" si="1"/>
        <v>FX22016439</v>
      </c>
      <c r="F112" t="s">
        <v>19</v>
      </c>
      <c r="G112" t="s">
        <v>19</v>
      </c>
      <c r="H112" t="s">
        <v>83</v>
      </c>
      <c r="I112" t="s">
        <v>376</v>
      </c>
      <c r="J112">
        <v>66</v>
      </c>
      <c r="K112" t="s">
        <v>85</v>
      </c>
      <c r="L112" t="s">
        <v>86</v>
      </c>
      <c r="M112" t="s">
        <v>87</v>
      </c>
      <c r="N112">
        <v>1</v>
      </c>
      <c r="O112" s="1">
        <v>44596.791678240741</v>
      </c>
      <c r="P112" s="1">
        <v>44596.803391203706</v>
      </c>
      <c r="Q112">
        <v>708</v>
      </c>
      <c r="R112">
        <v>304</v>
      </c>
      <c r="S112" t="b">
        <v>0</v>
      </c>
      <c r="T112" t="s">
        <v>88</v>
      </c>
      <c r="U112" t="b">
        <v>0</v>
      </c>
      <c r="V112" t="s">
        <v>100</v>
      </c>
      <c r="W112" s="1">
        <v>44596.803391203706</v>
      </c>
      <c r="X112">
        <v>109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66</v>
      </c>
      <c r="AE112">
        <v>52</v>
      </c>
      <c r="AF112">
        <v>0</v>
      </c>
      <c r="AG112">
        <v>1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377</v>
      </c>
      <c r="B113" t="s">
        <v>80</v>
      </c>
      <c r="C113" t="s">
        <v>373</v>
      </c>
      <c r="D113" t="s">
        <v>82</v>
      </c>
      <c r="E113" s="2" t="str">
        <f t="shared" si="1"/>
        <v>FX22016439</v>
      </c>
      <c r="F113" t="s">
        <v>19</v>
      </c>
      <c r="G113" t="s">
        <v>19</v>
      </c>
      <c r="H113" t="s">
        <v>83</v>
      </c>
      <c r="I113" t="s">
        <v>378</v>
      </c>
      <c r="J113">
        <v>66</v>
      </c>
      <c r="K113" t="s">
        <v>85</v>
      </c>
      <c r="L113" t="s">
        <v>86</v>
      </c>
      <c r="M113" t="s">
        <v>87</v>
      </c>
      <c r="N113">
        <v>1</v>
      </c>
      <c r="O113" s="1">
        <v>44596.797465277778</v>
      </c>
      <c r="P113" s="1">
        <v>44596.805520833332</v>
      </c>
      <c r="Q113">
        <v>384</v>
      </c>
      <c r="R113">
        <v>312</v>
      </c>
      <c r="S113" t="b">
        <v>0</v>
      </c>
      <c r="T113" t="s">
        <v>88</v>
      </c>
      <c r="U113" t="b">
        <v>0</v>
      </c>
      <c r="V113" t="s">
        <v>100</v>
      </c>
      <c r="W113" s="1">
        <v>44596.805520833332</v>
      </c>
      <c r="X113">
        <v>183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66</v>
      </c>
      <c r="AE113">
        <v>52</v>
      </c>
      <c r="AF113">
        <v>0</v>
      </c>
      <c r="AG113">
        <v>2</v>
      </c>
      <c r="AH113" t="s">
        <v>88</v>
      </c>
      <c r="AI113" t="s">
        <v>88</v>
      </c>
      <c r="AJ113" t="s">
        <v>88</v>
      </c>
      <c r="AK113" t="s">
        <v>88</v>
      </c>
      <c r="AL113" t="s">
        <v>88</v>
      </c>
      <c r="AM113" t="s">
        <v>88</v>
      </c>
      <c r="AN113" t="s">
        <v>88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379</v>
      </c>
      <c r="B114" t="s">
        <v>80</v>
      </c>
      <c r="C114" t="s">
        <v>373</v>
      </c>
      <c r="D114" t="s">
        <v>82</v>
      </c>
      <c r="E114" s="2" t="str">
        <f t="shared" si="1"/>
        <v>FX22016439</v>
      </c>
      <c r="F114" t="s">
        <v>19</v>
      </c>
      <c r="G114" t="s">
        <v>19</v>
      </c>
      <c r="H114" t="s">
        <v>83</v>
      </c>
      <c r="I114" t="s">
        <v>380</v>
      </c>
      <c r="J114">
        <v>66</v>
      </c>
      <c r="K114" t="s">
        <v>85</v>
      </c>
      <c r="L114" t="s">
        <v>86</v>
      </c>
      <c r="M114" t="s">
        <v>87</v>
      </c>
      <c r="N114">
        <v>1</v>
      </c>
      <c r="O114" s="1">
        <v>44596.797951388886</v>
      </c>
      <c r="P114" s="1">
        <v>44596.806562500002</v>
      </c>
      <c r="Q114">
        <v>625</v>
      </c>
      <c r="R114">
        <v>119</v>
      </c>
      <c r="S114" t="b">
        <v>0</v>
      </c>
      <c r="T114" t="s">
        <v>88</v>
      </c>
      <c r="U114" t="b">
        <v>0</v>
      </c>
      <c r="V114" t="s">
        <v>100</v>
      </c>
      <c r="W114" s="1">
        <v>44596.806562500002</v>
      </c>
      <c r="X114">
        <v>69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66</v>
      </c>
      <c r="AE114">
        <v>52</v>
      </c>
      <c r="AF114">
        <v>0</v>
      </c>
      <c r="AG114">
        <v>1</v>
      </c>
      <c r="AH114" t="s">
        <v>88</v>
      </c>
      <c r="AI114" t="s">
        <v>88</v>
      </c>
      <c r="AJ114" t="s">
        <v>88</v>
      </c>
      <c r="AK114" t="s">
        <v>88</v>
      </c>
      <c r="AL114" t="s">
        <v>88</v>
      </c>
      <c r="AM114" t="s">
        <v>88</v>
      </c>
      <c r="AN114" t="s">
        <v>88</v>
      </c>
      <c r="AO114" t="s">
        <v>88</v>
      </c>
      <c r="AP114" t="s">
        <v>88</v>
      </c>
      <c r="AQ114" t="s">
        <v>88</v>
      </c>
      <c r="AR114" t="s">
        <v>88</v>
      </c>
      <c r="AS114" t="s">
        <v>88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381</v>
      </c>
      <c r="B115" t="s">
        <v>80</v>
      </c>
      <c r="C115" t="s">
        <v>373</v>
      </c>
      <c r="D115" t="s">
        <v>82</v>
      </c>
      <c r="E115" s="2" t="str">
        <f t="shared" si="1"/>
        <v>FX22016439</v>
      </c>
      <c r="F115" t="s">
        <v>19</v>
      </c>
      <c r="G115" t="s">
        <v>19</v>
      </c>
      <c r="H115" t="s">
        <v>83</v>
      </c>
      <c r="I115" t="s">
        <v>376</v>
      </c>
      <c r="J115">
        <v>38</v>
      </c>
      <c r="K115" t="s">
        <v>85</v>
      </c>
      <c r="L115" t="s">
        <v>86</v>
      </c>
      <c r="M115" t="s">
        <v>87</v>
      </c>
      <c r="N115">
        <v>2</v>
      </c>
      <c r="O115" s="1">
        <v>44596.803703703707</v>
      </c>
      <c r="P115" s="1">
        <v>44596.819907407407</v>
      </c>
      <c r="Q115">
        <v>312</v>
      </c>
      <c r="R115">
        <v>1088</v>
      </c>
      <c r="S115" t="b">
        <v>0</v>
      </c>
      <c r="T115" t="s">
        <v>88</v>
      </c>
      <c r="U115" t="b">
        <v>1</v>
      </c>
      <c r="V115" t="s">
        <v>94</v>
      </c>
      <c r="W115" s="1">
        <v>44596.816840277781</v>
      </c>
      <c r="X115">
        <v>892</v>
      </c>
      <c r="Y115">
        <v>37</v>
      </c>
      <c r="Z115">
        <v>0</v>
      </c>
      <c r="AA115">
        <v>37</v>
      </c>
      <c r="AB115">
        <v>0</v>
      </c>
      <c r="AC115">
        <v>20</v>
      </c>
      <c r="AD115">
        <v>1</v>
      </c>
      <c r="AE115">
        <v>0</v>
      </c>
      <c r="AF115">
        <v>0</v>
      </c>
      <c r="AG115">
        <v>0</v>
      </c>
      <c r="AH115" t="s">
        <v>90</v>
      </c>
      <c r="AI115" s="1">
        <v>44596.819907407407</v>
      </c>
      <c r="AJ115">
        <v>177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382</v>
      </c>
      <c r="B116" t="s">
        <v>80</v>
      </c>
      <c r="C116" t="s">
        <v>373</v>
      </c>
      <c r="D116" t="s">
        <v>82</v>
      </c>
      <c r="E116" s="2" t="str">
        <f t="shared" si="1"/>
        <v>FX22016439</v>
      </c>
      <c r="F116" t="s">
        <v>19</v>
      </c>
      <c r="G116" t="s">
        <v>19</v>
      </c>
      <c r="H116" t="s">
        <v>83</v>
      </c>
      <c r="I116" t="s">
        <v>378</v>
      </c>
      <c r="J116">
        <v>76</v>
      </c>
      <c r="K116" t="s">
        <v>85</v>
      </c>
      <c r="L116" t="s">
        <v>86</v>
      </c>
      <c r="M116" t="s">
        <v>87</v>
      </c>
      <c r="N116">
        <v>2</v>
      </c>
      <c r="O116" s="1">
        <v>44596.805833333332</v>
      </c>
      <c r="P116" s="1">
        <v>44596.822465277779</v>
      </c>
      <c r="Q116">
        <v>161</v>
      </c>
      <c r="R116">
        <v>1276</v>
      </c>
      <c r="S116" t="b">
        <v>0</v>
      </c>
      <c r="T116" t="s">
        <v>88</v>
      </c>
      <c r="U116" t="b">
        <v>1</v>
      </c>
      <c r="V116" t="s">
        <v>126</v>
      </c>
      <c r="W116" s="1">
        <v>44596.819884259261</v>
      </c>
      <c r="X116">
        <v>1045</v>
      </c>
      <c r="Y116">
        <v>74</v>
      </c>
      <c r="Z116">
        <v>0</v>
      </c>
      <c r="AA116">
        <v>74</v>
      </c>
      <c r="AB116">
        <v>0</v>
      </c>
      <c r="AC116">
        <v>37</v>
      </c>
      <c r="AD116">
        <v>2</v>
      </c>
      <c r="AE116">
        <v>0</v>
      </c>
      <c r="AF116">
        <v>0</v>
      </c>
      <c r="AG116">
        <v>0</v>
      </c>
      <c r="AH116" t="s">
        <v>90</v>
      </c>
      <c r="AI116" s="1">
        <v>44596.822465277779</v>
      </c>
      <c r="AJ116">
        <v>220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383</v>
      </c>
      <c r="B117" t="s">
        <v>80</v>
      </c>
      <c r="C117" t="s">
        <v>373</v>
      </c>
      <c r="D117" t="s">
        <v>82</v>
      </c>
      <c r="E117" s="2" t="str">
        <f t="shared" si="1"/>
        <v>FX22016439</v>
      </c>
      <c r="F117" t="s">
        <v>19</v>
      </c>
      <c r="G117" t="s">
        <v>19</v>
      </c>
      <c r="H117" t="s">
        <v>83</v>
      </c>
      <c r="I117" t="s">
        <v>380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44596.806886574072</v>
      </c>
      <c r="P117" s="1">
        <v>44596.827986111108</v>
      </c>
      <c r="Q117">
        <v>265</v>
      </c>
      <c r="R117">
        <v>1558</v>
      </c>
      <c r="S117" t="b">
        <v>0</v>
      </c>
      <c r="T117" t="s">
        <v>88</v>
      </c>
      <c r="U117" t="b">
        <v>1</v>
      </c>
      <c r="V117" t="s">
        <v>184</v>
      </c>
      <c r="W117" s="1">
        <v>44596.822604166664</v>
      </c>
      <c r="X117">
        <v>1255</v>
      </c>
      <c r="Y117">
        <v>37</v>
      </c>
      <c r="Z117">
        <v>0</v>
      </c>
      <c r="AA117">
        <v>37</v>
      </c>
      <c r="AB117">
        <v>0</v>
      </c>
      <c r="AC117">
        <v>20</v>
      </c>
      <c r="AD117">
        <v>1</v>
      </c>
      <c r="AE117">
        <v>0</v>
      </c>
      <c r="AF117">
        <v>0</v>
      </c>
      <c r="AG117">
        <v>0</v>
      </c>
      <c r="AH117" t="s">
        <v>129</v>
      </c>
      <c r="AI117" s="1">
        <v>44596.827986111108</v>
      </c>
      <c r="AJ117">
        <v>303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384</v>
      </c>
      <c r="B118" t="s">
        <v>80</v>
      </c>
      <c r="C118" t="s">
        <v>385</v>
      </c>
      <c r="D118" t="s">
        <v>82</v>
      </c>
      <c r="E118" s="2" t="str">
        <f>HYPERLINK("capsilon://?command=openfolder&amp;siteaddress=FAM.docvelocity-na8.net&amp;folderid=FXF6CFE7EE-5E4E-C4F9-2074-45DE5EEA8D9D","FX21128419")</f>
        <v>FX21128419</v>
      </c>
      <c r="F118" t="s">
        <v>19</v>
      </c>
      <c r="G118" t="s">
        <v>19</v>
      </c>
      <c r="H118" t="s">
        <v>83</v>
      </c>
      <c r="I118" t="s">
        <v>386</v>
      </c>
      <c r="J118">
        <v>28</v>
      </c>
      <c r="K118" t="s">
        <v>85</v>
      </c>
      <c r="L118" t="s">
        <v>86</v>
      </c>
      <c r="M118" t="s">
        <v>87</v>
      </c>
      <c r="N118">
        <v>2</v>
      </c>
      <c r="O118" s="1">
        <v>44596.807893518519</v>
      </c>
      <c r="P118" s="1">
        <v>44596.817847222221</v>
      </c>
      <c r="Q118">
        <v>382</v>
      </c>
      <c r="R118">
        <v>478</v>
      </c>
      <c r="S118" t="b">
        <v>0</v>
      </c>
      <c r="T118" t="s">
        <v>88</v>
      </c>
      <c r="U118" t="b">
        <v>0</v>
      </c>
      <c r="V118" t="s">
        <v>119</v>
      </c>
      <c r="W118" s="1">
        <v>44596.814398148148</v>
      </c>
      <c r="X118">
        <v>221</v>
      </c>
      <c r="Y118">
        <v>21</v>
      </c>
      <c r="Z118">
        <v>0</v>
      </c>
      <c r="AA118">
        <v>21</v>
      </c>
      <c r="AB118">
        <v>0</v>
      </c>
      <c r="AC118">
        <v>0</v>
      </c>
      <c r="AD118">
        <v>7</v>
      </c>
      <c r="AE118">
        <v>0</v>
      </c>
      <c r="AF118">
        <v>0</v>
      </c>
      <c r="AG118">
        <v>0</v>
      </c>
      <c r="AH118" t="s">
        <v>90</v>
      </c>
      <c r="AI118" s="1">
        <v>44596.817847222221</v>
      </c>
      <c r="AJ118">
        <v>96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387</v>
      </c>
      <c r="B119" t="s">
        <v>80</v>
      </c>
      <c r="C119" t="s">
        <v>385</v>
      </c>
      <c r="D119" t="s">
        <v>82</v>
      </c>
      <c r="E119" s="2" t="str">
        <f>HYPERLINK("capsilon://?command=openfolder&amp;siteaddress=FAM.docvelocity-na8.net&amp;folderid=FXF6CFE7EE-5E4E-C4F9-2074-45DE5EEA8D9D","FX21128419")</f>
        <v>FX21128419</v>
      </c>
      <c r="F119" t="s">
        <v>19</v>
      </c>
      <c r="G119" t="s">
        <v>19</v>
      </c>
      <c r="H119" t="s">
        <v>83</v>
      </c>
      <c r="I119" t="s">
        <v>388</v>
      </c>
      <c r="J119">
        <v>28</v>
      </c>
      <c r="K119" t="s">
        <v>85</v>
      </c>
      <c r="L119" t="s">
        <v>86</v>
      </c>
      <c r="M119" t="s">
        <v>87</v>
      </c>
      <c r="N119">
        <v>2</v>
      </c>
      <c r="O119" s="1">
        <v>44596.807997685188</v>
      </c>
      <c r="P119" s="1">
        <v>44596.818819444445</v>
      </c>
      <c r="Q119">
        <v>198</v>
      </c>
      <c r="R119">
        <v>737</v>
      </c>
      <c r="S119" t="b">
        <v>0</v>
      </c>
      <c r="T119" t="s">
        <v>88</v>
      </c>
      <c r="U119" t="b">
        <v>0</v>
      </c>
      <c r="V119" t="s">
        <v>263</v>
      </c>
      <c r="W119" s="1">
        <v>44596.8127662037</v>
      </c>
      <c r="X119">
        <v>228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156</v>
      </c>
      <c r="AI119" s="1">
        <v>44596.818819444445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389</v>
      </c>
      <c r="B120" t="s">
        <v>80</v>
      </c>
      <c r="C120" t="s">
        <v>373</v>
      </c>
      <c r="D120" t="s">
        <v>82</v>
      </c>
      <c r="E120" s="2" t="str">
        <f>HYPERLINK("capsilon://?command=openfolder&amp;siteaddress=FAM.docvelocity-na8.net&amp;folderid=FXAC130571-A023-9A60-B92C-78E5C34CA56A","FX22016439")</f>
        <v>FX22016439</v>
      </c>
      <c r="F120" t="s">
        <v>19</v>
      </c>
      <c r="G120" t="s">
        <v>19</v>
      </c>
      <c r="H120" t="s">
        <v>83</v>
      </c>
      <c r="I120" t="s">
        <v>374</v>
      </c>
      <c r="J120">
        <v>76</v>
      </c>
      <c r="K120" t="s">
        <v>85</v>
      </c>
      <c r="L120" t="s">
        <v>86</v>
      </c>
      <c r="M120" t="s">
        <v>87</v>
      </c>
      <c r="N120">
        <v>2</v>
      </c>
      <c r="O120" s="1">
        <v>44596.811041666668</v>
      </c>
      <c r="P120" s="1">
        <v>44596.826770833337</v>
      </c>
      <c r="Q120">
        <v>405</v>
      </c>
      <c r="R120">
        <v>954</v>
      </c>
      <c r="S120" t="b">
        <v>0</v>
      </c>
      <c r="T120" t="s">
        <v>88</v>
      </c>
      <c r="U120" t="b">
        <v>1</v>
      </c>
      <c r="V120" t="s">
        <v>132</v>
      </c>
      <c r="W120" s="1">
        <v>44596.817858796298</v>
      </c>
      <c r="X120">
        <v>578</v>
      </c>
      <c r="Y120">
        <v>74</v>
      </c>
      <c r="Z120">
        <v>0</v>
      </c>
      <c r="AA120">
        <v>74</v>
      </c>
      <c r="AB120">
        <v>0</v>
      </c>
      <c r="AC120">
        <v>32</v>
      </c>
      <c r="AD120">
        <v>2</v>
      </c>
      <c r="AE120">
        <v>0</v>
      </c>
      <c r="AF120">
        <v>0</v>
      </c>
      <c r="AG120">
        <v>0</v>
      </c>
      <c r="AH120" t="s">
        <v>90</v>
      </c>
      <c r="AI120" s="1">
        <v>44596.826770833337</v>
      </c>
      <c r="AJ120">
        <v>371</v>
      </c>
      <c r="AK120">
        <v>5</v>
      </c>
      <c r="AL120">
        <v>0</v>
      </c>
      <c r="AM120">
        <v>5</v>
      </c>
      <c r="AN120">
        <v>0</v>
      </c>
      <c r="AO120">
        <v>5</v>
      </c>
      <c r="AP120">
        <v>-3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390</v>
      </c>
      <c r="B121" t="s">
        <v>80</v>
      </c>
      <c r="C121" t="s">
        <v>391</v>
      </c>
      <c r="D121" t="s">
        <v>82</v>
      </c>
      <c r="E121" s="2" t="str">
        <f>HYPERLINK("capsilon://?command=openfolder&amp;siteaddress=FAM.docvelocity-na8.net&amp;folderid=FXCA651686-D0BD-D41E-F09C-DEFFD2F658D9","FX22019591")</f>
        <v>FX22019591</v>
      </c>
      <c r="F121" t="s">
        <v>19</v>
      </c>
      <c r="G121" t="s">
        <v>19</v>
      </c>
      <c r="H121" t="s">
        <v>83</v>
      </c>
      <c r="I121" t="s">
        <v>392</v>
      </c>
      <c r="J121">
        <v>28</v>
      </c>
      <c r="K121" t="s">
        <v>85</v>
      </c>
      <c r="L121" t="s">
        <v>86</v>
      </c>
      <c r="M121" t="s">
        <v>87</v>
      </c>
      <c r="N121">
        <v>2</v>
      </c>
      <c r="O121" s="1">
        <v>44596.86818287037</v>
      </c>
      <c r="P121" s="1">
        <v>44599.170891203707</v>
      </c>
      <c r="Q121">
        <v>198015</v>
      </c>
      <c r="R121">
        <v>939</v>
      </c>
      <c r="S121" t="b">
        <v>0</v>
      </c>
      <c r="T121" t="s">
        <v>88</v>
      </c>
      <c r="U121" t="b">
        <v>0</v>
      </c>
      <c r="V121" t="s">
        <v>207</v>
      </c>
      <c r="W121" s="1">
        <v>44599.162974537037</v>
      </c>
      <c r="X121">
        <v>685</v>
      </c>
      <c r="Y121">
        <v>21</v>
      </c>
      <c r="Z121">
        <v>0</v>
      </c>
      <c r="AA121">
        <v>21</v>
      </c>
      <c r="AB121">
        <v>0</v>
      </c>
      <c r="AC121">
        <v>5</v>
      </c>
      <c r="AD121">
        <v>7</v>
      </c>
      <c r="AE121">
        <v>0</v>
      </c>
      <c r="AF121">
        <v>0</v>
      </c>
      <c r="AG121">
        <v>0</v>
      </c>
      <c r="AH121" t="s">
        <v>120</v>
      </c>
      <c r="AI121" s="1">
        <v>44599.170891203707</v>
      </c>
      <c r="AJ121">
        <v>218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393</v>
      </c>
      <c r="B122" t="s">
        <v>80</v>
      </c>
      <c r="C122" t="s">
        <v>394</v>
      </c>
      <c r="D122" t="s">
        <v>82</v>
      </c>
      <c r="E122" s="2" t="str">
        <f>HYPERLINK("capsilon://?command=openfolder&amp;siteaddress=FAM.docvelocity-na8.net&amp;folderid=FX20A66AD0-ABA5-E8D0-96B9-52856E722181","FX22014736")</f>
        <v>FX22014736</v>
      </c>
      <c r="F122" t="s">
        <v>19</v>
      </c>
      <c r="G122" t="s">
        <v>19</v>
      </c>
      <c r="H122" t="s">
        <v>83</v>
      </c>
      <c r="I122" t="s">
        <v>395</v>
      </c>
      <c r="J122">
        <v>28</v>
      </c>
      <c r="K122" t="s">
        <v>85</v>
      </c>
      <c r="L122" t="s">
        <v>86</v>
      </c>
      <c r="M122" t="s">
        <v>87</v>
      </c>
      <c r="N122">
        <v>2</v>
      </c>
      <c r="O122" s="1">
        <v>44596.87704861111</v>
      </c>
      <c r="P122" s="1">
        <v>44599.173773148148</v>
      </c>
      <c r="Q122">
        <v>197423</v>
      </c>
      <c r="R122">
        <v>1014</v>
      </c>
      <c r="S122" t="b">
        <v>0</v>
      </c>
      <c r="T122" t="s">
        <v>88</v>
      </c>
      <c r="U122" t="b">
        <v>0</v>
      </c>
      <c r="V122" t="s">
        <v>89</v>
      </c>
      <c r="W122" s="1">
        <v>44599.168229166666</v>
      </c>
      <c r="X122">
        <v>766</v>
      </c>
      <c r="Y122">
        <v>21</v>
      </c>
      <c r="Z122">
        <v>0</v>
      </c>
      <c r="AA122">
        <v>21</v>
      </c>
      <c r="AB122">
        <v>0</v>
      </c>
      <c r="AC122">
        <v>17</v>
      </c>
      <c r="AD122">
        <v>7</v>
      </c>
      <c r="AE122">
        <v>0</v>
      </c>
      <c r="AF122">
        <v>0</v>
      </c>
      <c r="AG122">
        <v>0</v>
      </c>
      <c r="AH122" t="s">
        <v>120</v>
      </c>
      <c r="AI122" s="1">
        <v>44599.173773148148</v>
      </c>
      <c r="AJ122">
        <v>248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396</v>
      </c>
      <c r="B123" t="s">
        <v>80</v>
      </c>
      <c r="C123" t="s">
        <v>397</v>
      </c>
      <c r="D123" t="s">
        <v>82</v>
      </c>
      <c r="E123" s="2" t="str">
        <f>HYPERLINK("capsilon://?command=openfolder&amp;siteaddress=FAM.docvelocity-na8.net&amp;folderid=FXC0B8816C-9CC4-BD81-131A-76044C6C2489","FX22017500")</f>
        <v>FX22017500</v>
      </c>
      <c r="F123" t="s">
        <v>19</v>
      </c>
      <c r="G123" t="s">
        <v>19</v>
      </c>
      <c r="H123" t="s">
        <v>83</v>
      </c>
      <c r="I123" t="s">
        <v>398</v>
      </c>
      <c r="J123">
        <v>30</v>
      </c>
      <c r="K123" t="s">
        <v>85</v>
      </c>
      <c r="L123" t="s">
        <v>86</v>
      </c>
      <c r="M123" t="s">
        <v>87</v>
      </c>
      <c r="N123">
        <v>2</v>
      </c>
      <c r="O123" s="1">
        <v>44596.878564814811</v>
      </c>
      <c r="P123" s="1">
        <v>44599.175983796296</v>
      </c>
      <c r="Q123">
        <v>197955</v>
      </c>
      <c r="R123">
        <v>542</v>
      </c>
      <c r="S123" t="b">
        <v>0</v>
      </c>
      <c r="T123" t="s">
        <v>88</v>
      </c>
      <c r="U123" t="b">
        <v>0</v>
      </c>
      <c r="V123" t="s">
        <v>207</v>
      </c>
      <c r="W123" s="1">
        <v>44599.167060185187</v>
      </c>
      <c r="X123">
        <v>352</v>
      </c>
      <c r="Y123">
        <v>9</v>
      </c>
      <c r="Z123">
        <v>0</v>
      </c>
      <c r="AA123">
        <v>9</v>
      </c>
      <c r="AB123">
        <v>0</v>
      </c>
      <c r="AC123">
        <v>1</v>
      </c>
      <c r="AD123">
        <v>21</v>
      </c>
      <c r="AE123">
        <v>0</v>
      </c>
      <c r="AF123">
        <v>0</v>
      </c>
      <c r="AG123">
        <v>0</v>
      </c>
      <c r="AH123" t="s">
        <v>120</v>
      </c>
      <c r="AI123" s="1">
        <v>44599.175983796296</v>
      </c>
      <c r="AJ123">
        <v>190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399</v>
      </c>
      <c r="B124" t="s">
        <v>80</v>
      </c>
      <c r="C124" t="s">
        <v>397</v>
      </c>
      <c r="D124" t="s">
        <v>82</v>
      </c>
      <c r="E124" s="2" t="str">
        <f>HYPERLINK("capsilon://?command=openfolder&amp;siteaddress=FAM.docvelocity-na8.net&amp;folderid=FXC0B8816C-9CC4-BD81-131A-76044C6C2489","FX22017500")</f>
        <v>FX22017500</v>
      </c>
      <c r="F124" t="s">
        <v>19</v>
      </c>
      <c r="G124" t="s">
        <v>19</v>
      </c>
      <c r="H124" t="s">
        <v>83</v>
      </c>
      <c r="I124" t="s">
        <v>400</v>
      </c>
      <c r="J124">
        <v>21</v>
      </c>
      <c r="K124" t="s">
        <v>85</v>
      </c>
      <c r="L124" t="s">
        <v>86</v>
      </c>
      <c r="M124" t="s">
        <v>87</v>
      </c>
      <c r="N124">
        <v>2</v>
      </c>
      <c r="O124" s="1">
        <v>44596.879710648151</v>
      </c>
      <c r="P124" s="1">
        <v>44599.176307870373</v>
      </c>
      <c r="Q124">
        <v>198101</v>
      </c>
      <c r="R124">
        <v>325</v>
      </c>
      <c r="S124" t="b">
        <v>0</v>
      </c>
      <c r="T124" t="s">
        <v>88</v>
      </c>
      <c r="U124" t="b">
        <v>0</v>
      </c>
      <c r="V124" t="s">
        <v>207</v>
      </c>
      <c r="W124" s="1">
        <v>44599.170659722222</v>
      </c>
      <c r="X124">
        <v>298</v>
      </c>
      <c r="Y124">
        <v>0</v>
      </c>
      <c r="Z124">
        <v>0</v>
      </c>
      <c r="AA124">
        <v>0</v>
      </c>
      <c r="AB124">
        <v>9</v>
      </c>
      <c r="AC124">
        <v>0</v>
      </c>
      <c r="AD124">
        <v>21</v>
      </c>
      <c r="AE124">
        <v>0</v>
      </c>
      <c r="AF124">
        <v>0</v>
      </c>
      <c r="AG124">
        <v>0</v>
      </c>
      <c r="AH124" t="s">
        <v>120</v>
      </c>
      <c r="AI124" s="1">
        <v>44599.176307870373</v>
      </c>
      <c r="AJ124">
        <v>27</v>
      </c>
      <c r="AK124">
        <v>0</v>
      </c>
      <c r="AL124">
        <v>0</v>
      </c>
      <c r="AM124">
        <v>0</v>
      </c>
      <c r="AN124">
        <v>9</v>
      </c>
      <c r="AO124">
        <v>0</v>
      </c>
      <c r="AP124">
        <v>21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401</v>
      </c>
      <c r="B125" t="s">
        <v>80</v>
      </c>
      <c r="C125" t="s">
        <v>402</v>
      </c>
      <c r="D125" t="s">
        <v>82</v>
      </c>
      <c r="E125" s="2" t="str">
        <f>HYPERLINK("capsilon://?command=openfolder&amp;siteaddress=FAM.docvelocity-na8.net&amp;folderid=FXD52DA900-FA7D-7630-7063-FCC21E19C625","FX22012172")</f>
        <v>FX22012172</v>
      </c>
      <c r="F125" t="s">
        <v>19</v>
      </c>
      <c r="G125" t="s">
        <v>19</v>
      </c>
      <c r="H125" t="s">
        <v>83</v>
      </c>
      <c r="I125" t="s">
        <v>403</v>
      </c>
      <c r="J125">
        <v>28</v>
      </c>
      <c r="K125" t="s">
        <v>85</v>
      </c>
      <c r="L125" t="s">
        <v>86</v>
      </c>
      <c r="M125" t="s">
        <v>87</v>
      </c>
      <c r="N125">
        <v>2</v>
      </c>
      <c r="O125" s="1">
        <v>44593.526099537034</v>
      </c>
      <c r="P125" s="1">
        <v>44593.609131944446</v>
      </c>
      <c r="Q125">
        <v>6675</v>
      </c>
      <c r="R125">
        <v>499</v>
      </c>
      <c r="S125" t="b">
        <v>0</v>
      </c>
      <c r="T125" t="s">
        <v>88</v>
      </c>
      <c r="U125" t="b">
        <v>0</v>
      </c>
      <c r="V125" t="s">
        <v>89</v>
      </c>
      <c r="W125" s="1">
        <v>44593.530370370368</v>
      </c>
      <c r="X125">
        <v>337</v>
      </c>
      <c r="Y125">
        <v>21</v>
      </c>
      <c r="Z125">
        <v>0</v>
      </c>
      <c r="AA125">
        <v>21</v>
      </c>
      <c r="AB125">
        <v>0</v>
      </c>
      <c r="AC125">
        <v>14</v>
      </c>
      <c r="AD125">
        <v>7</v>
      </c>
      <c r="AE125">
        <v>0</v>
      </c>
      <c r="AF125">
        <v>0</v>
      </c>
      <c r="AG125">
        <v>0</v>
      </c>
      <c r="AH125" t="s">
        <v>90</v>
      </c>
      <c r="AI125" s="1">
        <v>44593.609131944446</v>
      </c>
      <c r="AJ125">
        <v>162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404</v>
      </c>
      <c r="B126" t="s">
        <v>80</v>
      </c>
      <c r="C126" t="s">
        <v>402</v>
      </c>
      <c r="D126" t="s">
        <v>82</v>
      </c>
      <c r="E126" s="2" t="str">
        <f>HYPERLINK("capsilon://?command=openfolder&amp;siteaddress=FAM.docvelocity-na8.net&amp;folderid=FXD52DA900-FA7D-7630-7063-FCC21E19C625","FX22012172")</f>
        <v>FX22012172</v>
      </c>
      <c r="F126" t="s">
        <v>19</v>
      </c>
      <c r="G126" t="s">
        <v>19</v>
      </c>
      <c r="H126" t="s">
        <v>83</v>
      </c>
      <c r="I126" t="s">
        <v>405</v>
      </c>
      <c r="J126">
        <v>28</v>
      </c>
      <c r="K126" t="s">
        <v>85</v>
      </c>
      <c r="L126" t="s">
        <v>86</v>
      </c>
      <c r="M126" t="s">
        <v>87</v>
      </c>
      <c r="N126">
        <v>2</v>
      </c>
      <c r="O126" s="1">
        <v>44593.526354166665</v>
      </c>
      <c r="P126" s="1">
        <v>44593.61074074074</v>
      </c>
      <c r="Q126">
        <v>7013</v>
      </c>
      <c r="R126">
        <v>278</v>
      </c>
      <c r="S126" t="b">
        <v>0</v>
      </c>
      <c r="T126" t="s">
        <v>88</v>
      </c>
      <c r="U126" t="b">
        <v>0</v>
      </c>
      <c r="V126" t="s">
        <v>175</v>
      </c>
      <c r="W126" s="1">
        <v>44593.529930555553</v>
      </c>
      <c r="X126">
        <v>140</v>
      </c>
      <c r="Y126">
        <v>21</v>
      </c>
      <c r="Z126">
        <v>0</v>
      </c>
      <c r="AA126">
        <v>21</v>
      </c>
      <c r="AB126">
        <v>0</v>
      </c>
      <c r="AC126">
        <v>4</v>
      </c>
      <c r="AD126">
        <v>7</v>
      </c>
      <c r="AE126">
        <v>0</v>
      </c>
      <c r="AF126">
        <v>0</v>
      </c>
      <c r="AG126">
        <v>0</v>
      </c>
      <c r="AH126" t="s">
        <v>90</v>
      </c>
      <c r="AI126" s="1">
        <v>44593.61074074074</v>
      </c>
      <c r="AJ126">
        <v>138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406</v>
      </c>
      <c r="B127" t="s">
        <v>80</v>
      </c>
      <c r="C127" t="s">
        <v>373</v>
      </c>
      <c r="D127" t="s">
        <v>82</v>
      </c>
      <c r="E127" s="2" t="str">
        <f>HYPERLINK("capsilon://?command=openfolder&amp;siteaddress=FAM.docvelocity-na8.net&amp;folderid=FXAC130571-A023-9A60-B92C-78E5C34CA56A","FX22016439")</f>
        <v>FX22016439</v>
      </c>
      <c r="F127" t="s">
        <v>19</v>
      </c>
      <c r="G127" t="s">
        <v>19</v>
      </c>
      <c r="H127" t="s">
        <v>83</v>
      </c>
      <c r="I127" t="s">
        <v>407</v>
      </c>
      <c r="J127">
        <v>38</v>
      </c>
      <c r="K127" t="s">
        <v>85</v>
      </c>
      <c r="L127" t="s">
        <v>86</v>
      </c>
      <c r="M127" t="s">
        <v>87</v>
      </c>
      <c r="N127">
        <v>2</v>
      </c>
      <c r="O127" s="1">
        <v>44596.979097222225</v>
      </c>
      <c r="P127" s="1">
        <v>44599.191701388889</v>
      </c>
      <c r="Q127">
        <v>189256</v>
      </c>
      <c r="R127">
        <v>1913</v>
      </c>
      <c r="S127" t="b">
        <v>0</v>
      </c>
      <c r="T127" t="s">
        <v>88</v>
      </c>
      <c r="U127" t="b">
        <v>0</v>
      </c>
      <c r="V127" t="s">
        <v>89</v>
      </c>
      <c r="W127" s="1">
        <v>44599.181250000001</v>
      </c>
      <c r="X127">
        <v>1124</v>
      </c>
      <c r="Y127">
        <v>37</v>
      </c>
      <c r="Z127">
        <v>0</v>
      </c>
      <c r="AA127">
        <v>37</v>
      </c>
      <c r="AB127">
        <v>0</v>
      </c>
      <c r="AC127">
        <v>26</v>
      </c>
      <c r="AD127">
        <v>1</v>
      </c>
      <c r="AE127">
        <v>0</v>
      </c>
      <c r="AF127">
        <v>0</v>
      </c>
      <c r="AG127">
        <v>0</v>
      </c>
      <c r="AH127" t="s">
        <v>230</v>
      </c>
      <c r="AI127" s="1">
        <v>44599.191701388889</v>
      </c>
      <c r="AJ127">
        <v>789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408</v>
      </c>
      <c r="B128" t="s">
        <v>80</v>
      </c>
      <c r="C128" t="s">
        <v>409</v>
      </c>
      <c r="D128" t="s">
        <v>82</v>
      </c>
      <c r="E128" s="2" t="str">
        <f>HYPERLINK("capsilon://?command=openfolder&amp;siteaddress=FAM.docvelocity-na8.net&amp;folderid=FXC6C04AE2-1E83-0DA0-ED03-D254BCAB261F","FX22018354")</f>
        <v>FX22018354</v>
      </c>
      <c r="F128" t="s">
        <v>19</v>
      </c>
      <c r="G128" t="s">
        <v>19</v>
      </c>
      <c r="H128" t="s">
        <v>83</v>
      </c>
      <c r="I128" t="s">
        <v>410</v>
      </c>
      <c r="J128">
        <v>28</v>
      </c>
      <c r="K128" t="s">
        <v>85</v>
      </c>
      <c r="L128" t="s">
        <v>86</v>
      </c>
      <c r="M128" t="s">
        <v>87</v>
      </c>
      <c r="N128">
        <v>2</v>
      </c>
      <c r="O128" s="1">
        <v>44597.090277777781</v>
      </c>
      <c r="P128" s="1">
        <v>44599.183738425927</v>
      </c>
      <c r="Q128">
        <v>179932</v>
      </c>
      <c r="R128">
        <v>943</v>
      </c>
      <c r="S128" t="b">
        <v>0</v>
      </c>
      <c r="T128" t="s">
        <v>88</v>
      </c>
      <c r="U128" t="b">
        <v>0</v>
      </c>
      <c r="V128" t="s">
        <v>175</v>
      </c>
      <c r="W128" s="1">
        <v>44599.171851851854</v>
      </c>
      <c r="X128">
        <v>302</v>
      </c>
      <c r="Y128">
        <v>21</v>
      </c>
      <c r="Z128">
        <v>0</v>
      </c>
      <c r="AA128">
        <v>21</v>
      </c>
      <c r="AB128">
        <v>0</v>
      </c>
      <c r="AC128">
        <v>1</v>
      </c>
      <c r="AD128">
        <v>7</v>
      </c>
      <c r="AE128">
        <v>0</v>
      </c>
      <c r="AF128">
        <v>0</v>
      </c>
      <c r="AG128">
        <v>0</v>
      </c>
      <c r="AH128" t="s">
        <v>120</v>
      </c>
      <c r="AI128" s="1">
        <v>44599.183738425927</v>
      </c>
      <c r="AJ128">
        <v>641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5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411</v>
      </c>
      <c r="B129" t="s">
        <v>80</v>
      </c>
      <c r="C129" t="s">
        <v>409</v>
      </c>
      <c r="D129" t="s">
        <v>82</v>
      </c>
      <c r="E129" s="2" t="str">
        <f>HYPERLINK("capsilon://?command=openfolder&amp;siteaddress=FAM.docvelocity-na8.net&amp;folderid=FXC6C04AE2-1E83-0DA0-ED03-D254BCAB261F","FX22018354")</f>
        <v>FX22018354</v>
      </c>
      <c r="F129" t="s">
        <v>19</v>
      </c>
      <c r="G129" t="s">
        <v>19</v>
      </c>
      <c r="H129" t="s">
        <v>83</v>
      </c>
      <c r="I129" t="s">
        <v>412</v>
      </c>
      <c r="J129">
        <v>28</v>
      </c>
      <c r="K129" t="s">
        <v>85</v>
      </c>
      <c r="L129" t="s">
        <v>86</v>
      </c>
      <c r="M129" t="s">
        <v>87</v>
      </c>
      <c r="N129">
        <v>2</v>
      </c>
      <c r="O129" s="1">
        <v>44597.090763888889</v>
      </c>
      <c r="P129" s="1">
        <v>44599.19158564815</v>
      </c>
      <c r="Q129">
        <v>180549</v>
      </c>
      <c r="R129">
        <v>962</v>
      </c>
      <c r="S129" t="b">
        <v>0</v>
      </c>
      <c r="T129" t="s">
        <v>88</v>
      </c>
      <c r="U129" t="b">
        <v>0</v>
      </c>
      <c r="V129" t="s">
        <v>207</v>
      </c>
      <c r="W129" s="1">
        <v>44599.178182870368</v>
      </c>
      <c r="X129">
        <v>650</v>
      </c>
      <c r="Y129">
        <v>21</v>
      </c>
      <c r="Z129">
        <v>0</v>
      </c>
      <c r="AA129">
        <v>21</v>
      </c>
      <c r="AB129">
        <v>0</v>
      </c>
      <c r="AC129">
        <v>2</v>
      </c>
      <c r="AD129">
        <v>7</v>
      </c>
      <c r="AE129">
        <v>0</v>
      </c>
      <c r="AF129">
        <v>0</v>
      </c>
      <c r="AG129">
        <v>0</v>
      </c>
      <c r="AH129" t="s">
        <v>140</v>
      </c>
      <c r="AI129" s="1">
        <v>44599.19158564815</v>
      </c>
      <c r="AJ129">
        <v>308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6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413</v>
      </c>
      <c r="B130" t="s">
        <v>80</v>
      </c>
      <c r="C130" t="s">
        <v>414</v>
      </c>
      <c r="D130" t="s">
        <v>82</v>
      </c>
      <c r="E130" s="2" t="str">
        <f>HYPERLINK("capsilon://?command=openfolder&amp;siteaddress=FAM.docvelocity-na8.net&amp;folderid=FXF63500A3-DAD6-A01D-D87A-132E9FD7B88B","FX21124075")</f>
        <v>FX21124075</v>
      </c>
      <c r="F130" t="s">
        <v>19</v>
      </c>
      <c r="G130" t="s">
        <v>19</v>
      </c>
      <c r="H130" t="s">
        <v>83</v>
      </c>
      <c r="I130" t="s">
        <v>415</v>
      </c>
      <c r="J130">
        <v>28</v>
      </c>
      <c r="K130" t="s">
        <v>85</v>
      </c>
      <c r="L130" t="s">
        <v>86</v>
      </c>
      <c r="M130" t="s">
        <v>87</v>
      </c>
      <c r="N130">
        <v>2</v>
      </c>
      <c r="O130" s="1">
        <v>44593.52884259259</v>
      </c>
      <c r="P130" s="1">
        <v>44593.612557870372</v>
      </c>
      <c r="Q130">
        <v>3468</v>
      </c>
      <c r="R130">
        <v>3765</v>
      </c>
      <c r="S130" t="b">
        <v>0</v>
      </c>
      <c r="T130" t="s">
        <v>88</v>
      </c>
      <c r="U130" t="b">
        <v>0</v>
      </c>
      <c r="V130" t="s">
        <v>94</v>
      </c>
      <c r="W130" s="1">
        <v>44593.571539351855</v>
      </c>
      <c r="X130">
        <v>3529</v>
      </c>
      <c r="Y130">
        <v>21</v>
      </c>
      <c r="Z130">
        <v>0</v>
      </c>
      <c r="AA130">
        <v>21</v>
      </c>
      <c r="AB130">
        <v>0</v>
      </c>
      <c r="AC130">
        <v>20</v>
      </c>
      <c r="AD130">
        <v>7</v>
      </c>
      <c r="AE130">
        <v>0</v>
      </c>
      <c r="AF130">
        <v>0</v>
      </c>
      <c r="AG130">
        <v>0</v>
      </c>
      <c r="AH130" t="s">
        <v>90</v>
      </c>
      <c r="AI130" s="1">
        <v>44593.612557870372</v>
      </c>
      <c r="AJ130">
        <v>156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416</v>
      </c>
      <c r="B131" t="s">
        <v>80</v>
      </c>
      <c r="C131" t="s">
        <v>385</v>
      </c>
      <c r="D131" t="s">
        <v>82</v>
      </c>
      <c r="E131" s="2" t="str">
        <f>HYPERLINK("capsilon://?command=openfolder&amp;siteaddress=FAM.docvelocity-na8.net&amp;folderid=FXF6CFE7EE-5E4E-C4F9-2074-45DE5EEA8D9D","FX21128419")</f>
        <v>FX21128419</v>
      </c>
      <c r="F131" t="s">
        <v>19</v>
      </c>
      <c r="G131" t="s">
        <v>19</v>
      </c>
      <c r="H131" t="s">
        <v>83</v>
      </c>
      <c r="I131" t="s">
        <v>417</v>
      </c>
      <c r="J131">
        <v>66</v>
      </c>
      <c r="K131" t="s">
        <v>85</v>
      </c>
      <c r="L131" t="s">
        <v>86</v>
      </c>
      <c r="M131" t="s">
        <v>87</v>
      </c>
      <c r="N131">
        <v>1</v>
      </c>
      <c r="O131" s="1">
        <v>44599.350821759261</v>
      </c>
      <c r="P131" s="1">
        <v>44599.45212962963</v>
      </c>
      <c r="Q131">
        <v>8266</v>
      </c>
      <c r="R131">
        <v>487</v>
      </c>
      <c r="S131" t="b">
        <v>0</v>
      </c>
      <c r="T131" t="s">
        <v>88</v>
      </c>
      <c r="U131" t="b">
        <v>0</v>
      </c>
      <c r="V131" t="s">
        <v>199</v>
      </c>
      <c r="W131" s="1">
        <v>44599.45212962963</v>
      </c>
      <c r="X131">
        <v>243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66</v>
      </c>
      <c r="AE131">
        <v>52</v>
      </c>
      <c r="AF131">
        <v>0</v>
      </c>
      <c r="AG131">
        <v>7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418</v>
      </c>
      <c r="B132" t="s">
        <v>80</v>
      </c>
      <c r="C132" t="s">
        <v>419</v>
      </c>
      <c r="D132" t="s">
        <v>82</v>
      </c>
      <c r="E132" s="2" t="str">
        <f>HYPERLINK("capsilon://?command=openfolder&amp;siteaddress=FAM.docvelocity-na8.net&amp;folderid=FXB3D855BE-8A4A-4D28-5CBC-4EE71DDE5F61","FX22014485")</f>
        <v>FX22014485</v>
      </c>
      <c r="F132" t="s">
        <v>19</v>
      </c>
      <c r="G132" t="s">
        <v>19</v>
      </c>
      <c r="H132" t="s">
        <v>83</v>
      </c>
      <c r="I132" t="s">
        <v>420</v>
      </c>
      <c r="J132">
        <v>38</v>
      </c>
      <c r="K132" t="s">
        <v>85</v>
      </c>
      <c r="L132" t="s">
        <v>86</v>
      </c>
      <c r="M132" t="s">
        <v>87</v>
      </c>
      <c r="N132">
        <v>2</v>
      </c>
      <c r="O132" s="1">
        <v>44599.35732638889</v>
      </c>
      <c r="P132" s="1">
        <v>44599.371354166666</v>
      </c>
      <c r="Q132">
        <v>307</v>
      </c>
      <c r="R132">
        <v>905</v>
      </c>
      <c r="S132" t="b">
        <v>0</v>
      </c>
      <c r="T132" t="s">
        <v>88</v>
      </c>
      <c r="U132" t="b">
        <v>0</v>
      </c>
      <c r="V132" t="s">
        <v>139</v>
      </c>
      <c r="W132" s="1">
        <v>44599.363344907404</v>
      </c>
      <c r="X132">
        <v>441</v>
      </c>
      <c r="Y132">
        <v>37</v>
      </c>
      <c r="Z132">
        <v>0</v>
      </c>
      <c r="AA132">
        <v>37</v>
      </c>
      <c r="AB132">
        <v>0</v>
      </c>
      <c r="AC132">
        <v>28</v>
      </c>
      <c r="AD132">
        <v>1</v>
      </c>
      <c r="AE132">
        <v>0</v>
      </c>
      <c r="AF132">
        <v>0</v>
      </c>
      <c r="AG132">
        <v>0</v>
      </c>
      <c r="AH132" t="s">
        <v>230</v>
      </c>
      <c r="AI132" s="1">
        <v>44599.371354166666</v>
      </c>
      <c r="AJ132">
        <v>464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421</v>
      </c>
      <c r="B133" t="s">
        <v>80</v>
      </c>
      <c r="C133" t="s">
        <v>385</v>
      </c>
      <c r="D133" t="s">
        <v>82</v>
      </c>
      <c r="E133" s="2" t="str">
        <f>HYPERLINK("capsilon://?command=openfolder&amp;siteaddress=FAM.docvelocity-na8.net&amp;folderid=FXF6CFE7EE-5E4E-C4F9-2074-45DE5EEA8D9D","FX21128419")</f>
        <v>FX21128419</v>
      </c>
      <c r="F133" t="s">
        <v>19</v>
      </c>
      <c r="G133" t="s">
        <v>19</v>
      </c>
      <c r="H133" t="s">
        <v>83</v>
      </c>
      <c r="I133" t="s">
        <v>422</v>
      </c>
      <c r="J133">
        <v>66</v>
      </c>
      <c r="K133" t="s">
        <v>85</v>
      </c>
      <c r="L133" t="s">
        <v>86</v>
      </c>
      <c r="M133" t="s">
        <v>87</v>
      </c>
      <c r="N133">
        <v>1</v>
      </c>
      <c r="O133" s="1">
        <v>44599.357557870368</v>
      </c>
      <c r="P133" s="1">
        <v>44599.455381944441</v>
      </c>
      <c r="Q133">
        <v>8046</v>
      </c>
      <c r="R133">
        <v>406</v>
      </c>
      <c r="S133" t="b">
        <v>0</v>
      </c>
      <c r="T133" t="s">
        <v>88</v>
      </c>
      <c r="U133" t="b">
        <v>0</v>
      </c>
      <c r="V133" t="s">
        <v>199</v>
      </c>
      <c r="W133" s="1">
        <v>44599.455381944441</v>
      </c>
      <c r="X133">
        <v>280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66</v>
      </c>
      <c r="AE133">
        <v>52</v>
      </c>
      <c r="AF133">
        <v>0</v>
      </c>
      <c r="AG133">
        <v>7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88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423</v>
      </c>
      <c r="B134" t="s">
        <v>80</v>
      </c>
      <c r="C134" t="s">
        <v>419</v>
      </c>
      <c r="D134" t="s">
        <v>82</v>
      </c>
      <c r="E134" s="2" t="str">
        <f>HYPERLINK("capsilon://?command=openfolder&amp;siteaddress=FAM.docvelocity-na8.net&amp;folderid=FXB3D855BE-8A4A-4D28-5CBC-4EE71DDE5F61","FX22014485")</f>
        <v>FX22014485</v>
      </c>
      <c r="F134" t="s">
        <v>19</v>
      </c>
      <c r="G134" t="s">
        <v>19</v>
      </c>
      <c r="H134" t="s">
        <v>83</v>
      </c>
      <c r="I134" t="s">
        <v>424</v>
      </c>
      <c r="J134">
        <v>83</v>
      </c>
      <c r="K134" t="s">
        <v>85</v>
      </c>
      <c r="L134" t="s">
        <v>86</v>
      </c>
      <c r="M134" t="s">
        <v>87</v>
      </c>
      <c r="N134">
        <v>2</v>
      </c>
      <c r="O134" s="1">
        <v>44599.358900462961</v>
      </c>
      <c r="P134" s="1">
        <v>44599.373576388891</v>
      </c>
      <c r="Q134">
        <v>307</v>
      </c>
      <c r="R134">
        <v>961</v>
      </c>
      <c r="S134" t="b">
        <v>0</v>
      </c>
      <c r="T134" t="s">
        <v>88</v>
      </c>
      <c r="U134" t="b">
        <v>0</v>
      </c>
      <c r="V134" t="s">
        <v>104</v>
      </c>
      <c r="W134" s="1">
        <v>44599.366597222222</v>
      </c>
      <c r="X134">
        <v>510</v>
      </c>
      <c r="Y134">
        <v>66</v>
      </c>
      <c r="Z134">
        <v>0</v>
      </c>
      <c r="AA134">
        <v>66</v>
      </c>
      <c r="AB134">
        <v>0</v>
      </c>
      <c r="AC134">
        <v>18</v>
      </c>
      <c r="AD134">
        <v>17</v>
      </c>
      <c r="AE134">
        <v>0</v>
      </c>
      <c r="AF134">
        <v>0</v>
      </c>
      <c r="AG134">
        <v>0</v>
      </c>
      <c r="AH134" t="s">
        <v>140</v>
      </c>
      <c r="AI134" s="1">
        <v>44599.373576388891</v>
      </c>
      <c r="AJ134">
        <v>451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425</v>
      </c>
      <c r="B135" t="s">
        <v>80</v>
      </c>
      <c r="C135" t="s">
        <v>419</v>
      </c>
      <c r="D135" t="s">
        <v>82</v>
      </c>
      <c r="E135" s="2" t="str">
        <f>HYPERLINK("capsilon://?command=openfolder&amp;siteaddress=FAM.docvelocity-na8.net&amp;folderid=FXB3D855BE-8A4A-4D28-5CBC-4EE71DDE5F61","FX22014485")</f>
        <v>FX22014485</v>
      </c>
      <c r="F135" t="s">
        <v>19</v>
      </c>
      <c r="G135" t="s">
        <v>19</v>
      </c>
      <c r="H135" t="s">
        <v>83</v>
      </c>
      <c r="I135" t="s">
        <v>426</v>
      </c>
      <c r="J135">
        <v>78</v>
      </c>
      <c r="K135" t="s">
        <v>85</v>
      </c>
      <c r="L135" t="s">
        <v>86</v>
      </c>
      <c r="M135" t="s">
        <v>87</v>
      </c>
      <c r="N135">
        <v>2</v>
      </c>
      <c r="O135" s="1">
        <v>44599.358935185184</v>
      </c>
      <c r="P135" s="1">
        <v>44599.376423611109</v>
      </c>
      <c r="Q135">
        <v>711</v>
      </c>
      <c r="R135">
        <v>800</v>
      </c>
      <c r="S135" t="b">
        <v>0</v>
      </c>
      <c r="T135" t="s">
        <v>88</v>
      </c>
      <c r="U135" t="b">
        <v>0</v>
      </c>
      <c r="V135" t="s">
        <v>184</v>
      </c>
      <c r="W135" s="1">
        <v>44599.365266203706</v>
      </c>
      <c r="X135">
        <v>363</v>
      </c>
      <c r="Y135">
        <v>61</v>
      </c>
      <c r="Z135">
        <v>0</v>
      </c>
      <c r="AA135">
        <v>61</v>
      </c>
      <c r="AB135">
        <v>0</v>
      </c>
      <c r="AC135">
        <v>27</v>
      </c>
      <c r="AD135">
        <v>17</v>
      </c>
      <c r="AE135">
        <v>0</v>
      </c>
      <c r="AF135">
        <v>0</v>
      </c>
      <c r="AG135">
        <v>0</v>
      </c>
      <c r="AH135" t="s">
        <v>230</v>
      </c>
      <c r="AI135" s="1">
        <v>44599.376423611109</v>
      </c>
      <c r="AJ135">
        <v>437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17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427</v>
      </c>
      <c r="B136" t="s">
        <v>80</v>
      </c>
      <c r="C136" t="s">
        <v>419</v>
      </c>
      <c r="D136" t="s">
        <v>82</v>
      </c>
      <c r="E136" s="2" t="str">
        <f>HYPERLINK("capsilon://?command=openfolder&amp;siteaddress=FAM.docvelocity-na8.net&amp;folderid=FXB3D855BE-8A4A-4D28-5CBC-4EE71DDE5F61","FX22014485")</f>
        <v>FX22014485</v>
      </c>
      <c r="F136" t="s">
        <v>19</v>
      </c>
      <c r="G136" t="s">
        <v>19</v>
      </c>
      <c r="H136" t="s">
        <v>83</v>
      </c>
      <c r="I136" t="s">
        <v>428</v>
      </c>
      <c r="J136">
        <v>38</v>
      </c>
      <c r="K136" t="s">
        <v>85</v>
      </c>
      <c r="L136" t="s">
        <v>86</v>
      </c>
      <c r="M136" t="s">
        <v>87</v>
      </c>
      <c r="N136">
        <v>2</v>
      </c>
      <c r="O136" s="1">
        <v>44599.359143518515</v>
      </c>
      <c r="P136" s="1">
        <v>44599.374965277777</v>
      </c>
      <c r="Q136">
        <v>827</v>
      </c>
      <c r="R136">
        <v>540</v>
      </c>
      <c r="S136" t="b">
        <v>0</v>
      </c>
      <c r="T136" t="s">
        <v>88</v>
      </c>
      <c r="U136" t="b">
        <v>0</v>
      </c>
      <c r="V136" t="s">
        <v>207</v>
      </c>
      <c r="W136" s="1">
        <v>44599.366377314815</v>
      </c>
      <c r="X136">
        <v>333</v>
      </c>
      <c r="Y136">
        <v>37</v>
      </c>
      <c r="Z136">
        <v>0</v>
      </c>
      <c r="AA136">
        <v>37</v>
      </c>
      <c r="AB136">
        <v>0</v>
      </c>
      <c r="AC136">
        <v>34</v>
      </c>
      <c r="AD136">
        <v>1</v>
      </c>
      <c r="AE136">
        <v>0</v>
      </c>
      <c r="AF136">
        <v>0</v>
      </c>
      <c r="AG136">
        <v>0</v>
      </c>
      <c r="AH136" t="s">
        <v>225</v>
      </c>
      <c r="AI136" s="1">
        <v>44599.374965277777</v>
      </c>
      <c r="AJ136">
        <v>207</v>
      </c>
      <c r="AK136">
        <v>1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429</v>
      </c>
      <c r="B137" t="s">
        <v>80</v>
      </c>
      <c r="C137" t="s">
        <v>419</v>
      </c>
      <c r="D137" t="s">
        <v>82</v>
      </c>
      <c r="E137" s="2" t="str">
        <f>HYPERLINK("capsilon://?command=openfolder&amp;siteaddress=FAM.docvelocity-na8.net&amp;folderid=FXB3D855BE-8A4A-4D28-5CBC-4EE71DDE5F61","FX22014485")</f>
        <v>FX22014485</v>
      </c>
      <c r="F137" t="s">
        <v>19</v>
      </c>
      <c r="G137" t="s">
        <v>19</v>
      </c>
      <c r="H137" t="s">
        <v>83</v>
      </c>
      <c r="I137" t="s">
        <v>430</v>
      </c>
      <c r="J137">
        <v>38</v>
      </c>
      <c r="K137" t="s">
        <v>85</v>
      </c>
      <c r="L137" t="s">
        <v>86</v>
      </c>
      <c r="M137" t="s">
        <v>87</v>
      </c>
      <c r="N137">
        <v>2</v>
      </c>
      <c r="O137" s="1">
        <v>44599.359305555554</v>
      </c>
      <c r="P137" s="1">
        <v>44599.376747685186</v>
      </c>
      <c r="Q137">
        <v>878</v>
      </c>
      <c r="R137">
        <v>629</v>
      </c>
      <c r="S137" t="b">
        <v>0</v>
      </c>
      <c r="T137" t="s">
        <v>88</v>
      </c>
      <c r="U137" t="b">
        <v>0</v>
      </c>
      <c r="V137" t="s">
        <v>139</v>
      </c>
      <c r="W137" s="1">
        <v>44599.367592592593</v>
      </c>
      <c r="X137">
        <v>356</v>
      </c>
      <c r="Y137">
        <v>37</v>
      </c>
      <c r="Z137">
        <v>0</v>
      </c>
      <c r="AA137">
        <v>37</v>
      </c>
      <c r="AB137">
        <v>0</v>
      </c>
      <c r="AC137">
        <v>28</v>
      </c>
      <c r="AD137">
        <v>1</v>
      </c>
      <c r="AE137">
        <v>0</v>
      </c>
      <c r="AF137">
        <v>0</v>
      </c>
      <c r="AG137">
        <v>0</v>
      </c>
      <c r="AH137" t="s">
        <v>140</v>
      </c>
      <c r="AI137" s="1">
        <v>44599.376747685186</v>
      </c>
      <c r="AJ137">
        <v>273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431</v>
      </c>
      <c r="B138" t="s">
        <v>80</v>
      </c>
      <c r="C138" t="s">
        <v>432</v>
      </c>
      <c r="D138" t="s">
        <v>82</v>
      </c>
      <c r="E138" s="2" t="str">
        <f>HYPERLINK("capsilon://?command=openfolder&amp;siteaddress=FAM.docvelocity-na8.net&amp;folderid=FX0DCA336F-76E2-7D86-18DC-F6885954F51A","FX22018164")</f>
        <v>FX22018164</v>
      </c>
      <c r="F138" t="s">
        <v>19</v>
      </c>
      <c r="G138" t="s">
        <v>19</v>
      </c>
      <c r="H138" t="s">
        <v>83</v>
      </c>
      <c r="I138" t="s">
        <v>433</v>
      </c>
      <c r="J138">
        <v>66</v>
      </c>
      <c r="K138" t="s">
        <v>85</v>
      </c>
      <c r="L138" t="s">
        <v>86</v>
      </c>
      <c r="M138" t="s">
        <v>87</v>
      </c>
      <c r="N138">
        <v>2</v>
      </c>
      <c r="O138" s="1">
        <v>44599.390972222223</v>
      </c>
      <c r="P138" s="1">
        <v>44599.399641203701</v>
      </c>
      <c r="Q138">
        <v>61</v>
      </c>
      <c r="R138">
        <v>688</v>
      </c>
      <c r="S138" t="b">
        <v>0</v>
      </c>
      <c r="T138" t="s">
        <v>88</v>
      </c>
      <c r="U138" t="b">
        <v>0</v>
      </c>
      <c r="V138" t="s">
        <v>207</v>
      </c>
      <c r="W138" s="1">
        <v>44599.393888888888</v>
      </c>
      <c r="X138">
        <v>222</v>
      </c>
      <c r="Y138">
        <v>52</v>
      </c>
      <c r="Z138">
        <v>0</v>
      </c>
      <c r="AA138">
        <v>52</v>
      </c>
      <c r="AB138">
        <v>0</v>
      </c>
      <c r="AC138">
        <v>2</v>
      </c>
      <c r="AD138">
        <v>14</v>
      </c>
      <c r="AE138">
        <v>0</v>
      </c>
      <c r="AF138">
        <v>0</v>
      </c>
      <c r="AG138">
        <v>0</v>
      </c>
      <c r="AH138" t="s">
        <v>230</v>
      </c>
      <c r="AI138" s="1">
        <v>44599.399641203701</v>
      </c>
      <c r="AJ138">
        <v>466</v>
      </c>
      <c r="AK138">
        <v>0</v>
      </c>
      <c r="AL138">
        <v>0</v>
      </c>
      <c r="AM138">
        <v>0</v>
      </c>
      <c r="AN138">
        <v>52</v>
      </c>
      <c r="AO138">
        <v>1</v>
      </c>
      <c r="AP138">
        <v>14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434</v>
      </c>
      <c r="B139" t="s">
        <v>80</v>
      </c>
      <c r="C139" t="s">
        <v>249</v>
      </c>
      <c r="D139" t="s">
        <v>82</v>
      </c>
      <c r="E139" s="2" t="str">
        <f>HYPERLINK("capsilon://?command=openfolder&amp;siteaddress=FAM.docvelocity-na8.net&amp;folderid=FXD950D7BD-04FF-AA93-7FDC-BD4918D55FBF","FX22017579")</f>
        <v>FX22017579</v>
      </c>
      <c r="F139" t="s">
        <v>19</v>
      </c>
      <c r="G139" t="s">
        <v>19</v>
      </c>
      <c r="H139" t="s">
        <v>83</v>
      </c>
      <c r="I139" t="s">
        <v>435</v>
      </c>
      <c r="J139">
        <v>30</v>
      </c>
      <c r="K139" t="s">
        <v>85</v>
      </c>
      <c r="L139" t="s">
        <v>86</v>
      </c>
      <c r="M139" t="s">
        <v>87</v>
      </c>
      <c r="N139">
        <v>2</v>
      </c>
      <c r="O139" s="1">
        <v>44599.396122685182</v>
      </c>
      <c r="P139" s="1">
        <v>44599.399594907409</v>
      </c>
      <c r="Q139">
        <v>40</v>
      </c>
      <c r="R139">
        <v>260</v>
      </c>
      <c r="S139" t="b">
        <v>0</v>
      </c>
      <c r="T139" t="s">
        <v>88</v>
      </c>
      <c r="U139" t="b">
        <v>0</v>
      </c>
      <c r="V139" t="s">
        <v>207</v>
      </c>
      <c r="W139" s="1">
        <v>44599.397662037038</v>
      </c>
      <c r="X139">
        <v>111</v>
      </c>
      <c r="Y139">
        <v>9</v>
      </c>
      <c r="Z139">
        <v>0</v>
      </c>
      <c r="AA139">
        <v>9</v>
      </c>
      <c r="AB139">
        <v>0</v>
      </c>
      <c r="AC139">
        <v>2</v>
      </c>
      <c r="AD139">
        <v>21</v>
      </c>
      <c r="AE139">
        <v>0</v>
      </c>
      <c r="AF139">
        <v>0</v>
      </c>
      <c r="AG139">
        <v>0</v>
      </c>
      <c r="AH139" t="s">
        <v>120</v>
      </c>
      <c r="AI139" s="1">
        <v>44599.399594907409</v>
      </c>
      <c r="AJ139">
        <v>149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21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436</v>
      </c>
      <c r="B140" t="s">
        <v>80</v>
      </c>
      <c r="C140" t="s">
        <v>437</v>
      </c>
      <c r="D140" t="s">
        <v>82</v>
      </c>
      <c r="E140" s="2" t="str">
        <f>HYPERLINK("capsilon://?command=openfolder&amp;siteaddress=FAM.docvelocity-na8.net&amp;folderid=FX05CEB054-CE76-2B8A-9570-27BE33945B43","FX21112338")</f>
        <v>FX21112338</v>
      </c>
      <c r="F140" t="s">
        <v>19</v>
      </c>
      <c r="G140" t="s">
        <v>19</v>
      </c>
      <c r="H140" t="s">
        <v>83</v>
      </c>
      <c r="I140" t="s">
        <v>438</v>
      </c>
      <c r="J140">
        <v>28</v>
      </c>
      <c r="K140" t="s">
        <v>85</v>
      </c>
      <c r="L140" t="s">
        <v>86</v>
      </c>
      <c r="M140" t="s">
        <v>87</v>
      </c>
      <c r="N140">
        <v>2</v>
      </c>
      <c r="O140" s="1">
        <v>44599.402280092596</v>
      </c>
      <c r="P140" s="1">
        <v>44599.422881944447</v>
      </c>
      <c r="Q140">
        <v>1193</v>
      </c>
      <c r="R140">
        <v>587</v>
      </c>
      <c r="S140" t="b">
        <v>0</v>
      </c>
      <c r="T140" t="s">
        <v>88</v>
      </c>
      <c r="U140" t="b">
        <v>0</v>
      </c>
      <c r="V140" t="s">
        <v>139</v>
      </c>
      <c r="W140" s="1">
        <v>44599.416458333333</v>
      </c>
      <c r="X140">
        <v>348</v>
      </c>
      <c r="Y140">
        <v>21</v>
      </c>
      <c r="Z140">
        <v>0</v>
      </c>
      <c r="AA140">
        <v>21</v>
      </c>
      <c r="AB140">
        <v>0</v>
      </c>
      <c r="AC140">
        <v>18</v>
      </c>
      <c r="AD140">
        <v>7</v>
      </c>
      <c r="AE140">
        <v>0</v>
      </c>
      <c r="AF140">
        <v>0</v>
      </c>
      <c r="AG140">
        <v>0</v>
      </c>
      <c r="AH140" t="s">
        <v>120</v>
      </c>
      <c r="AI140" s="1">
        <v>44599.422881944447</v>
      </c>
      <c r="AJ140">
        <v>239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439</v>
      </c>
      <c r="B141" t="s">
        <v>80</v>
      </c>
      <c r="C141" t="s">
        <v>440</v>
      </c>
      <c r="D141" t="s">
        <v>82</v>
      </c>
      <c r="E141" s="2" t="str">
        <f>HYPERLINK("capsilon://?command=openfolder&amp;siteaddress=FAM.docvelocity-na8.net&amp;folderid=FX3C6C64B4-3DEA-97A8-8A29-7FCBED67AFF5","FX22019233")</f>
        <v>FX22019233</v>
      </c>
      <c r="F141" t="s">
        <v>19</v>
      </c>
      <c r="G141" t="s">
        <v>19</v>
      </c>
      <c r="H141" t="s">
        <v>83</v>
      </c>
      <c r="I141" t="s">
        <v>441</v>
      </c>
      <c r="J141">
        <v>28</v>
      </c>
      <c r="K141" t="s">
        <v>85</v>
      </c>
      <c r="L141" t="s">
        <v>86</v>
      </c>
      <c r="M141" t="s">
        <v>87</v>
      </c>
      <c r="N141">
        <v>2</v>
      </c>
      <c r="O141" s="1">
        <v>44599.402974537035</v>
      </c>
      <c r="P141" s="1">
        <v>44599.4221875</v>
      </c>
      <c r="Q141">
        <v>1084</v>
      </c>
      <c r="R141">
        <v>576</v>
      </c>
      <c r="S141" t="b">
        <v>0</v>
      </c>
      <c r="T141" t="s">
        <v>88</v>
      </c>
      <c r="U141" t="b">
        <v>0</v>
      </c>
      <c r="V141" t="s">
        <v>104</v>
      </c>
      <c r="W141" s="1">
        <v>44599.417708333334</v>
      </c>
      <c r="X141">
        <v>418</v>
      </c>
      <c r="Y141">
        <v>21</v>
      </c>
      <c r="Z141">
        <v>0</v>
      </c>
      <c r="AA141">
        <v>21</v>
      </c>
      <c r="AB141">
        <v>0</v>
      </c>
      <c r="AC141">
        <v>8</v>
      </c>
      <c r="AD141">
        <v>7</v>
      </c>
      <c r="AE141">
        <v>0</v>
      </c>
      <c r="AF141">
        <v>0</v>
      </c>
      <c r="AG141">
        <v>0</v>
      </c>
      <c r="AH141" t="s">
        <v>225</v>
      </c>
      <c r="AI141" s="1">
        <v>44599.4221875</v>
      </c>
      <c r="AJ141">
        <v>158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442</v>
      </c>
      <c r="B142" t="s">
        <v>80</v>
      </c>
      <c r="C142" t="s">
        <v>440</v>
      </c>
      <c r="D142" t="s">
        <v>82</v>
      </c>
      <c r="E142" s="2" t="str">
        <f>HYPERLINK("capsilon://?command=openfolder&amp;siteaddress=FAM.docvelocity-na8.net&amp;folderid=FX3C6C64B4-3DEA-97A8-8A29-7FCBED67AFF5","FX22019233")</f>
        <v>FX22019233</v>
      </c>
      <c r="F142" t="s">
        <v>19</v>
      </c>
      <c r="G142" t="s">
        <v>19</v>
      </c>
      <c r="H142" t="s">
        <v>83</v>
      </c>
      <c r="I142" t="s">
        <v>443</v>
      </c>
      <c r="J142">
        <v>28</v>
      </c>
      <c r="K142" t="s">
        <v>85</v>
      </c>
      <c r="L142" t="s">
        <v>86</v>
      </c>
      <c r="M142" t="s">
        <v>87</v>
      </c>
      <c r="N142">
        <v>2</v>
      </c>
      <c r="O142" s="1">
        <v>44599.403182870374</v>
      </c>
      <c r="P142" s="1">
        <v>44599.423900462964</v>
      </c>
      <c r="Q142">
        <v>1496</v>
      </c>
      <c r="R142">
        <v>294</v>
      </c>
      <c r="S142" t="b">
        <v>0</v>
      </c>
      <c r="T142" t="s">
        <v>88</v>
      </c>
      <c r="U142" t="b">
        <v>0</v>
      </c>
      <c r="V142" t="s">
        <v>207</v>
      </c>
      <c r="W142" s="1">
        <v>44599.416215277779</v>
      </c>
      <c r="X142">
        <v>147</v>
      </c>
      <c r="Y142">
        <v>21</v>
      </c>
      <c r="Z142">
        <v>0</v>
      </c>
      <c r="AA142">
        <v>21</v>
      </c>
      <c r="AB142">
        <v>0</v>
      </c>
      <c r="AC142">
        <v>2</v>
      </c>
      <c r="AD142">
        <v>7</v>
      </c>
      <c r="AE142">
        <v>0</v>
      </c>
      <c r="AF142">
        <v>0</v>
      </c>
      <c r="AG142">
        <v>0</v>
      </c>
      <c r="AH142" t="s">
        <v>225</v>
      </c>
      <c r="AI142" s="1">
        <v>44599.423900462964</v>
      </c>
      <c r="AJ142">
        <v>147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6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444</v>
      </c>
      <c r="B143" t="s">
        <v>80</v>
      </c>
      <c r="C143" t="s">
        <v>440</v>
      </c>
      <c r="D143" t="s">
        <v>82</v>
      </c>
      <c r="E143" s="2" t="str">
        <f>HYPERLINK("capsilon://?command=openfolder&amp;siteaddress=FAM.docvelocity-na8.net&amp;folderid=FX3C6C64B4-3DEA-97A8-8A29-7FCBED67AFF5","FX22019233")</f>
        <v>FX22019233</v>
      </c>
      <c r="F143" t="s">
        <v>19</v>
      </c>
      <c r="G143" t="s">
        <v>19</v>
      </c>
      <c r="H143" t="s">
        <v>83</v>
      </c>
      <c r="I143" t="s">
        <v>445</v>
      </c>
      <c r="J143">
        <v>28</v>
      </c>
      <c r="K143" t="s">
        <v>85</v>
      </c>
      <c r="L143" t="s">
        <v>86</v>
      </c>
      <c r="M143" t="s">
        <v>87</v>
      </c>
      <c r="N143">
        <v>2</v>
      </c>
      <c r="O143" s="1">
        <v>44599.403298611112</v>
      </c>
      <c r="P143" s="1">
        <v>44599.425370370373</v>
      </c>
      <c r="Q143">
        <v>1482</v>
      </c>
      <c r="R143">
        <v>425</v>
      </c>
      <c r="S143" t="b">
        <v>0</v>
      </c>
      <c r="T143" t="s">
        <v>88</v>
      </c>
      <c r="U143" t="b">
        <v>0</v>
      </c>
      <c r="V143" t="s">
        <v>207</v>
      </c>
      <c r="W143" s="1">
        <v>44599.418668981481</v>
      </c>
      <c r="X143">
        <v>211</v>
      </c>
      <c r="Y143">
        <v>21</v>
      </c>
      <c r="Z143">
        <v>0</v>
      </c>
      <c r="AA143">
        <v>21</v>
      </c>
      <c r="AB143">
        <v>0</v>
      </c>
      <c r="AC143">
        <v>8</v>
      </c>
      <c r="AD143">
        <v>7</v>
      </c>
      <c r="AE143">
        <v>0</v>
      </c>
      <c r="AF143">
        <v>0</v>
      </c>
      <c r="AG143">
        <v>0</v>
      </c>
      <c r="AH143" t="s">
        <v>120</v>
      </c>
      <c r="AI143" s="1">
        <v>44599.425370370373</v>
      </c>
      <c r="AJ143">
        <v>214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446</v>
      </c>
      <c r="B144" t="s">
        <v>80</v>
      </c>
      <c r="C144" t="s">
        <v>447</v>
      </c>
      <c r="D144" t="s">
        <v>82</v>
      </c>
      <c r="E144" s="2" t="str">
        <f>HYPERLINK("capsilon://?command=openfolder&amp;siteaddress=FAM.docvelocity-na8.net&amp;folderid=FXC1BE0B54-7B6C-157E-2554-435E1514CB02","FX211212517")</f>
        <v>FX211212517</v>
      </c>
      <c r="F144" t="s">
        <v>19</v>
      </c>
      <c r="G144" t="s">
        <v>19</v>
      </c>
      <c r="H144" t="s">
        <v>83</v>
      </c>
      <c r="I144" t="s">
        <v>448</v>
      </c>
      <c r="J144">
        <v>66</v>
      </c>
      <c r="K144" t="s">
        <v>85</v>
      </c>
      <c r="L144" t="s">
        <v>86</v>
      </c>
      <c r="M144" t="s">
        <v>87</v>
      </c>
      <c r="N144">
        <v>2</v>
      </c>
      <c r="O144" s="1">
        <v>44599.407685185186</v>
      </c>
      <c r="P144" s="1">
        <v>44599.430706018517</v>
      </c>
      <c r="Q144">
        <v>941</v>
      </c>
      <c r="R144">
        <v>1048</v>
      </c>
      <c r="S144" t="b">
        <v>0</v>
      </c>
      <c r="T144" t="s">
        <v>88</v>
      </c>
      <c r="U144" t="b">
        <v>0</v>
      </c>
      <c r="V144" t="s">
        <v>139</v>
      </c>
      <c r="W144" s="1">
        <v>44599.42391203704</v>
      </c>
      <c r="X144">
        <v>581</v>
      </c>
      <c r="Y144">
        <v>52</v>
      </c>
      <c r="Z144">
        <v>0</v>
      </c>
      <c r="AA144">
        <v>52</v>
      </c>
      <c r="AB144">
        <v>0</v>
      </c>
      <c r="AC144">
        <v>44</v>
      </c>
      <c r="AD144">
        <v>14</v>
      </c>
      <c r="AE144">
        <v>0</v>
      </c>
      <c r="AF144">
        <v>0</v>
      </c>
      <c r="AG144">
        <v>0</v>
      </c>
      <c r="AH144" t="s">
        <v>120</v>
      </c>
      <c r="AI144" s="1">
        <v>44599.430706018517</v>
      </c>
      <c r="AJ144">
        <v>460</v>
      </c>
      <c r="AK144">
        <v>2</v>
      </c>
      <c r="AL144">
        <v>0</v>
      </c>
      <c r="AM144">
        <v>2</v>
      </c>
      <c r="AN144">
        <v>0</v>
      </c>
      <c r="AO144">
        <v>1</v>
      </c>
      <c r="AP144">
        <v>12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449</v>
      </c>
      <c r="B145" t="s">
        <v>80</v>
      </c>
      <c r="C145" t="s">
        <v>335</v>
      </c>
      <c r="D145" t="s">
        <v>82</v>
      </c>
      <c r="E145" s="2" t="str">
        <f>HYPERLINK("capsilon://?command=openfolder&amp;siteaddress=FAM.docvelocity-na8.net&amp;folderid=FX39B9742D-A627-0751-9254-BB74CD749075","FX21119978")</f>
        <v>FX21119978</v>
      </c>
      <c r="F145" t="s">
        <v>19</v>
      </c>
      <c r="G145" t="s">
        <v>19</v>
      </c>
      <c r="H145" t="s">
        <v>83</v>
      </c>
      <c r="I145" t="s">
        <v>450</v>
      </c>
      <c r="J145">
        <v>132</v>
      </c>
      <c r="K145" t="s">
        <v>85</v>
      </c>
      <c r="L145" t="s">
        <v>86</v>
      </c>
      <c r="M145" t="s">
        <v>87</v>
      </c>
      <c r="N145">
        <v>2</v>
      </c>
      <c r="O145" s="1">
        <v>44599.410717592589</v>
      </c>
      <c r="P145" s="1">
        <v>44599.447696759256</v>
      </c>
      <c r="Q145">
        <v>955</v>
      </c>
      <c r="R145">
        <v>2240</v>
      </c>
      <c r="S145" t="b">
        <v>0</v>
      </c>
      <c r="T145" t="s">
        <v>88</v>
      </c>
      <c r="U145" t="b">
        <v>0</v>
      </c>
      <c r="V145" t="s">
        <v>104</v>
      </c>
      <c r="W145" s="1">
        <v>44599.440185185187</v>
      </c>
      <c r="X145">
        <v>1798</v>
      </c>
      <c r="Y145">
        <v>104</v>
      </c>
      <c r="Z145">
        <v>0</v>
      </c>
      <c r="AA145">
        <v>104</v>
      </c>
      <c r="AB145">
        <v>0</v>
      </c>
      <c r="AC145">
        <v>62</v>
      </c>
      <c r="AD145">
        <v>28</v>
      </c>
      <c r="AE145">
        <v>0</v>
      </c>
      <c r="AF145">
        <v>0</v>
      </c>
      <c r="AG145">
        <v>0</v>
      </c>
      <c r="AH145" t="s">
        <v>225</v>
      </c>
      <c r="AI145" s="1">
        <v>44599.447696759256</v>
      </c>
      <c r="AJ145">
        <v>392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27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451</v>
      </c>
      <c r="B146" t="s">
        <v>80</v>
      </c>
      <c r="C146" t="s">
        <v>335</v>
      </c>
      <c r="D146" t="s">
        <v>82</v>
      </c>
      <c r="E146" s="2" t="str">
        <f>HYPERLINK("capsilon://?command=openfolder&amp;siteaddress=FAM.docvelocity-na8.net&amp;folderid=FX39B9742D-A627-0751-9254-BB74CD749075","FX21119978")</f>
        <v>FX21119978</v>
      </c>
      <c r="F146" t="s">
        <v>19</v>
      </c>
      <c r="G146" t="s">
        <v>19</v>
      </c>
      <c r="H146" t="s">
        <v>83</v>
      </c>
      <c r="I146" t="s">
        <v>452</v>
      </c>
      <c r="J146">
        <v>66</v>
      </c>
      <c r="K146" t="s">
        <v>85</v>
      </c>
      <c r="L146" t="s">
        <v>86</v>
      </c>
      <c r="M146" t="s">
        <v>87</v>
      </c>
      <c r="N146">
        <v>2</v>
      </c>
      <c r="O146" s="1">
        <v>44599.41101851852</v>
      </c>
      <c r="P146" s="1">
        <v>44599.443159722221</v>
      </c>
      <c r="Q146">
        <v>1672</v>
      </c>
      <c r="R146">
        <v>1105</v>
      </c>
      <c r="S146" t="b">
        <v>0</v>
      </c>
      <c r="T146" t="s">
        <v>88</v>
      </c>
      <c r="U146" t="b">
        <v>0</v>
      </c>
      <c r="V146" t="s">
        <v>139</v>
      </c>
      <c r="W146" s="1">
        <v>44599.439895833333</v>
      </c>
      <c r="X146">
        <v>839</v>
      </c>
      <c r="Y146">
        <v>52</v>
      </c>
      <c r="Z146">
        <v>0</v>
      </c>
      <c r="AA146">
        <v>52</v>
      </c>
      <c r="AB146">
        <v>0</v>
      </c>
      <c r="AC146">
        <v>31</v>
      </c>
      <c r="AD146">
        <v>14</v>
      </c>
      <c r="AE146">
        <v>0</v>
      </c>
      <c r="AF146">
        <v>0</v>
      </c>
      <c r="AG146">
        <v>0</v>
      </c>
      <c r="AH146" t="s">
        <v>225</v>
      </c>
      <c r="AI146" s="1">
        <v>44599.443159722221</v>
      </c>
      <c r="AJ146">
        <v>260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13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453</v>
      </c>
      <c r="B147" t="s">
        <v>80</v>
      </c>
      <c r="C147" t="s">
        <v>447</v>
      </c>
      <c r="D147" t="s">
        <v>82</v>
      </c>
      <c r="E147" s="2" t="str">
        <f>HYPERLINK("capsilon://?command=openfolder&amp;siteaddress=FAM.docvelocity-na8.net&amp;folderid=FXC1BE0B54-7B6C-157E-2554-435E1514CB02","FX211212517")</f>
        <v>FX211212517</v>
      </c>
      <c r="F147" t="s">
        <v>19</v>
      </c>
      <c r="G147" t="s">
        <v>19</v>
      </c>
      <c r="H147" t="s">
        <v>83</v>
      </c>
      <c r="I147" t="s">
        <v>454</v>
      </c>
      <c r="J147">
        <v>66</v>
      </c>
      <c r="K147" t="s">
        <v>85</v>
      </c>
      <c r="L147" t="s">
        <v>86</v>
      </c>
      <c r="M147" t="s">
        <v>87</v>
      </c>
      <c r="N147">
        <v>2</v>
      </c>
      <c r="O147" s="1">
        <v>44599.417303240742</v>
      </c>
      <c r="P147" s="1">
        <v>44599.449571759258</v>
      </c>
      <c r="Q147">
        <v>2136</v>
      </c>
      <c r="R147">
        <v>652</v>
      </c>
      <c r="S147" t="b">
        <v>0</v>
      </c>
      <c r="T147" t="s">
        <v>88</v>
      </c>
      <c r="U147" t="b">
        <v>0</v>
      </c>
      <c r="V147" t="s">
        <v>139</v>
      </c>
      <c r="W147" s="1">
        <v>44599.445590277777</v>
      </c>
      <c r="X147">
        <v>491</v>
      </c>
      <c r="Y147">
        <v>52</v>
      </c>
      <c r="Z147">
        <v>0</v>
      </c>
      <c r="AA147">
        <v>52</v>
      </c>
      <c r="AB147">
        <v>0</v>
      </c>
      <c r="AC147">
        <v>33</v>
      </c>
      <c r="AD147">
        <v>14</v>
      </c>
      <c r="AE147">
        <v>0</v>
      </c>
      <c r="AF147">
        <v>0</v>
      </c>
      <c r="AG147">
        <v>0</v>
      </c>
      <c r="AH147" t="s">
        <v>225</v>
      </c>
      <c r="AI147" s="1">
        <v>44599.449571759258</v>
      </c>
      <c r="AJ147">
        <v>161</v>
      </c>
      <c r="AK147">
        <v>2</v>
      </c>
      <c r="AL147">
        <v>0</v>
      </c>
      <c r="AM147">
        <v>2</v>
      </c>
      <c r="AN147">
        <v>0</v>
      </c>
      <c r="AO147">
        <v>1</v>
      </c>
      <c r="AP147">
        <v>12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455</v>
      </c>
      <c r="B148" t="s">
        <v>80</v>
      </c>
      <c r="C148" t="s">
        <v>456</v>
      </c>
      <c r="D148" t="s">
        <v>82</v>
      </c>
      <c r="E148" s="2" t="str">
        <f>HYPERLINK("capsilon://?command=openfolder&amp;siteaddress=FAM.docvelocity-na8.net&amp;folderid=FXABE6B761-4C2A-A67C-850F-9282BEC0155D","FX22018172")</f>
        <v>FX22018172</v>
      </c>
      <c r="F148" t="s">
        <v>19</v>
      </c>
      <c r="G148" t="s">
        <v>19</v>
      </c>
      <c r="H148" t="s">
        <v>83</v>
      </c>
      <c r="I148" t="s">
        <v>457</v>
      </c>
      <c r="J148">
        <v>28</v>
      </c>
      <c r="K148" t="s">
        <v>85</v>
      </c>
      <c r="L148" t="s">
        <v>86</v>
      </c>
      <c r="M148" t="s">
        <v>87</v>
      </c>
      <c r="N148">
        <v>2</v>
      </c>
      <c r="O148" s="1">
        <v>44593.539803240739</v>
      </c>
      <c r="P148" s="1">
        <v>44593.612488425926</v>
      </c>
      <c r="Q148">
        <v>6034</v>
      </c>
      <c r="R148">
        <v>246</v>
      </c>
      <c r="S148" t="b">
        <v>0</v>
      </c>
      <c r="T148" t="s">
        <v>88</v>
      </c>
      <c r="U148" t="b">
        <v>0</v>
      </c>
      <c r="V148" t="s">
        <v>175</v>
      </c>
      <c r="W148" s="1">
        <v>44593.54896990741</v>
      </c>
      <c r="X148">
        <v>109</v>
      </c>
      <c r="Y148">
        <v>21</v>
      </c>
      <c r="Z148">
        <v>0</v>
      </c>
      <c r="AA148">
        <v>21</v>
      </c>
      <c r="AB148">
        <v>0</v>
      </c>
      <c r="AC148">
        <v>4</v>
      </c>
      <c r="AD148">
        <v>7</v>
      </c>
      <c r="AE148">
        <v>0</v>
      </c>
      <c r="AF148">
        <v>0</v>
      </c>
      <c r="AG148">
        <v>0</v>
      </c>
      <c r="AH148" t="s">
        <v>156</v>
      </c>
      <c r="AI148" s="1">
        <v>44593.612488425926</v>
      </c>
      <c r="AJ148">
        <v>137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458</v>
      </c>
      <c r="B149" t="s">
        <v>80</v>
      </c>
      <c r="C149" t="s">
        <v>179</v>
      </c>
      <c r="D149" t="s">
        <v>82</v>
      </c>
      <c r="E149" s="2" t="str">
        <f>HYPERLINK("capsilon://?command=openfolder&amp;siteaddress=FAM.docvelocity-na8.net&amp;folderid=FX446EEEB9-9FD3-DD0E-33DD-98D9C440B664","FX22014478")</f>
        <v>FX22014478</v>
      </c>
      <c r="F149" t="s">
        <v>19</v>
      </c>
      <c r="G149" t="s">
        <v>19</v>
      </c>
      <c r="H149" t="s">
        <v>83</v>
      </c>
      <c r="I149" t="s">
        <v>459</v>
      </c>
      <c r="J149">
        <v>56</v>
      </c>
      <c r="K149" t="s">
        <v>85</v>
      </c>
      <c r="L149" t="s">
        <v>86</v>
      </c>
      <c r="M149" t="s">
        <v>87</v>
      </c>
      <c r="N149">
        <v>2</v>
      </c>
      <c r="O149" s="1">
        <v>44593.548171296294</v>
      </c>
      <c r="P149" s="1">
        <v>44593.616157407407</v>
      </c>
      <c r="Q149">
        <v>4791</v>
      </c>
      <c r="R149">
        <v>1083</v>
      </c>
      <c r="S149" t="b">
        <v>0</v>
      </c>
      <c r="T149" t="s">
        <v>88</v>
      </c>
      <c r="U149" t="b">
        <v>0</v>
      </c>
      <c r="V149" t="s">
        <v>175</v>
      </c>
      <c r="W149" s="1">
        <v>44593.558796296296</v>
      </c>
      <c r="X149">
        <v>848</v>
      </c>
      <c r="Y149">
        <v>42</v>
      </c>
      <c r="Z149">
        <v>0</v>
      </c>
      <c r="AA149">
        <v>42</v>
      </c>
      <c r="AB149">
        <v>0</v>
      </c>
      <c r="AC149">
        <v>30</v>
      </c>
      <c r="AD149">
        <v>14</v>
      </c>
      <c r="AE149">
        <v>0</v>
      </c>
      <c r="AF149">
        <v>0</v>
      </c>
      <c r="AG149">
        <v>0</v>
      </c>
      <c r="AH149" t="s">
        <v>90</v>
      </c>
      <c r="AI149" s="1">
        <v>44593.616157407407</v>
      </c>
      <c r="AJ149">
        <v>227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13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460</v>
      </c>
      <c r="B150" t="s">
        <v>80</v>
      </c>
      <c r="C150" t="s">
        <v>461</v>
      </c>
      <c r="D150" t="s">
        <v>82</v>
      </c>
      <c r="E150" s="2" t="str">
        <f>HYPERLINK("capsilon://?command=openfolder&amp;siteaddress=FAM.docvelocity-na8.net&amp;folderid=FXF4E8A965-151B-92F1-2A6D-99EF767B165D","FX22017112")</f>
        <v>FX22017112</v>
      </c>
      <c r="F150" t="s">
        <v>19</v>
      </c>
      <c r="G150" t="s">
        <v>19</v>
      </c>
      <c r="H150" t="s">
        <v>83</v>
      </c>
      <c r="I150" t="s">
        <v>462</v>
      </c>
      <c r="J150">
        <v>30</v>
      </c>
      <c r="K150" t="s">
        <v>85</v>
      </c>
      <c r="L150" t="s">
        <v>86</v>
      </c>
      <c r="M150" t="s">
        <v>87</v>
      </c>
      <c r="N150">
        <v>2</v>
      </c>
      <c r="O150" s="1">
        <v>44593.553148148145</v>
      </c>
      <c r="P150" s="1">
        <v>44593.613518518519</v>
      </c>
      <c r="Q150">
        <v>5068</v>
      </c>
      <c r="R150">
        <v>148</v>
      </c>
      <c r="S150" t="b">
        <v>0</v>
      </c>
      <c r="T150" t="s">
        <v>88</v>
      </c>
      <c r="U150" t="b">
        <v>0</v>
      </c>
      <c r="V150" t="s">
        <v>175</v>
      </c>
      <c r="W150" s="1">
        <v>44593.559525462966</v>
      </c>
      <c r="X150">
        <v>63</v>
      </c>
      <c r="Y150">
        <v>9</v>
      </c>
      <c r="Z150">
        <v>0</v>
      </c>
      <c r="AA150">
        <v>9</v>
      </c>
      <c r="AB150">
        <v>0</v>
      </c>
      <c r="AC150">
        <v>2</v>
      </c>
      <c r="AD150">
        <v>21</v>
      </c>
      <c r="AE150">
        <v>0</v>
      </c>
      <c r="AF150">
        <v>0</v>
      </c>
      <c r="AG150">
        <v>0</v>
      </c>
      <c r="AH150" t="s">
        <v>90</v>
      </c>
      <c r="AI150" s="1">
        <v>44593.613518518519</v>
      </c>
      <c r="AJ150">
        <v>82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21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463</v>
      </c>
      <c r="B151" t="s">
        <v>80</v>
      </c>
      <c r="C151" t="s">
        <v>464</v>
      </c>
      <c r="D151" t="s">
        <v>82</v>
      </c>
      <c r="E151" s="2" t="str">
        <f>HYPERLINK("capsilon://?command=openfolder&amp;siteaddress=FAM.docvelocity-na8.net&amp;folderid=FX5755081C-F495-A5BF-8519-7B53493A67D4","FX211213774")</f>
        <v>FX211213774</v>
      </c>
      <c r="F151" t="s">
        <v>19</v>
      </c>
      <c r="G151" t="s">
        <v>19</v>
      </c>
      <c r="H151" t="s">
        <v>83</v>
      </c>
      <c r="I151" t="s">
        <v>465</v>
      </c>
      <c r="J151">
        <v>28</v>
      </c>
      <c r="K151" t="s">
        <v>85</v>
      </c>
      <c r="L151" t="s">
        <v>86</v>
      </c>
      <c r="M151" t="s">
        <v>87</v>
      </c>
      <c r="N151">
        <v>2</v>
      </c>
      <c r="O151" s="1">
        <v>44593.560902777775</v>
      </c>
      <c r="P151" s="1">
        <v>44593.614351851851</v>
      </c>
      <c r="Q151">
        <v>4193</v>
      </c>
      <c r="R151">
        <v>425</v>
      </c>
      <c r="S151" t="b">
        <v>0</v>
      </c>
      <c r="T151" t="s">
        <v>88</v>
      </c>
      <c r="U151" t="b">
        <v>0</v>
      </c>
      <c r="V151" t="s">
        <v>132</v>
      </c>
      <c r="W151" s="1">
        <v>44593.566516203704</v>
      </c>
      <c r="X151">
        <v>273</v>
      </c>
      <c r="Y151">
        <v>21</v>
      </c>
      <c r="Z151">
        <v>0</v>
      </c>
      <c r="AA151">
        <v>21</v>
      </c>
      <c r="AB151">
        <v>0</v>
      </c>
      <c r="AC151">
        <v>2</v>
      </c>
      <c r="AD151">
        <v>7</v>
      </c>
      <c r="AE151">
        <v>0</v>
      </c>
      <c r="AF151">
        <v>0</v>
      </c>
      <c r="AG151">
        <v>0</v>
      </c>
      <c r="AH151" t="s">
        <v>156</v>
      </c>
      <c r="AI151" s="1">
        <v>44593.614351851851</v>
      </c>
      <c r="AJ151">
        <v>152</v>
      </c>
      <c r="AK151">
        <v>2</v>
      </c>
      <c r="AL151">
        <v>0</v>
      </c>
      <c r="AM151">
        <v>2</v>
      </c>
      <c r="AN151">
        <v>0</v>
      </c>
      <c r="AO151">
        <v>1</v>
      </c>
      <c r="AP151">
        <v>5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466</v>
      </c>
      <c r="B152" t="s">
        <v>80</v>
      </c>
      <c r="C152" t="s">
        <v>464</v>
      </c>
      <c r="D152" t="s">
        <v>82</v>
      </c>
      <c r="E152" s="2" t="str">
        <f>HYPERLINK("capsilon://?command=openfolder&amp;siteaddress=FAM.docvelocity-na8.net&amp;folderid=FX5755081C-F495-A5BF-8519-7B53493A67D4","FX211213774")</f>
        <v>FX211213774</v>
      </c>
      <c r="F152" t="s">
        <v>19</v>
      </c>
      <c r="G152" t="s">
        <v>19</v>
      </c>
      <c r="H152" t="s">
        <v>83</v>
      </c>
      <c r="I152" t="s">
        <v>467</v>
      </c>
      <c r="J152">
        <v>28</v>
      </c>
      <c r="K152" t="s">
        <v>85</v>
      </c>
      <c r="L152" t="s">
        <v>86</v>
      </c>
      <c r="M152" t="s">
        <v>87</v>
      </c>
      <c r="N152">
        <v>2</v>
      </c>
      <c r="O152" s="1">
        <v>44593.561018518521</v>
      </c>
      <c r="P152" s="1">
        <v>44593.615185185183</v>
      </c>
      <c r="Q152">
        <v>4342</v>
      </c>
      <c r="R152">
        <v>338</v>
      </c>
      <c r="S152" t="b">
        <v>0</v>
      </c>
      <c r="T152" t="s">
        <v>88</v>
      </c>
      <c r="U152" t="b">
        <v>0</v>
      </c>
      <c r="V152" t="s">
        <v>132</v>
      </c>
      <c r="W152" s="1">
        <v>44593.569606481484</v>
      </c>
      <c r="X152">
        <v>267</v>
      </c>
      <c r="Y152">
        <v>21</v>
      </c>
      <c r="Z152">
        <v>0</v>
      </c>
      <c r="AA152">
        <v>21</v>
      </c>
      <c r="AB152">
        <v>0</v>
      </c>
      <c r="AC152">
        <v>10</v>
      </c>
      <c r="AD152">
        <v>7</v>
      </c>
      <c r="AE152">
        <v>0</v>
      </c>
      <c r="AF152">
        <v>0</v>
      </c>
      <c r="AG152">
        <v>0</v>
      </c>
      <c r="AH152" t="s">
        <v>156</v>
      </c>
      <c r="AI152" s="1">
        <v>44593.615185185183</v>
      </c>
      <c r="AJ152">
        <v>71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468</v>
      </c>
      <c r="B153" t="s">
        <v>80</v>
      </c>
      <c r="C153" t="s">
        <v>464</v>
      </c>
      <c r="D153" t="s">
        <v>82</v>
      </c>
      <c r="E153" s="2" t="str">
        <f>HYPERLINK("capsilon://?command=openfolder&amp;siteaddress=FAM.docvelocity-na8.net&amp;folderid=FX5755081C-F495-A5BF-8519-7B53493A67D4","FX211213774")</f>
        <v>FX211213774</v>
      </c>
      <c r="F153" t="s">
        <v>19</v>
      </c>
      <c r="G153" t="s">
        <v>19</v>
      </c>
      <c r="H153" t="s">
        <v>83</v>
      </c>
      <c r="I153" t="s">
        <v>469</v>
      </c>
      <c r="J153">
        <v>28</v>
      </c>
      <c r="K153" t="s">
        <v>85</v>
      </c>
      <c r="L153" t="s">
        <v>86</v>
      </c>
      <c r="M153" t="s">
        <v>87</v>
      </c>
      <c r="N153">
        <v>2</v>
      </c>
      <c r="O153" s="1">
        <v>44593.561249999999</v>
      </c>
      <c r="P153" s="1">
        <v>44593.616261574076</v>
      </c>
      <c r="Q153">
        <v>4414</v>
      </c>
      <c r="R153">
        <v>339</v>
      </c>
      <c r="S153" t="b">
        <v>0</v>
      </c>
      <c r="T153" t="s">
        <v>88</v>
      </c>
      <c r="U153" t="b">
        <v>0</v>
      </c>
      <c r="V153" t="s">
        <v>132</v>
      </c>
      <c r="W153" s="1">
        <v>44593.572476851848</v>
      </c>
      <c r="X153">
        <v>247</v>
      </c>
      <c r="Y153">
        <v>21</v>
      </c>
      <c r="Z153">
        <v>0</v>
      </c>
      <c r="AA153">
        <v>21</v>
      </c>
      <c r="AB153">
        <v>0</v>
      </c>
      <c r="AC153">
        <v>10</v>
      </c>
      <c r="AD153">
        <v>7</v>
      </c>
      <c r="AE153">
        <v>0</v>
      </c>
      <c r="AF153">
        <v>0</v>
      </c>
      <c r="AG153">
        <v>0</v>
      </c>
      <c r="AH153" t="s">
        <v>156</v>
      </c>
      <c r="AI153" s="1">
        <v>44593.616261574076</v>
      </c>
      <c r="AJ153">
        <v>92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6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470</v>
      </c>
      <c r="B154" t="s">
        <v>80</v>
      </c>
      <c r="C154" t="s">
        <v>471</v>
      </c>
      <c r="D154" t="s">
        <v>82</v>
      </c>
      <c r="E154" s="2" t="str">
        <f>HYPERLINK("capsilon://?command=openfolder&amp;siteaddress=FAM.docvelocity-na8.net&amp;folderid=FX02500A0C-C970-8B2C-2708-49825748D50C","FX21129146")</f>
        <v>FX21129146</v>
      </c>
      <c r="F154" t="s">
        <v>19</v>
      </c>
      <c r="G154" t="s">
        <v>19</v>
      </c>
      <c r="H154" t="s">
        <v>83</v>
      </c>
      <c r="I154" t="s">
        <v>472</v>
      </c>
      <c r="J154">
        <v>50</v>
      </c>
      <c r="K154" t="s">
        <v>85</v>
      </c>
      <c r="L154" t="s">
        <v>86</v>
      </c>
      <c r="M154" t="s">
        <v>87</v>
      </c>
      <c r="N154">
        <v>2</v>
      </c>
      <c r="O154" s="1">
        <v>44593.566932870373</v>
      </c>
      <c r="P154" s="1">
        <v>44593.617418981485</v>
      </c>
      <c r="Q154">
        <v>4119</v>
      </c>
      <c r="R154">
        <v>243</v>
      </c>
      <c r="S154" t="b">
        <v>0</v>
      </c>
      <c r="T154" t="s">
        <v>88</v>
      </c>
      <c r="U154" t="b">
        <v>0</v>
      </c>
      <c r="V154" t="s">
        <v>175</v>
      </c>
      <c r="W154" s="1">
        <v>44593.571620370371</v>
      </c>
      <c r="X154">
        <v>134</v>
      </c>
      <c r="Y154">
        <v>33</v>
      </c>
      <c r="Z154">
        <v>0</v>
      </c>
      <c r="AA154">
        <v>33</v>
      </c>
      <c r="AB154">
        <v>0</v>
      </c>
      <c r="AC154">
        <v>19</v>
      </c>
      <c r="AD154">
        <v>17</v>
      </c>
      <c r="AE154">
        <v>0</v>
      </c>
      <c r="AF154">
        <v>0</v>
      </c>
      <c r="AG154">
        <v>0</v>
      </c>
      <c r="AH154" t="s">
        <v>90</v>
      </c>
      <c r="AI154" s="1">
        <v>44593.617418981485</v>
      </c>
      <c r="AJ154">
        <v>109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17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473</v>
      </c>
      <c r="B155" t="s">
        <v>80</v>
      </c>
      <c r="C155" t="s">
        <v>474</v>
      </c>
      <c r="D155" t="s">
        <v>82</v>
      </c>
      <c r="E155" s="2" t="str">
        <f>HYPERLINK("capsilon://?command=openfolder&amp;siteaddress=FAM.docvelocity-na8.net&amp;folderid=FX3DE98DB4-15EB-F780-8E55-3D8570EC2A3C","FX210914178")</f>
        <v>FX210914178</v>
      </c>
      <c r="F155" t="s">
        <v>19</v>
      </c>
      <c r="G155" t="s">
        <v>19</v>
      </c>
      <c r="H155" t="s">
        <v>83</v>
      </c>
      <c r="I155" t="s">
        <v>475</v>
      </c>
      <c r="J155">
        <v>28</v>
      </c>
      <c r="K155" t="s">
        <v>85</v>
      </c>
      <c r="L155" t="s">
        <v>86</v>
      </c>
      <c r="M155" t="s">
        <v>87</v>
      </c>
      <c r="N155">
        <v>2</v>
      </c>
      <c r="O155" s="1">
        <v>44593.580868055556</v>
      </c>
      <c r="P155" s="1">
        <v>44593.617060185185</v>
      </c>
      <c r="Q155">
        <v>2906</v>
      </c>
      <c r="R155">
        <v>221</v>
      </c>
      <c r="S155" t="b">
        <v>0</v>
      </c>
      <c r="T155" t="s">
        <v>88</v>
      </c>
      <c r="U155" t="b">
        <v>0</v>
      </c>
      <c r="V155" t="s">
        <v>119</v>
      </c>
      <c r="W155" s="1">
        <v>44593.582731481481</v>
      </c>
      <c r="X155">
        <v>153</v>
      </c>
      <c r="Y155">
        <v>21</v>
      </c>
      <c r="Z155">
        <v>0</v>
      </c>
      <c r="AA155">
        <v>21</v>
      </c>
      <c r="AB155">
        <v>0</v>
      </c>
      <c r="AC155">
        <v>2</v>
      </c>
      <c r="AD155">
        <v>7</v>
      </c>
      <c r="AE155">
        <v>0</v>
      </c>
      <c r="AF155">
        <v>0</v>
      </c>
      <c r="AG155">
        <v>0</v>
      </c>
      <c r="AH155" t="s">
        <v>156</v>
      </c>
      <c r="AI155" s="1">
        <v>44593.617060185185</v>
      </c>
      <c r="AJ155">
        <v>68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476</v>
      </c>
      <c r="B156" t="s">
        <v>80</v>
      </c>
      <c r="C156" t="s">
        <v>477</v>
      </c>
      <c r="D156" t="s">
        <v>82</v>
      </c>
      <c r="E156" s="2" t="str">
        <f>HYPERLINK("capsilon://?command=openfolder&amp;siteaddress=FAM.docvelocity-na8.net&amp;folderid=FX36C86C3F-DCAC-DA81-D631-C18BA1A3485A","FX2201604")</f>
        <v>FX2201604</v>
      </c>
      <c r="F156" t="s">
        <v>19</v>
      </c>
      <c r="G156" t="s">
        <v>19</v>
      </c>
      <c r="H156" t="s">
        <v>83</v>
      </c>
      <c r="I156" t="s">
        <v>478</v>
      </c>
      <c r="J156">
        <v>38</v>
      </c>
      <c r="K156" t="s">
        <v>85</v>
      </c>
      <c r="L156" t="s">
        <v>86</v>
      </c>
      <c r="M156" t="s">
        <v>87</v>
      </c>
      <c r="N156">
        <v>2</v>
      </c>
      <c r="O156" s="1">
        <v>44593.586851851855</v>
      </c>
      <c r="P156" s="1">
        <v>44593.617928240739</v>
      </c>
      <c r="Q156">
        <v>2028</v>
      </c>
      <c r="R156">
        <v>657</v>
      </c>
      <c r="S156" t="b">
        <v>0</v>
      </c>
      <c r="T156" t="s">
        <v>88</v>
      </c>
      <c r="U156" t="b">
        <v>0</v>
      </c>
      <c r="V156" t="s">
        <v>132</v>
      </c>
      <c r="W156" s="1">
        <v>44593.593738425923</v>
      </c>
      <c r="X156">
        <v>583</v>
      </c>
      <c r="Y156">
        <v>37</v>
      </c>
      <c r="Z156">
        <v>0</v>
      </c>
      <c r="AA156">
        <v>37</v>
      </c>
      <c r="AB156">
        <v>0</v>
      </c>
      <c r="AC156">
        <v>25</v>
      </c>
      <c r="AD156">
        <v>1</v>
      </c>
      <c r="AE156">
        <v>0</v>
      </c>
      <c r="AF156">
        <v>0</v>
      </c>
      <c r="AG156">
        <v>0</v>
      </c>
      <c r="AH156" t="s">
        <v>156</v>
      </c>
      <c r="AI156" s="1">
        <v>44593.617928240739</v>
      </c>
      <c r="AJ156">
        <v>74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479</v>
      </c>
      <c r="B157" t="s">
        <v>80</v>
      </c>
      <c r="C157" t="s">
        <v>109</v>
      </c>
      <c r="D157" t="s">
        <v>82</v>
      </c>
      <c r="E157" s="2" t="str">
        <f>HYPERLINK("capsilon://?command=openfolder&amp;siteaddress=FAM.docvelocity-na8.net&amp;folderid=FX0C5F71C9-57F6-DE3E-19C3-8A91A7D06BC5","FX22017511")</f>
        <v>FX22017511</v>
      </c>
      <c r="F157" t="s">
        <v>19</v>
      </c>
      <c r="G157" t="s">
        <v>19</v>
      </c>
      <c r="H157" t="s">
        <v>83</v>
      </c>
      <c r="I157" t="s">
        <v>480</v>
      </c>
      <c r="J157">
        <v>28</v>
      </c>
      <c r="K157" t="s">
        <v>85</v>
      </c>
      <c r="L157" t="s">
        <v>86</v>
      </c>
      <c r="M157" t="s">
        <v>87</v>
      </c>
      <c r="N157">
        <v>2</v>
      </c>
      <c r="O157" s="1">
        <v>44593.596724537034</v>
      </c>
      <c r="P157" s="1">
        <v>44593.618923611109</v>
      </c>
      <c r="Q157">
        <v>1364</v>
      </c>
      <c r="R157">
        <v>554</v>
      </c>
      <c r="S157" t="b">
        <v>0</v>
      </c>
      <c r="T157" t="s">
        <v>88</v>
      </c>
      <c r="U157" t="b">
        <v>0</v>
      </c>
      <c r="V157" t="s">
        <v>94</v>
      </c>
      <c r="W157" s="1">
        <v>44593.601724537039</v>
      </c>
      <c r="X157">
        <v>424</v>
      </c>
      <c r="Y157">
        <v>21</v>
      </c>
      <c r="Z157">
        <v>0</v>
      </c>
      <c r="AA157">
        <v>21</v>
      </c>
      <c r="AB157">
        <v>0</v>
      </c>
      <c r="AC157">
        <v>5</v>
      </c>
      <c r="AD157">
        <v>7</v>
      </c>
      <c r="AE157">
        <v>0</v>
      </c>
      <c r="AF157">
        <v>0</v>
      </c>
      <c r="AG157">
        <v>0</v>
      </c>
      <c r="AH157" t="s">
        <v>90</v>
      </c>
      <c r="AI157" s="1">
        <v>44593.618923611109</v>
      </c>
      <c r="AJ157">
        <v>130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481</v>
      </c>
      <c r="B158" t="s">
        <v>80</v>
      </c>
      <c r="C158" t="s">
        <v>109</v>
      </c>
      <c r="D158" t="s">
        <v>82</v>
      </c>
      <c r="E158" s="2" t="str">
        <f>HYPERLINK("capsilon://?command=openfolder&amp;siteaddress=FAM.docvelocity-na8.net&amp;folderid=FX0C5F71C9-57F6-DE3E-19C3-8A91A7D06BC5","FX22017511")</f>
        <v>FX22017511</v>
      </c>
      <c r="F158" t="s">
        <v>19</v>
      </c>
      <c r="G158" t="s">
        <v>19</v>
      </c>
      <c r="H158" t="s">
        <v>83</v>
      </c>
      <c r="I158" t="s">
        <v>482</v>
      </c>
      <c r="J158">
        <v>28</v>
      </c>
      <c r="K158" t="s">
        <v>85</v>
      </c>
      <c r="L158" t="s">
        <v>86</v>
      </c>
      <c r="M158" t="s">
        <v>87</v>
      </c>
      <c r="N158">
        <v>2</v>
      </c>
      <c r="O158" s="1">
        <v>44593.598032407404</v>
      </c>
      <c r="P158" s="1">
        <v>44593.664097222223</v>
      </c>
      <c r="Q158">
        <v>3722</v>
      </c>
      <c r="R158">
        <v>1986</v>
      </c>
      <c r="S158" t="b">
        <v>0</v>
      </c>
      <c r="T158" t="s">
        <v>88</v>
      </c>
      <c r="U158" t="b">
        <v>0</v>
      </c>
      <c r="V158" t="s">
        <v>184</v>
      </c>
      <c r="W158" s="1">
        <v>44593.620578703703</v>
      </c>
      <c r="X158">
        <v>1846</v>
      </c>
      <c r="Y158">
        <v>21</v>
      </c>
      <c r="Z158">
        <v>0</v>
      </c>
      <c r="AA158">
        <v>21</v>
      </c>
      <c r="AB158">
        <v>0</v>
      </c>
      <c r="AC158">
        <v>18</v>
      </c>
      <c r="AD158">
        <v>7</v>
      </c>
      <c r="AE158">
        <v>0</v>
      </c>
      <c r="AF158">
        <v>0</v>
      </c>
      <c r="AG158">
        <v>0</v>
      </c>
      <c r="AH158" t="s">
        <v>156</v>
      </c>
      <c r="AI158" s="1">
        <v>44593.664097222223</v>
      </c>
      <c r="AJ158">
        <v>112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7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483</v>
      </c>
      <c r="B159" t="s">
        <v>80</v>
      </c>
      <c r="C159" t="s">
        <v>484</v>
      </c>
      <c r="D159" t="s">
        <v>82</v>
      </c>
      <c r="E159" s="2" t="str">
        <f>HYPERLINK("capsilon://?command=openfolder&amp;siteaddress=FAM.docvelocity-na8.net&amp;folderid=FXD90CCC9C-07C8-63CC-EDBD-03196EAAB3CF","FX220112904")</f>
        <v>FX220112904</v>
      </c>
      <c r="F159" t="s">
        <v>19</v>
      </c>
      <c r="G159" t="s">
        <v>19</v>
      </c>
      <c r="H159" t="s">
        <v>83</v>
      </c>
      <c r="I159" t="s">
        <v>485</v>
      </c>
      <c r="J159">
        <v>28</v>
      </c>
      <c r="K159" t="s">
        <v>85</v>
      </c>
      <c r="L159" t="s">
        <v>86</v>
      </c>
      <c r="M159" t="s">
        <v>87</v>
      </c>
      <c r="N159">
        <v>2</v>
      </c>
      <c r="O159" s="1">
        <v>44593.608252314814</v>
      </c>
      <c r="P159" s="1">
        <v>44593.618958333333</v>
      </c>
      <c r="Q159">
        <v>206</v>
      </c>
      <c r="R159">
        <v>719</v>
      </c>
      <c r="S159" t="b">
        <v>0</v>
      </c>
      <c r="T159" t="s">
        <v>88</v>
      </c>
      <c r="U159" t="b">
        <v>0</v>
      </c>
      <c r="V159" t="s">
        <v>94</v>
      </c>
      <c r="W159" s="1">
        <v>44593.616666666669</v>
      </c>
      <c r="X159">
        <v>631</v>
      </c>
      <c r="Y159">
        <v>21</v>
      </c>
      <c r="Z159">
        <v>0</v>
      </c>
      <c r="AA159">
        <v>21</v>
      </c>
      <c r="AB159">
        <v>0</v>
      </c>
      <c r="AC159">
        <v>7</v>
      </c>
      <c r="AD159">
        <v>7</v>
      </c>
      <c r="AE159">
        <v>0</v>
      </c>
      <c r="AF159">
        <v>0</v>
      </c>
      <c r="AG159">
        <v>0</v>
      </c>
      <c r="AH159" t="s">
        <v>156</v>
      </c>
      <c r="AI159" s="1">
        <v>44593.618958333333</v>
      </c>
      <c r="AJ159">
        <v>88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6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486</v>
      </c>
      <c r="B160" t="s">
        <v>80</v>
      </c>
      <c r="C160" t="s">
        <v>484</v>
      </c>
      <c r="D160" t="s">
        <v>82</v>
      </c>
      <c r="E160" s="2" t="str">
        <f>HYPERLINK("capsilon://?command=openfolder&amp;siteaddress=FAM.docvelocity-na8.net&amp;folderid=FXD90CCC9C-07C8-63CC-EDBD-03196EAAB3CF","FX220112904")</f>
        <v>FX220112904</v>
      </c>
      <c r="F160" t="s">
        <v>19</v>
      </c>
      <c r="G160" t="s">
        <v>19</v>
      </c>
      <c r="H160" t="s">
        <v>83</v>
      </c>
      <c r="I160" t="s">
        <v>487</v>
      </c>
      <c r="J160">
        <v>28</v>
      </c>
      <c r="K160" t="s">
        <v>85</v>
      </c>
      <c r="L160" t="s">
        <v>86</v>
      </c>
      <c r="M160" t="s">
        <v>87</v>
      </c>
      <c r="N160">
        <v>2</v>
      </c>
      <c r="O160" s="1">
        <v>44593.608391203707</v>
      </c>
      <c r="P160" s="1">
        <v>44593.619884259257</v>
      </c>
      <c r="Q160">
        <v>729</v>
      </c>
      <c r="R160">
        <v>264</v>
      </c>
      <c r="S160" t="b">
        <v>0</v>
      </c>
      <c r="T160" t="s">
        <v>88</v>
      </c>
      <c r="U160" t="b">
        <v>0</v>
      </c>
      <c r="V160" t="s">
        <v>119</v>
      </c>
      <c r="W160" s="1">
        <v>44593.614201388889</v>
      </c>
      <c r="X160">
        <v>181</v>
      </c>
      <c r="Y160">
        <v>21</v>
      </c>
      <c r="Z160">
        <v>0</v>
      </c>
      <c r="AA160">
        <v>21</v>
      </c>
      <c r="AB160">
        <v>0</v>
      </c>
      <c r="AC160">
        <v>5</v>
      </c>
      <c r="AD160">
        <v>7</v>
      </c>
      <c r="AE160">
        <v>0</v>
      </c>
      <c r="AF160">
        <v>0</v>
      </c>
      <c r="AG160">
        <v>0</v>
      </c>
      <c r="AH160" t="s">
        <v>90</v>
      </c>
      <c r="AI160" s="1">
        <v>44593.619884259257</v>
      </c>
      <c r="AJ160">
        <v>83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488</v>
      </c>
      <c r="B161" t="s">
        <v>80</v>
      </c>
      <c r="C161" t="s">
        <v>489</v>
      </c>
      <c r="D161" t="s">
        <v>82</v>
      </c>
      <c r="E161" s="2" t="str">
        <f>HYPERLINK("capsilon://?command=openfolder&amp;siteaddress=FAM.docvelocity-na8.net&amp;folderid=FX78B32F27-AF34-AF98-C67F-06FB1A1BA1C5","FX21119803")</f>
        <v>FX21119803</v>
      </c>
      <c r="F161" t="s">
        <v>19</v>
      </c>
      <c r="G161" t="s">
        <v>19</v>
      </c>
      <c r="H161" t="s">
        <v>83</v>
      </c>
      <c r="I161" t="s">
        <v>490</v>
      </c>
      <c r="J161">
        <v>28</v>
      </c>
      <c r="K161" t="s">
        <v>85</v>
      </c>
      <c r="L161" t="s">
        <v>86</v>
      </c>
      <c r="M161" t="s">
        <v>87</v>
      </c>
      <c r="N161">
        <v>2</v>
      </c>
      <c r="O161" s="1">
        <v>44593.611180555556</v>
      </c>
      <c r="P161" s="1">
        <v>44593.619537037041</v>
      </c>
      <c r="Q161">
        <v>531</v>
      </c>
      <c r="R161">
        <v>191</v>
      </c>
      <c r="S161" t="b">
        <v>0</v>
      </c>
      <c r="T161" t="s">
        <v>88</v>
      </c>
      <c r="U161" t="b">
        <v>0</v>
      </c>
      <c r="V161" t="s">
        <v>119</v>
      </c>
      <c r="W161" s="1">
        <v>44593.615856481483</v>
      </c>
      <c r="X161">
        <v>142</v>
      </c>
      <c r="Y161">
        <v>21</v>
      </c>
      <c r="Z161">
        <v>0</v>
      </c>
      <c r="AA161">
        <v>21</v>
      </c>
      <c r="AB161">
        <v>0</v>
      </c>
      <c r="AC161">
        <v>0</v>
      </c>
      <c r="AD161">
        <v>7</v>
      </c>
      <c r="AE161">
        <v>0</v>
      </c>
      <c r="AF161">
        <v>0</v>
      </c>
      <c r="AG161">
        <v>0</v>
      </c>
      <c r="AH161" t="s">
        <v>156</v>
      </c>
      <c r="AI161" s="1">
        <v>44593.619537037041</v>
      </c>
      <c r="AJ161">
        <v>49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491</v>
      </c>
      <c r="B162" t="s">
        <v>80</v>
      </c>
      <c r="C162" t="s">
        <v>489</v>
      </c>
      <c r="D162" t="s">
        <v>82</v>
      </c>
      <c r="E162" s="2" t="str">
        <f>HYPERLINK("capsilon://?command=openfolder&amp;siteaddress=FAM.docvelocity-na8.net&amp;folderid=FX78B32F27-AF34-AF98-C67F-06FB1A1BA1C5","FX21119803")</f>
        <v>FX21119803</v>
      </c>
      <c r="F162" t="s">
        <v>19</v>
      </c>
      <c r="G162" t="s">
        <v>19</v>
      </c>
      <c r="H162" t="s">
        <v>83</v>
      </c>
      <c r="I162" t="s">
        <v>492</v>
      </c>
      <c r="J162">
        <v>28</v>
      </c>
      <c r="K162" t="s">
        <v>85</v>
      </c>
      <c r="L162" t="s">
        <v>86</v>
      </c>
      <c r="M162" t="s">
        <v>87</v>
      </c>
      <c r="N162">
        <v>2</v>
      </c>
      <c r="O162" s="1">
        <v>44593.611550925925</v>
      </c>
      <c r="P162" s="1">
        <v>44593.620057870372</v>
      </c>
      <c r="Q162">
        <v>626</v>
      </c>
      <c r="R162">
        <v>109</v>
      </c>
      <c r="S162" t="b">
        <v>0</v>
      </c>
      <c r="T162" t="s">
        <v>88</v>
      </c>
      <c r="U162" t="b">
        <v>0</v>
      </c>
      <c r="V162" t="s">
        <v>119</v>
      </c>
      <c r="W162" s="1">
        <v>44593.616608796299</v>
      </c>
      <c r="X162">
        <v>65</v>
      </c>
      <c r="Y162">
        <v>21</v>
      </c>
      <c r="Z162">
        <v>0</v>
      </c>
      <c r="AA162">
        <v>21</v>
      </c>
      <c r="AB162">
        <v>0</v>
      </c>
      <c r="AC162">
        <v>0</v>
      </c>
      <c r="AD162">
        <v>7</v>
      </c>
      <c r="AE162">
        <v>0</v>
      </c>
      <c r="AF162">
        <v>0</v>
      </c>
      <c r="AG162">
        <v>0</v>
      </c>
      <c r="AH162" t="s">
        <v>156</v>
      </c>
      <c r="AI162" s="1">
        <v>44593.620057870372</v>
      </c>
      <c r="AJ162">
        <v>44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493</v>
      </c>
      <c r="B163" t="s">
        <v>80</v>
      </c>
      <c r="C163" t="s">
        <v>489</v>
      </c>
      <c r="D163" t="s">
        <v>82</v>
      </c>
      <c r="E163" s="2" t="str">
        <f>HYPERLINK("capsilon://?command=openfolder&amp;siteaddress=FAM.docvelocity-na8.net&amp;folderid=FX78B32F27-AF34-AF98-C67F-06FB1A1BA1C5","FX21119803")</f>
        <v>FX21119803</v>
      </c>
      <c r="F163" t="s">
        <v>19</v>
      </c>
      <c r="G163" t="s">
        <v>19</v>
      </c>
      <c r="H163" t="s">
        <v>83</v>
      </c>
      <c r="I163" t="s">
        <v>494</v>
      </c>
      <c r="J163">
        <v>28</v>
      </c>
      <c r="K163" t="s">
        <v>85</v>
      </c>
      <c r="L163" t="s">
        <v>86</v>
      </c>
      <c r="M163" t="s">
        <v>87</v>
      </c>
      <c r="N163">
        <v>1</v>
      </c>
      <c r="O163" s="1">
        <v>44593.611909722225</v>
      </c>
      <c r="P163" s="1">
        <v>44593.633946759262</v>
      </c>
      <c r="Q163">
        <v>1727</v>
      </c>
      <c r="R163">
        <v>177</v>
      </c>
      <c r="S163" t="b">
        <v>0</v>
      </c>
      <c r="T163" t="s">
        <v>88</v>
      </c>
      <c r="U163" t="b">
        <v>0</v>
      </c>
      <c r="V163" t="s">
        <v>100</v>
      </c>
      <c r="W163" s="1">
        <v>44593.633946759262</v>
      </c>
      <c r="X163">
        <v>103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28</v>
      </c>
      <c r="AE163">
        <v>21</v>
      </c>
      <c r="AF163">
        <v>0</v>
      </c>
      <c r="AG163">
        <v>4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495</v>
      </c>
      <c r="B164" t="s">
        <v>80</v>
      </c>
      <c r="C164" t="s">
        <v>489</v>
      </c>
      <c r="D164" t="s">
        <v>82</v>
      </c>
      <c r="E164" s="2" t="str">
        <f>HYPERLINK("capsilon://?command=openfolder&amp;siteaddress=FAM.docvelocity-na8.net&amp;folderid=FX78B32F27-AF34-AF98-C67F-06FB1A1BA1C5","FX21119803")</f>
        <v>FX21119803</v>
      </c>
      <c r="F164" t="s">
        <v>19</v>
      </c>
      <c r="G164" t="s">
        <v>19</v>
      </c>
      <c r="H164" t="s">
        <v>83</v>
      </c>
      <c r="I164" t="s">
        <v>496</v>
      </c>
      <c r="J164">
        <v>28</v>
      </c>
      <c r="K164" t="s">
        <v>85</v>
      </c>
      <c r="L164" t="s">
        <v>86</v>
      </c>
      <c r="M164" t="s">
        <v>82</v>
      </c>
      <c r="N164">
        <v>2</v>
      </c>
      <c r="O164" s="1">
        <v>44593.612256944441</v>
      </c>
      <c r="P164" s="1">
        <v>44593.658576388887</v>
      </c>
      <c r="Q164">
        <v>3622</v>
      </c>
      <c r="R164">
        <v>380</v>
      </c>
      <c r="S164" t="b">
        <v>0</v>
      </c>
      <c r="T164" t="s">
        <v>497</v>
      </c>
      <c r="U164" t="b">
        <v>0</v>
      </c>
      <c r="V164" t="s">
        <v>89</v>
      </c>
      <c r="W164" s="1">
        <v>44593.625335648147</v>
      </c>
      <c r="X164">
        <v>331</v>
      </c>
      <c r="Y164">
        <v>21</v>
      </c>
      <c r="Z164">
        <v>0</v>
      </c>
      <c r="AA164">
        <v>21</v>
      </c>
      <c r="AB164">
        <v>0</v>
      </c>
      <c r="AC164">
        <v>4</v>
      </c>
      <c r="AD164">
        <v>7</v>
      </c>
      <c r="AE164">
        <v>0</v>
      </c>
      <c r="AF164">
        <v>0</v>
      </c>
      <c r="AG164">
        <v>0</v>
      </c>
      <c r="AH164" t="s">
        <v>497</v>
      </c>
      <c r="AI164" s="1">
        <v>44593.658576388887</v>
      </c>
      <c r="AJ164">
        <v>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498</v>
      </c>
      <c r="B165" t="s">
        <v>80</v>
      </c>
      <c r="C165" t="s">
        <v>499</v>
      </c>
      <c r="D165" t="s">
        <v>82</v>
      </c>
      <c r="E165" s="2" t="str">
        <f>HYPERLINK("capsilon://?command=openfolder&amp;siteaddress=FAM.docvelocity-na8.net&amp;folderid=FXFAB050A2-5F3E-4BBC-A061-7529D27AF403","FX220112043")</f>
        <v>FX220112043</v>
      </c>
      <c r="F165" t="s">
        <v>19</v>
      </c>
      <c r="G165" t="s">
        <v>19</v>
      </c>
      <c r="H165" t="s">
        <v>83</v>
      </c>
      <c r="I165" t="s">
        <v>500</v>
      </c>
      <c r="J165">
        <v>28</v>
      </c>
      <c r="K165" t="s">
        <v>85</v>
      </c>
      <c r="L165" t="s">
        <v>86</v>
      </c>
      <c r="M165" t="s">
        <v>87</v>
      </c>
      <c r="N165">
        <v>2</v>
      </c>
      <c r="O165" s="1">
        <v>44593.621620370373</v>
      </c>
      <c r="P165" s="1">
        <v>44593.664861111109</v>
      </c>
      <c r="Q165">
        <v>3040</v>
      </c>
      <c r="R165">
        <v>696</v>
      </c>
      <c r="S165" t="b">
        <v>0</v>
      </c>
      <c r="T165" t="s">
        <v>88</v>
      </c>
      <c r="U165" t="b">
        <v>0</v>
      </c>
      <c r="V165" t="s">
        <v>94</v>
      </c>
      <c r="W165" s="1">
        <v>44593.629212962966</v>
      </c>
      <c r="X165">
        <v>631</v>
      </c>
      <c r="Y165">
        <v>21</v>
      </c>
      <c r="Z165">
        <v>0</v>
      </c>
      <c r="AA165">
        <v>21</v>
      </c>
      <c r="AB165">
        <v>0</v>
      </c>
      <c r="AC165">
        <v>11</v>
      </c>
      <c r="AD165">
        <v>7</v>
      </c>
      <c r="AE165">
        <v>0</v>
      </c>
      <c r="AF165">
        <v>0</v>
      </c>
      <c r="AG165">
        <v>0</v>
      </c>
      <c r="AH165" t="s">
        <v>156</v>
      </c>
      <c r="AI165" s="1">
        <v>44593.664861111109</v>
      </c>
      <c r="AJ165">
        <v>65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501</v>
      </c>
      <c r="B166" t="s">
        <v>80</v>
      </c>
      <c r="C166" t="s">
        <v>499</v>
      </c>
      <c r="D166" t="s">
        <v>82</v>
      </c>
      <c r="E166" s="2" t="str">
        <f>HYPERLINK("capsilon://?command=openfolder&amp;siteaddress=FAM.docvelocity-na8.net&amp;folderid=FXFAB050A2-5F3E-4BBC-A061-7529D27AF403","FX220112043")</f>
        <v>FX220112043</v>
      </c>
      <c r="F166" t="s">
        <v>19</v>
      </c>
      <c r="G166" t="s">
        <v>19</v>
      </c>
      <c r="H166" t="s">
        <v>83</v>
      </c>
      <c r="I166" t="s">
        <v>502</v>
      </c>
      <c r="J166">
        <v>28</v>
      </c>
      <c r="K166" t="s">
        <v>85</v>
      </c>
      <c r="L166" t="s">
        <v>86</v>
      </c>
      <c r="M166" t="s">
        <v>87</v>
      </c>
      <c r="N166">
        <v>2</v>
      </c>
      <c r="O166" s="1">
        <v>44593.621851851851</v>
      </c>
      <c r="P166" s="1">
        <v>44593.665451388886</v>
      </c>
      <c r="Q166">
        <v>3606</v>
      </c>
      <c r="R166">
        <v>161</v>
      </c>
      <c r="S166" t="b">
        <v>0</v>
      </c>
      <c r="T166" t="s">
        <v>88</v>
      </c>
      <c r="U166" t="b">
        <v>0</v>
      </c>
      <c r="V166" t="s">
        <v>89</v>
      </c>
      <c r="W166" s="1">
        <v>44593.626631944448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10</v>
      </c>
      <c r="AD166">
        <v>7</v>
      </c>
      <c r="AE166">
        <v>0</v>
      </c>
      <c r="AF166">
        <v>0</v>
      </c>
      <c r="AG166">
        <v>0</v>
      </c>
      <c r="AH166" t="s">
        <v>156</v>
      </c>
      <c r="AI166" s="1">
        <v>44593.665451388886</v>
      </c>
      <c r="AJ166">
        <v>50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503</v>
      </c>
      <c r="B167" t="s">
        <v>80</v>
      </c>
      <c r="C167" t="s">
        <v>499</v>
      </c>
      <c r="D167" t="s">
        <v>82</v>
      </c>
      <c r="E167" s="2" t="str">
        <f>HYPERLINK("capsilon://?command=openfolder&amp;siteaddress=FAM.docvelocity-na8.net&amp;folderid=FXFAB050A2-5F3E-4BBC-A061-7529D27AF403","FX220112043")</f>
        <v>FX220112043</v>
      </c>
      <c r="F167" t="s">
        <v>19</v>
      </c>
      <c r="G167" t="s">
        <v>19</v>
      </c>
      <c r="H167" t="s">
        <v>83</v>
      </c>
      <c r="I167" t="s">
        <v>504</v>
      </c>
      <c r="J167">
        <v>62</v>
      </c>
      <c r="K167" t="s">
        <v>85</v>
      </c>
      <c r="L167" t="s">
        <v>86</v>
      </c>
      <c r="M167" t="s">
        <v>87</v>
      </c>
      <c r="N167">
        <v>2</v>
      </c>
      <c r="O167" s="1">
        <v>44593.622928240744</v>
      </c>
      <c r="P167" s="1">
        <v>44593.666446759256</v>
      </c>
      <c r="Q167">
        <v>3504</v>
      </c>
      <c r="R167">
        <v>256</v>
      </c>
      <c r="S167" t="b">
        <v>0</v>
      </c>
      <c r="T167" t="s">
        <v>88</v>
      </c>
      <c r="U167" t="b">
        <v>0</v>
      </c>
      <c r="V167" t="s">
        <v>89</v>
      </c>
      <c r="W167" s="1">
        <v>44593.628622685188</v>
      </c>
      <c r="X167">
        <v>171</v>
      </c>
      <c r="Y167">
        <v>57</v>
      </c>
      <c r="Z167">
        <v>0</v>
      </c>
      <c r="AA167">
        <v>57</v>
      </c>
      <c r="AB167">
        <v>0</v>
      </c>
      <c r="AC167">
        <v>13</v>
      </c>
      <c r="AD167">
        <v>5</v>
      </c>
      <c r="AE167">
        <v>0</v>
      </c>
      <c r="AF167">
        <v>0</v>
      </c>
      <c r="AG167">
        <v>0</v>
      </c>
      <c r="AH167" t="s">
        <v>156</v>
      </c>
      <c r="AI167" s="1">
        <v>44593.666446759256</v>
      </c>
      <c r="AJ167">
        <v>85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505</v>
      </c>
      <c r="B168" t="s">
        <v>80</v>
      </c>
      <c r="C168" t="s">
        <v>499</v>
      </c>
      <c r="D168" t="s">
        <v>82</v>
      </c>
      <c r="E168" s="2" t="str">
        <f>HYPERLINK("capsilon://?command=openfolder&amp;siteaddress=FAM.docvelocity-na8.net&amp;folderid=FXFAB050A2-5F3E-4BBC-A061-7529D27AF403","FX220112043")</f>
        <v>FX220112043</v>
      </c>
      <c r="F168" t="s">
        <v>19</v>
      </c>
      <c r="G168" t="s">
        <v>19</v>
      </c>
      <c r="H168" t="s">
        <v>83</v>
      </c>
      <c r="I168" t="s">
        <v>506</v>
      </c>
      <c r="J168">
        <v>62</v>
      </c>
      <c r="K168" t="s">
        <v>85</v>
      </c>
      <c r="L168" t="s">
        <v>86</v>
      </c>
      <c r="M168" t="s">
        <v>87</v>
      </c>
      <c r="N168">
        <v>2</v>
      </c>
      <c r="O168" s="1">
        <v>44593.623090277775</v>
      </c>
      <c r="P168" s="1">
        <v>44593.667314814818</v>
      </c>
      <c r="Q168">
        <v>3575</v>
      </c>
      <c r="R168">
        <v>246</v>
      </c>
      <c r="S168" t="b">
        <v>0</v>
      </c>
      <c r="T168" t="s">
        <v>88</v>
      </c>
      <c r="U168" t="b">
        <v>0</v>
      </c>
      <c r="V168" t="s">
        <v>89</v>
      </c>
      <c r="W168" s="1">
        <v>44593.630624999998</v>
      </c>
      <c r="X168">
        <v>172</v>
      </c>
      <c r="Y168">
        <v>57</v>
      </c>
      <c r="Z168">
        <v>0</v>
      </c>
      <c r="AA168">
        <v>57</v>
      </c>
      <c r="AB168">
        <v>0</v>
      </c>
      <c r="AC168">
        <v>22</v>
      </c>
      <c r="AD168">
        <v>5</v>
      </c>
      <c r="AE168">
        <v>0</v>
      </c>
      <c r="AF168">
        <v>0</v>
      </c>
      <c r="AG168">
        <v>0</v>
      </c>
      <c r="AH168" t="s">
        <v>156</v>
      </c>
      <c r="AI168" s="1">
        <v>44593.667314814818</v>
      </c>
      <c r="AJ168">
        <v>74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507</v>
      </c>
      <c r="B169" t="s">
        <v>80</v>
      </c>
      <c r="C169" t="s">
        <v>499</v>
      </c>
      <c r="D169" t="s">
        <v>82</v>
      </c>
      <c r="E169" s="2" t="str">
        <f>HYPERLINK("capsilon://?command=openfolder&amp;siteaddress=FAM.docvelocity-na8.net&amp;folderid=FXFAB050A2-5F3E-4BBC-A061-7529D27AF403","FX220112043")</f>
        <v>FX220112043</v>
      </c>
      <c r="F169" t="s">
        <v>19</v>
      </c>
      <c r="G169" t="s">
        <v>19</v>
      </c>
      <c r="H169" t="s">
        <v>83</v>
      </c>
      <c r="I169" t="s">
        <v>508</v>
      </c>
      <c r="J169">
        <v>62</v>
      </c>
      <c r="K169" t="s">
        <v>85</v>
      </c>
      <c r="L169" t="s">
        <v>86</v>
      </c>
      <c r="M169" t="s">
        <v>87</v>
      </c>
      <c r="N169">
        <v>2</v>
      </c>
      <c r="O169" s="1">
        <v>44593.623391203706</v>
      </c>
      <c r="P169" s="1">
        <v>44593.667974537035</v>
      </c>
      <c r="Q169">
        <v>2456</v>
      </c>
      <c r="R169">
        <v>1396</v>
      </c>
      <c r="S169" t="b">
        <v>0</v>
      </c>
      <c r="T169" t="s">
        <v>88</v>
      </c>
      <c r="U169" t="b">
        <v>0</v>
      </c>
      <c r="V169" t="s">
        <v>94</v>
      </c>
      <c r="W169" s="1">
        <v>44593.64472222222</v>
      </c>
      <c r="X169">
        <v>1339</v>
      </c>
      <c r="Y169">
        <v>57</v>
      </c>
      <c r="Z169">
        <v>0</v>
      </c>
      <c r="AA169">
        <v>57</v>
      </c>
      <c r="AB169">
        <v>0</v>
      </c>
      <c r="AC169">
        <v>20</v>
      </c>
      <c r="AD169">
        <v>5</v>
      </c>
      <c r="AE169">
        <v>0</v>
      </c>
      <c r="AF169">
        <v>0</v>
      </c>
      <c r="AG169">
        <v>0</v>
      </c>
      <c r="AH169" t="s">
        <v>156</v>
      </c>
      <c r="AI169" s="1">
        <v>44593.667974537035</v>
      </c>
      <c r="AJ169">
        <v>57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509</v>
      </c>
      <c r="B170" t="s">
        <v>80</v>
      </c>
      <c r="C170" t="s">
        <v>489</v>
      </c>
      <c r="D170" t="s">
        <v>82</v>
      </c>
      <c r="E170" s="2" t="str">
        <f>HYPERLINK("capsilon://?command=openfolder&amp;siteaddress=FAM.docvelocity-na8.net&amp;folderid=FX78B32F27-AF34-AF98-C67F-06FB1A1BA1C5","FX21119803")</f>
        <v>FX21119803</v>
      </c>
      <c r="F170" t="s">
        <v>19</v>
      </c>
      <c r="G170" t="s">
        <v>19</v>
      </c>
      <c r="H170" t="s">
        <v>83</v>
      </c>
      <c r="I170" t="s">
        <v>494</v>
      </c>
      <c r="J170">
        <v>112</v>
      </c>
      <c r="K170" t="s">
        <v>85</v>
      </c>
      <c r="L170" t="s">
        <v>86</v>
      </c>
      <c r="M170" t="s">
        <v>82</v>
      </c>
      <c r="N170">
        <v>2</v>
      </c>
      <c r="O170" s="1">
        <v>44593.634826388887</v>
      </c>
      <c r="P170" s="1">
        <v>44593.658518518518</v>
      </c>
      <c r="Q170">
        <v>1672</v>
      </c>
      <c r="R170">
        <v>375</v>
      </c>
      <c r="S170" t="b">
        <v>0</v>
      </c>
      <c r="T170" t="s">
        <v>497</v>
      </c>
      <c r="U170" t="b">
        <v>1</v>
      </c>
      <c r="V170" t="s">
        <v>89</v>
      </c>
      <c r="W170" s="1">
        <v>44593.645138888889</v>
      </c>
      <c r="X170">
        <v>353</v>
      </c>
      <c r="Y170">
        <v>21</v>
      </c>
      <c r="Z170">
        <v>0</v>
      </c>
      <c r="AA170">
        <v>21</v>
      </c>
      <c r="AB170">
        <v>63</v>
      </c>
      <c r="AC170">
        <v>11</v>
      </c>
      <c r="AD170">
        <v>91</v>
      </c>
      <c r="AE170">
        <v>0</v>
      </c>
      <c r="AF170">
        <v>0</v>
      </c>
      <c r="AG170">
        <v>0</v>
      </c>
      <c r="AH170" t="s">
        <v>497</v>
      </c>
      <c r="AI170" s="1">
        <v>44593.658518518518</v>
      </c>
      <c r="AJ170">
        <v>15</v>
      </c>
      <c r="AK170">
        <v>0</v>
      </c>
      <c r="AL170">
        <v>0</v>
      </c>
      <c r="AM170">
        <v>0</v>
      </c>
      <c r="AN170">
        <v>63</v>
      </c>
      <c r="AO170">
        <v>0</v>
      </c>
      <c r="AP170">
        <v>91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510</v>
      </c>
      <c r="B171" t="s">
        <v>80</v>
      </c>
      <c r="C171" t="s">
        <v>511</v>
      </c>
      <c r="D171" t="s">
        <v>82</v>
      </c>
      <c r="E171" s="2" t="str">
        <f>HYPERLINK("capsilon://?command=openfolder&amp;siteaddress=FAM.docvelocity-na8.net&amp;folderid=FX4CA22090-F70E-F39F-2000-AD2F97685598","FX2201613")</f>
        <v>FX2201613</v>
      </c>
      <c r="F171" t="s">
        <v>19</v>
      </c>
      <c r="G171" t="s">
        <v>19</v>
      </c>
      <c r="H171" t="s">
        <v>83</v>
      </c>
      <c r="I171" t="s">
        <v>512</v>
      </c>
      <c r="J171">
        <v>28</v>
      </c>
      <c r="K171" t="s">
        <v>85</v>
      </c>
      <c r="L171" t="s">
        <v>86</v>
      </c>
      <c r="M171" t="s">
        <v>87</v>
      </c>
      <c r="N171">
        <v>2</v>
      </c>
      <c r="O171" s="1">
        <v>44593.643796296295</v>
      </c>
      <c r="P171" s="1">
        <v>44593.668680555558</v>
      </c>
      <c r="Q171">
        <v>1895</v>
      </c>
      <c r="R171">
        <v>255</v>
      </c>
      <c r="S171" t="b">
        <v>0</v>
      </c>
      <c r="T171" t="s">
        <v>88</v>
      </c>
      <c r="U171" t="b">
        <v>0</v>
      </c>
      <c r="V171" t="s">
        <v>89</v>
      </c>
      <c r="W171" s="1">
        <v>44593.647175925929</v>
      </c>
      <c r="X171">
        <v>146</v>
      </c>
      <c r="Y171">
        <v>21</v>
      </c>
      <c r="Z171">
        <v>0</v>
      </c>
      <c r="AA171">
        <v>21</v>
      </c>
      <c r="AB171">
        <v>0</v>
      </c>
      <c r="AC171">
        <v>2</v>
      </c>
      <c r="AD171">
        <v>7</v>
      </c>
      <c r="AE171">
        <v>0</v>
      </c>
      <c r="AF171">
        <v>0</v>
      </c>
      <c r="AG171">
        <v>0</v>
      </c>
      <c r="AH171" t="s">
        <v>156</v>
      </c>
      <c r="AI171" s="1">
        <v>44593.668680555558</v>
      </c>
      <c r="AJ171">
        <v>61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513</v>
      </c>
      <c r="B172" t="s">
        <v>80</v>
      </c>
      <c r="C172" t="s">
        <v>511</v>
      </c>
      <c r="D172" t="s">
        <v>82</v>
      </c>
      <c r="E172" s="2" t="str">
        <f>HYPERLINK("capsilon://?command=openfolder&amp;siteaddress=FAM.docvelocity-na8.net&amp;folderid=FX4CA22090-F70E-F39F-2000-AD2F97685598","FX2201613")</f>
        <v>FX2201613</v>
      </c>
      <c r="F172" t="s">
        <v>19</v>
      </c>
      <c r="G172" t="s">
        <v>19</v>
      </c>
      <c r="H172" t="s">
        <v>83</v>
      </c>
      <c r="I172" t="s">
        <v>514</v>
      </c>
      <c r="J172">
        <v>28</v>
      </c>
      <c r="K172" t="s">
        <v>85</v>
      </c>
      <c r="L172" t="s">
        <v>86</v>
      </c>
      <c r="M172" t="s">
        <v>87</v>
      </c>
      <c r="N172">
        <v>2</v>
      </c>
      <c r="O172" s="1">
        <v>44593.651377314818</v>
      </c>
      <c r="P172" s="1">
        <v>44593.669374999998</v>
      </c>
      <c r="Q172">
        <v>1223</v>
      </c>
      <c r="R172">
        <v>332</v>
      </c>
      <c r="S172" t="b">
        <v>0</v>
      </c>
      <c r="T172" t="s">
        <v>88</v>
      </c>
      <c r="U172" t="b">
        <v>0</v>
      </c>
      <c r="V172" t="s">
        <v>139</v>
      </c>
      <c r="W172" s="1">
        <v>44593.660393518519</v>
      </c>
      <c r="X172">
        <v>273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156</v>
      </c>
      <c r="AI172" s="1">
        <v>44593.669374999998</v>
      </c>
      <c r="AJ172">
        <v>59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515</v>
      </c>
      <c r="B173" t="s">
        <v>80</v>
      </c>
      <c r="C173" t="s">
        <v>516</v>
      </c>
      <c r="D173" t="s">
        <v>82</v>
      </c>
      <c r="E173" s="2" t="str">
        <f>HYPERLINK("capsilon://?command=openfolder&amp;siteaddress=FAM.docvelocity-na8.net&amp;folderid=FX20E03C90-C3BD-024D-81D1-99877DA8EDB2","FX2201547")</f>
        <v>FX2201547</v>
      </c>
      <c r="F173" t="s">
        <v>19</v>
      </c>
      <c r="G173" t="s">
        <v>19</v>
      </c>
      <c r="H173" t="s">
        <v>83</v>
      </c>
      <c r="I173" t="s">
        <v>517</v>
      </c>
      <c r="J173">
        <v>28</v>
      </c>
      <c r="K173" t="s">
        <v>85</v>
      </c>
      <c r="L173" t="s">
        <v>86</v>
      </c>
      <c r="M173" t="s">
        <v>87</v>
      </c>
      <c r="N173">
        <v>2</v>
      </c>
      <c r="O173" s="1">
        <v>44593.682824074072</v>
      </c>
      <c r="P173" s="1">
        <v>44593.737002314818</v>
      </c>
      <c r="Q173">
        <v>3951</v>
      </c>
      <c r="R173">
        <v>730</v>
      </c>
      <c r="S173" t="b">
        <v>0</v>
      </c>
      <c r="T173" t="s">
        <v>88</v>
      </c>
      <c r="U173" t="b">
        <v>0</v>
      </c>
      <c r="V173" t="s">
        <v>126</v>
      </c>
      <c r="W173" s="1">
        <v>44593.687951388885</v>
      </c>
      <c r="X173">
        <v>440</v>
      </c>
      <c r="Y173">
        <v>21</v>
      </c>
      <c r="Z173">
        <v>0</v>
      </c>
      <c r="AA173">
        <v>21</v>
      </c>
      <c r="AB173">
        <v>0</v>
      </c>
      <c r="AC173">
        <v>2</v>
      </c>
      <c r="AD173">
        <v>7</v>
      </c>
      <c r="AE173">
        <v>0</v>
      </c>
      <c r="AF173">
        <v>0</v>
      </c>
      <c r="AG173">
        <v>0</v>
      </c>
      <c r="AH173" t="s">
        <v>156</v>
      </c>
      <c r="AI173" s="1">
        <v>44593.737002314818</v>
      </c>
      <c r="AJ173">
        <v>290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518</v>
      </c>
      <c r="B174" t="s">
        <v>80</v>
      </c>
      <c r="C174" t="s">
        <v>362</v>
      </c>
      <c r="D174" t="s">
        <v>82</v>
      </c>
      <c r="E174" s="2" t="str">
        <f>HYPERLINK("capsilon://?command=openfolder&amp;siteaddress=FAM.docvelocity-na8.net&amp;folderid=FXE587934A-E9D4-53A2-A0C8-995C6DAC624D","FX21123486")</f>
        <v>FX21123486</v>
      </c>
      <c r="F174" t="s">
        <v>19</v>
      </c>
      <c r="G174" t="s">
        <v>19</v>
      </c>
      <c r="H174" t="s">
        <v>83</v>
      </c>
      <c r="I174" t="s">
        <v>519</v>
      </c>
      <c r="J174">
        <v>30</v>
      </c>
      <c r="K174" t="s">
        <v>85</v>
      </c>
      <c r="L174" t="s">
        <v>86</v>
      </c>
      <c r="M174" t="s">
        <v>87</v>
      </c>
      <c r="N174">
        <v>2</v>
      </c>
      <c r="O174" s="1">
        <v>44593.687905092593</v>
      </c>
      <c r="P174" s="1">
        <v>44593.737650462965</v>
      </c>
      <c r="Q174">
        <v>4136</v>
      </c>
      <c r="R174">
        <v>162</v>
      </c>
      <c r="S174" t="b">
        <v>0</v>
      </c>
      <c r="T174" t="s">
        <v>88</v>
      </c>
      <c r="U174" t="b">
        <v>0</v>
      </c>
      <c r="V174" t="s">
        <v>126</v>
      </c>
      <c r="W174" s="1">
        <v>44593.689201388886</v>
      </c>
      <c r="X174">
        <v>107</v>
      </c>
      <c r="Y174">
        <v>9</v>
      </c>
      <c r="Z174">
        <v>0</v>
      </c>
      <c r="AA174">
        <v>9</v>
      </c>
      <c r="AB174">
        <v>0</v>
      </c>
      <c r="AC174">
        <v>3</v>
      </c>
      <c r="AD174">
        <v>21</v>
      </c>
      <c r="AE174">
        <v>0</v>
      </c>
      <c r="AF174">
        <v>0</v>
      </c>
      <c r="AG174">
        <v>0</v>
      </c>
      <c r="AH174" t="s">
        <v>156</v>
      </c>
      <c r="AI174" s="1">
        <v>44593.737650462965</v>
      </c>
      <c r="AJ174">
        <v>55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21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520</v>
      </c>
      <c r="B175" t="s">
        <v>80</v>
      </c>
      <c r="C175" t="s">
        <v>521</v>
      </c>
      <c r="D175" t="s">
        <v>82</v>
      </c>
      <c r="E175" s="2" t="str">
        <f>HYPERLINK("capsilon://?command=openfolder&amp;siteaddress=FAM.docvelocity-na8.net&amp;folderid=FXF1CA2F88-C6E8-4D16-5AD5-FE43EEBE7B12","FX22015512")</f>
        <v>FX22015512</v>
      </c>
      <c r="F175" t="s">
        <v>19</v>
      </c>
      <c r="G175" t="s">
        <v>19</v>
      </c>
      <c r="H175" t="s">
        <v>83</v>
      </c>
      <c r="I175" t="s">
        <v>522</v>
      </c>
      <c r="J175">
        <v>66</v>
      </c>
      <c r="K175" t="s">
        <v>85</v>
      </c>
      <c r="L175" t="s">
        <v>86</v>
      </c>
      <c r="M175" t="s">
        <v>87</v>
      </c>
      <c r="N175">
        <v>2</v>
      </c>
      <c r="O175" s="1">
        <v>44593.695370370369</v>
      </c>
      <c r="P175" s="1">
        <v>44593.739062499997</v>
      </c>
      <c r="Q175">
        <v>2691</v>
      </c>
      <c r="R175">
        <v>1084</v>
      </c>
      <c r="S175" t="b">
        <v>0</v>
      </c>
      <c r="T175" t="s">
        <v>88</v>
      </c>
      <c r="U175" t="b">
        <v>0</v>
      </c>
      <c r="V175" t="s">
        <v>139</v>
      </c>
      <c r="W175" s="1">
        <v>44593.708518518521</v>
      </c>
      <c r="X175">
        <v>963</v>
      </c>
      <c r="Y175">
        <v>52</v>
      </c>
      <c r="Z175">
        <v>0</v>
      </c>
      <c r="AA175">
        <v>52</v>
      </c>
      <c r="AB175">
        <v>0</v>
      </c>
      <c r="AC175">
        <v>32</v>
      </c>
      <c r="AD175">
        <v>14</v>
      </c>
      <c r="AE175">
        <v>0</v>
      </c>
      <c r="AF175">
        <v>0</v>
      </c>
      <c r="AG175">
        <v>0</v>
      </c>
      <c r="AH175" t="s">
        <v>156</v>
      </c>
      <c r="AI175" s="1">
        <v>44593.739062499997</v>
      </c>
      <c r="AJ175">
        <v>121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14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523</v>
      </c>
      <c r="B176" t="s">
        <v>80</v>
      </c>
      <c r="C176" t="s">
        <v>524</v>
      </c>
      <c r="D176" t="s">
        <v>82</v>
      </c>
      <c r="E176" s="2" t="str">
        <f>HYPERLINK("capsilon://?command=openfolder&amp;siteaddress=FAM.docvelocity-na8.net&amp;folderid=FX2727FDB4-B8DC-CD3E-D7C7-7C2454C10A46","FX22017655")</f>
        <v>FX22017655</v>
      </c>
      <c r="F176" t="s">
        <v>19</v>
      </c>
      <c r="G176" t="s">
        <v>19</v>
      </c>
      <c r="H176" t="s">
        <v>83</v>
      </c>
      <c r="I176" t="s">
        <v>525</v>
      </c>
      <c r="J176">
        <v>38</v>
      </c>
      <c r="K176" t="s">
        <v>85</v>
      </c>
      <c r="L176" t="s">
        <v>86</v>
      </c>
      <c r="M176" t="s">
        <v>87</v>
      </c>
      <c r="N176">
        <v>2</v>
      </c>
      <c r="O176" s="1">
        <v>44593.719884259262</v>
      </c>
      <c r="P176" s="1">
        <v>44593.740208333336</v>
      </c>
      <c r="Q176">
        <v>1025</v>
      </c>
      <c r="R176">
        <v>731</v>
      </c>
      <c r="S176" t="b">
        <v>0</v>
      </c>
      <c r="T176" t="s">
        <v>88</v>
      </c>
      <c r="U176" t="b">
        <v>0</v>
      </c>
      <c r="V176" t="s">
        <v>139</v>
      </c>
      <c r="W176" s="1">
        <v>44593.727314814816</v>
      </c>
      <c r="X176">
        <v>633</v>
      </c>
      <c r="Y176">
        <v>37</v>
      </c>
      <c r="Z176">
        <v>0</v>
      </c>
      <c r="AA176">
        <v>37</v>
      </c>
      <c r="AB176">
        <v>0</v>
      </c>
      <c r="AC176">
        <v>15</v>
      </c>
      <c r="AD176">
        <v>1</v>
      </c>
      <c r="AE176">
        <v>0</v>
      </c>
      <c r="AF176">
        <v>0</v>
      </c>
      <c r="AG176">
        <v>0</v>
      </c>
      <c r="AH176" t="s">
        <v>156</v>
      </c>
      <c r="AI176" s="1">
        <v>44593.740208333336</v>
      </c>
      <c r="AJ176">
        <v>98</v>
      </c>
      <c r="AK176">
        <v>2</v>
      </c>
      <c r="AL176">
        <v>0</v>
      </c>
      <c r="AM176">
        <v>2</v>
      </c>
      <c r="AN176">
        <v>0</v>
      </c>
      <c r="AO176">
        <v>1</v>
      </c>
      <c r="AP176">
        <v>-1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526</v>
      </c>
      <c r="B177" t="s">
        <v>80</v>
      </c>
      <c r="C177" t="s">
        <v>527</v>
      </c>
      <c r="D177" t="s">
        <v>82</v>
      </c>
      <c r="E177" s="2" t="str">
        <f t="shared" ref="E177:E186" si="2">HYPERLINK("capsilon://?command=openfolder&amp;siteaddress=FAM.docvelocity-na8.net&amp;folderid=FXC99032E9-C194-36F9-4732-64CA21144C17","FX22011423")</f>
        <v>FX22011423</v>
      </c>
      <c r="F177" t="s">
        <v>19</v>
      </c>
      <c r="G177" t="s">
        <v>19</v>
      </c>
      <c r="H177" t="s">
        <v>83</v>
      </c>
      <c r="I177" t="s">
        <v>528</v>
      </c>
      <c r="J177">
        <v>38</v>
      </c>
      <c r="K177" t="s">
        <v>85</v>
      </c>
      <c r="L177" t="s">
        <v>86</v>
      </c>
      <c r="M177" t="s">
        <v>87</v>
      </c>
      <c r="N177">
        <v>2</v>
      </c>
      <c r="O177" s="1">
        <v>44593.721944444442</v>
      </c>
      <c r="P177" s="1">
        <v>44593.740486111114</v>
      </c>
      <c r="Q177">
        <v>1288</v>
      </c>
      <c r="R177">
        <v>314</v>
      </c>
      <c r="S177" t="b">
        <v>0</v>
      </c>
      <c r="T177" t="s">
        <v>88</v>
      </c>
      <c r="U177" t="b">
        <v>0</v>
      </c>
      <c r="V177" t="s">
        <v>119</v>
      </c>
      <c r="W177" s="1">
        <v>44593.724374999998</v>
      </c>
      <c r="X177">
        <v>205</v>
      </c>
      <c r="Y177">
        <v>33</v>
      </c>
      <c r="Z177">
        <v>0</v>
      </c>
      <c r="AA177">
        <v>33</v>
      </c>
      <c r="AB177">
        <v>0</v>
      </c>
      <c r="AC177">
        <v>8</v>
      </c>
      <c r="AD177">
        <v>5</v>
      </c>
      <c r="AE177">
        <v>0</v>
      </c>
      <c r="AF177">
        <v>0</v>
      </c>
      <c r="AG177">
        <v>0</v>
      </c>
      <c r="AH177" t="s">
        <v>90</v>
      </c>
      <c r="AI177" s="1">
        <v>44593.740486111114</v>
      </c>
      <c r="AJ177">
        <v>109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5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529</v>
      </c>
      <c r="B178" t="s">
        <v>80</v>
      </c>
      <c r="C178" t="s">
        <v>527</v>
      </c>
      <c r="D178" t="s">
        <v>82</v>
      </c>
      <c r="E178" s="2" t="str">
        <f t="shared" si="2"/>
        <v>FX22011423</v>
      </c>
      <c r="F178" t="s">
        <v>19</v>
      </c>
      <c r="G178" t="s">
        <v>19</v>
      </c>
      <c r="H178" t="s">
        <v>83</v>
      </c>
      <c r="I178" t="s">
        <v>530</v>
      </c>
      <c r="J178">
        <v>38</v>
      </c>
      <c r="K178" t="s">
        <v>85</v>
      </c>
      <c r="L178" t="s">
        <v>86</v>
      </c>
      <c r="M178" t="s">
        <v>87</v>
      </c>
      <c r="N178">
        <v>2</v>
      </c>
      <c r="O178" s="1">
        <v>44593.722129629627</v>
      </c>
      <c r="P178" s="1">
        <v>44593.74150462963</v>
      </c>
      <c r="Q178">
        <v>1414</v>
      </c>
      <c r="R178">
        <v>260</v>
      </c>
      <c r="S178" t="b">
        <v>0</v>
      </c>
      <c r="T178" t="s">
        <v>88</v>
      </c>
      <c r="U178" t="b">
        <v>0</v>
      </c>
      <c r="V178" t="s">
        <v>119</v>
      </c>
      <c r="W178" s="1">
        <v>44593.726111111115</v>
      </c>
      <c r="X178">
        <v>149</v>
      </c>
      <c r="Y178">
        <v>33</v>
      </c>
      <c r="Z178">
        <v>0</v>
      </c>
      <c r="AA178">
        <v>33</v>
      </c>
      <c r="AB178">
        <v>0</v>
      </c>
      <c r="AC178">
        <v>7</v>
      </c>
      <c r="AD178">
        <v>5</v>
      </c>
      <c r="AE178">
        <v>0</v>
      </c>
      <c r="AF178">
        <v>0</v>
      </c>
      <c r="AG178">
        <v>0</v>
      </c>
      <c r="AH178" t="s">
        <v>156</v>
      </c>
      <c r="AI178" s="1">
        <v>44593.74150462963</v>
      </c>
      <c r="AJ178">
        <v>111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5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531</v>
      </c>
      <c r="B179" t="s">
        <v>80</v>
      </c>
      <c r="C179" t="s">
        <v>527</v>
      </c>
      <c r="D179" t="s">
        <v>82</v>
      </c>
      <c r="E179" s="2" t="str">
        <f t="shared" si="2"/>
        <v>FX22011423</v>
      </c>
      <c r="F179" t="s">
        <v>19</v>
      </c>
      <c r="G179" t="s">
        <v>19</v>
      </c>
      <c r="H179" t="s">
        <v>83</v>
      </c>
      <c r="I179" t="s">
        <v>532</v>
      </c>
      <c r="J179">
        <v>66</v>
      </c>
      <c r="K179" t="s">
        <v>85</v>
      </c>
      <c r="L179" t="s">
        <v>86</v>
      </c>
      <c r="M179" t="s">
        <v>87</v>
      </c>
      <c r="N179">
        <v>2</v>
      </c>
      <c r="O179" s="1">
        <v>44593.722557870373</v>
      </c>
      <c r="P179" s="1">
        <v>44593.742708333331</v>
      </c>
      <c r="Q179">
        <v>1361</v>
      </c>
      <c r="R179">
        <v>380</v>
      </c>
      <c r="S179" t="b">
        <v>0</v>
      </c>
      <c r="T179" t="s">
        <v>88</v>
      </c>
      <c r="U179" t="b">
        <v>0</v>
      </c>
      <c r="V179" t="s">
        <v>89</v>
      </c>
      <c r="W179" s="1">
        <v>44593.727476851855</v>
      </c>
      <c r="X179">
        <v>189</v>
      </c>
      <c r="Y179">
        <v>52</v>
      </c>
      <c r="Z179">
        <v>0</v>
      </c>
      <c r="AA179">
        <v>52</v>
      </c>
      <c r="AB179">
        <v>0</v>
      </c>
      <c r="AC179">
        <v>20</v>
      </c>
      <c r="AD179">
        <v>14</v>
      </c>
      <c r="AE179">
        <v>0</v>
      </c>
      <c r="AF179">
        <v>0</v>
      </c>
      <c r="AG179">
        <v>0</v>
      </c>
      <c r="AH179" t="s">
        <v>90</v>
      </c>
      <c r="AI179" s="1">
        <v>44593.742708333331</v>
      </c>
      <c r="AJ179">
        <v>191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13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533</v>
      </c>
      <c r="B180" t="s">
        <v>80</v>
      </c>
      <c r="C180" t="s">
        <v>527</v>
      </c>
      <c r="D180" t="s">
        <v>82</v>
      </c>
      <c r="E180" s="2" t="str">
        <f t="shared" si="2"/>
        <v>FX22011423</v>
      </c>
      <c r="F180" t="s">
        <v>19</v>
      </c>
      <c r="G180" t="s">
        <v>19</v>
      </c>
      <c r="H180" t="s">
        <v>83</v>
      </c>
      <c r="I180" t="s">
        <v>534</v>
      </c>
      <c r="J180">
        <v>66</v>
      </c>
      <c r="K180" t="s">
        <v>85</v>
      </c>
      <c r="L180" t="s">
        <v>86</v>
      </c>
      <c r="M180" t="s">
        <v>87</v>
      </c>
      <c r="N180">
        <v>2</v>
      </c>
      <c r="O180" s="1">
        <v>44593.724895833337</v>
      </c>
      <c r="P180" s="1">
        <v>44593.743113425924</v>
      </c>
      <c r="Q180">
        <v>1262</v>
      </c>
      <c r="R180">
        <v>312</v>
      </c>
      <c r="S180" t="b">
        <v>0</v>
      </c>
      <c r="T180" t="s">
        <v>88</v>
      </c>
      <c r="U180" t="b">
        <v>0</v>
      </c>
      <c r="V180" t="s">
        <v>100</v>
      </c>
      <c r="W180" s="1">
        <v>44593.727511574078</v>
      </c>
      <c r="X180">
        <v>173</v>
      </c>
      <c r="Y180">
        <v>52</v>
      </c>
      <c r="Z180">
        <v>0</v>
      </c>
      <c r="AA180">
        <v>52</v>
      </c>
      <c r="AB180">
        <v>0</v>
      </c>
      <c r="AC180">
        <v>26</v>
      </c>
      <c r="AD180">
        <v>14</v>
      </c>
      <c r="AE180">
        <v>0</v>
      </c>
      <c r="AF180">
        <v>0</v>
      </c>
      <c r="AG180">
        <v>0</v>
      </c>
      <c r="AH180" t="s">
        <v>156</v>
      </c>
      <c r="AI180" s="1">
        <v>44593.743113425924</v>
      </c>
      <c r="AJ180">
        <v>139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535</v>
      </c>
      <c r="B181" t="s">
        <v>80</v>
      </c>
      <c r="C181" t="s">
        <v>527</v>
      </c>
      <c r="D181" t="s">
        <v>82</v>
      </c>
      <c r="E181" s="2" t="str">
        <f t="shared" si="2"/>
        <v>FX22011423</v>
      </c>
      <c r="F181" t="s">
        <v>19</v>
      </c>
      <c r="G181" t="s">
        <v>19</v>
      </c>
      <c r="H181" t="s">
        <v>83</v>
      </c>
      <c r="I181" t="s">
        <v>536</v>
      </c>
      <c r="J181">
        <v>66</v>
      </c>
      <c r="K181" t="s">
        <v>85</v>
      </c>
      <c r="L181" t="s">
        <v>86</v>
      </c>
      <c r="M181" t="s">
        <v>87</v>
      </c>
      <c r="N181">
        <v>2</v>
      </c>
      <c r="O181" s="1">
        <v>44593.727268518516</v>
      </c>
      <c r="P181" s="1">
        <v>44593.744849537034</v>
      </c>
      <c r="Q181">
        <v>628</v>
      </c>
      <c r="R181">
        <v>891</v>
      </c>
      <c r="S181" t="b">
        <v>0</v>
      </c>
      <c r="T181" t="s">
        <v>88</v>
      </c>
      <c r="U181" t="b">
        <v>0</v>
      </c>
      <c r="V181" t="s">
        <v>139</v>
      </c>
      <c r="W181" s="1">
        <v>44593.735486111109</v>
      </c>
      <c r="X181">
        <v>706</v>
      </c>
      <c r="Y181">
        <v>52</v>
      </c>
      <c r="Z181">
        <v>0</v>
      </c>
      <c r="AA181">
        <v>52</v>
      </c>
      <c r="AB181">
        <v>0</v>
      </c>
      <c r="AC181">
        <v>25</v>
      </c>
      <c r="AD181">
        <v>14</v>
      </c>
      <c r="AE181">
        <v>0</v>
      </c>
      <c r="AF181">
        <v>0</v>
      </c>
      <c r="AG181">
        <v>0</v>
      </c>
      <c r="AH181" t="s">
        <v>90</v>
      </c>
      <c r="AI181" s="1">
        <v>44593.744849537034</v>
      </c>
      <c r="AJ181">
        <v>185</v>
      </c>
      <c r="AK181">
        <v>2</v>
      </c>
      <c r="AL181">
        <v>0</v>
      </c>
      <c r="AM181">
        <v>2</v>
      </c>
      <c r="AN181">
        <v>0</v>
      </c>
      <c r="AO181">
        <v>2</v>
      </c>
      <c r="AP181">
        <v>12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537</v>
      </c>
      <c r="B182" t="s">
        <v>80</v>
      </c>
      <c r="C182" t="s">
        <v>527</v>
      </c>
      <c r="D182" t="s">
        <v>82</v>
      </c>
      <c r="E182" s="2" t="str">
        <f t="shared" si="2"/>
        <v>FX22011423</v>
      </c>
      <c r="F182" t="s">
        <v>19</v>
      </c>
      <c r="G182" t="s">
        <v>19</v>
      </c>
      <c r="H182" t="s">
        <v>83</v>
      </c>
      <c r="I182" t="s">
        <v>538</v>
      </c>
      <c r="J182">
        <v>66</v>
      </c>
      <c r="K182" t="s">
        <v>85</v>
      </c>
      <c r="L182" t="s">
        <v>86</v>
      </c>
      <c r="M182" t="s">
        <v>87</v>
      </c>
      <c r="N182">
        <v>2</v>
      </c>
      <c r="O182" s="1">
        <v>44593.728321759256</v>
      </c>
      <c r="P182" s="1">
        <v>44593.744872685187</v>
      </c>
      <c r="Q182">
        <v>892</v>
      </c>
      <c r="R182">
        <v>538</v>
      </c>
      <c r="S182" t="b">
        <v>0</v>
      </c>
      <c r="T182" t="s">
        <v>88</v>
      </c>
      <c r="U182" t="b">
        <v>0</v>
      </c>
      <c r="V182" t="s">
        <v>119</v>
      </c>
      <c r="W182" s="1">
        <v>44593.732708333337</v>
      </c>
      <c r="X182">
        <v>368</v>
      </c>
      <c r="Y182">
        <v>52</v>
      </c>
      <c r="Z182">
        <v>0</v>
      </c>
      <c r="AA182">
        <v>52</v>
      </c>
      <c r="AB182">
        <v>0</v>
      </c>
      <c r="AC182">
        <v>26</v>
      </c>
      <c r="AD182">
        <v>14</v>
      </c>
      <c r="AE182">
        <v>0</v>
      </c>
      <c r="AF182">
        <v>0</v>
      </c>
      <c r="AG182">
        <v>0</v>
      </c>
      <c r="AH182" t="s">
        <v>156</v>
      </c>
      <c r="AI182" s="1">
        <v>44593.744872685187</v>
      </c>
      <c r="AJ182">
        <v>151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539</v>
      </c>
      <c r="B183" t="s">
        <v>80</v>
      </c>
      <c r="C183" t="s">
        <v>527</v>
      </c>
      <c r="D183" t="s">
        <v>82</v>
      </c>
      <c r="E183" s="2" t="str">
        <f t="shared" si="2"/>
        <v>FX22011423</v>
      </c>
      <c r="F183" t="s">
        <v>19</v>
      </c>
      <c r="G183" t="s">
        <v>19</v>
      </c>
      <c r="H183" t="s">
        <v>83</v>
      </c>
      <c r="I183" t="s">
        <v>540</v>
      </c>
      <c r="J183">
        <v>66</v>
      </c>
      <c r="K183" t="s">
        <v>85</v>
      </c>
      <c r="L183" t="s">
        <v>86</v>
      </c>
      <c r="M183" t="s">
        <v>87</v>
      </c>
      <c r="N183">
        <v>2</v>
      </c>
      <c r="O183" s="1">
        <v>44593.729768518519</v>
      </c>
      <c r="P183" s="1">
        <v>44593.746770833335</v>
      </c>
      <c r="Q183">
        <v>986</v>
      </c>
      <c r="R183">
        <v>483</v>
      </c>
      <c r="S183" t="b">
        <v>0</v>
      </c>
      <c r="T183" t="s">
        <v>88</v>
      </c>
      <c r="U183" t="b">
        <v>0</v>
      </c>
      <c r="V183" t="s">
        <v>119</v>
      </c>
      <c r="W183" s="1">
        <v>44593.736145833333</v>
      </c>
      <c r="X183">
        <v>296</v>
      </c>
      <c r="Y183">
        <v>52</v>
      </c>
      <c r="Z183">
        <v>0</v>
      </c>
      <c r="AA183">
        <v>52</v>
      </c>
      <c r="AB183">
        <v>0</v>
      </c>
      <c r="AC183">
        <v>26</v>
      </c>
      <c r="AD183">
        <v>14</v>
      </c>
      <c r="AE183">
        <v>0</v>
      </c>
      <c r="AF183">
        <v>0</v>
      </c>
      <c r="AG183">
        <v>0</v>
      </c>
      <c r="AH183" t="s">
        <v>90</v>
      </c>
      <c r="AI183" s="1">
        <v>44593.746770833335</v>
      </c>
      <c r="AJ183">
        <v>165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13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541</v>
      </c>
      <c r="B184" t="s">
        <v>80</v>
      </c>
      <c r="C184" t="s">
        <v>527</v>
      </c>
      <c r="D184" t="s">
        <v>82</v>
      </c>
      <c r="E184" s="2" t="str">
        <f t="shared" si="2"/>
        <v>FX22011423</v>
      </c>
      <c r="F184" t="s">
        <v>19</v>
      </c>
      <c r="G184" t="s">
        <v>19</v>
      </c>
      <c r="H184" t="s">
        <v>83</v>
      </c>
      <c r="I184" t="s">
        <v>542</v>
      </c>
      <c r="J184">
        <v>66</v>
      </c>
      <c r="K184" t="s">
        <v>85</v>
      </c>
      <c r="L184" t="s">
        <v>86</v>
      </c>
      <c r="M184" t="s">
        <v>87</v>
      </c>
      <c r="N184">
        <v>2</v>
      </c>
      <c r="O184" s="1">
        <v>44593.730092592596</v>
      </c>
      <c r="P184" s="1">
        <v>44593.751006944447</v>
      </c>
      <c r="Q184">
        <v>1137</v>
      </c>
      <c r="R184">
        <v>670</v>
      </c>
      <c r="S184" t="b">
        <v>0</v>
      </c>
      <c r="T184" t="s">
        <v>88</v>
      </c>
      <c r="U184" t="b">
        <v>0</v>
      </c>
      <c r="V184" t="s">
        <v>132</v>
      </c>
      <c r="W184" s="1">
        <v>44593.737256944441</v>
      </c>
      <c r="X184">
        <v>195</v>
      </c>
      <c r="Y184">
        <v>19</v>
      </c>
      <c r="Z184">
        <v>0</v>
      </c>
      <c r="AA184">
        <v>19</v>
      </c>
      <c r="AB184">
        <v>52</v>
      </c>
      <c r="AC184">
        <v>13</v>
      </c>
      <c r="AD184">
        <v>47</v>
      </c>
      <c r="AE184">
        <v>0</v>
      </c>
      <c r="AF184">
        <v>0</v>
      </c>
      <c r="AG184">
        <v>0</v>
      </c>
      <c r="AH184" t="s">
        <v>156</v>
      </c>
      <c r="AI184" s="1">
        <v>44593.751006944447</v>
      </c>
      <c r="AJ184">
        <v>127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45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543</v>
      </c>
      <c r="B185" t="s">
        <v>80</v>
      </c>
      <c r="C185" t="s">
        <v>527</v>
      </c>
      <c r="D185" t="s">
        <v>82</v>
      </c>
      <c r="E185" s="2" t="str">
        <f t="shared" si="2"/>
        <v>FX22011423</v>
      </c>
      <c r="F185" t="s">
        <v>19</v>
      </c>
      <c r="G185" t="s">
        <v>19</v>
      </c>
      <c r="H185" t="s">
        <v>83</v>
      </c>
      <c r="I185" t="s">
        <v>544</v>
      </c>
      <c r="J185">
        <v>66</v>
      </c>
      <c r="K185" t="s">
        <v>85</v>
      </c>
      <c r="L185" t="s">
        <v>86</v>
      </c>
      <c r="M185" t="s">
        <v>87</v>
      </c>
      <c r="N185">
        <v>2</v>
      </c>
      <c r="O185" s="1">
        <v>44593.730937499997</v>
      </c>
      <c r="P185" s="1">
        <v>44593.748055555552</v>
      </c>
      <c r="Q185">
        <v>672</v>
      </c>
      <c r="R185">
        <v>807</v>
      </c>
      <c r="S185" t="b">
        <v>0</v>
      </c>
      <c r="T185" t="s">
        <v>88</v>
      </c>
      <c r="U185" t="b">
        <v>0</v>
      </c>
      <c r="V185" t="s">
        <v>139</v>
      </c>
      <c r="W185" s="1">
        <v>44593.743622685186</v>
      </c>
      <c r="X185">
        <v>702</v>
      </c>
      <c r="Y185">
        <v>52</v>
      </c>
      <c r="Z185">
        <v>0</v>
      </c>
      <c r="AA185">
        <v>52</v>
      </c>
      <c r="AB185">
        <v>0</v>
      </c>
      <c r="AC185">
        <v>27</v>
      </c>
      <c r="AD185">
        <v>14</v>
      </c>
      <c r="AE185">
        <v>0</v>
      </c>
      <c r="AF185">
        <v>0</v>
      </c>
      <c r="AG185">
        <v>0</v>
      </c>
      <c r="AH185" t="s">
        <v>156</v>
      </c>
      <c r="AI185" s="1">
        <v>44593.748055555552</v>
      </c>
      <c r="AJ185">
        <v>105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545</v>
      </c>
      <c r="B186" t="s">
        <v>80</v>
      </c>
      <c r="C186" t="s">
        <v>527</v>
      </c>
      <c r="D186" t="s">
        <v>82</v>
      </c>
      <c r="E186" s="2" t="str">
        <f t="shared" si="2"/>
        <v>FX22011423</v>
      </c>
      <c r="F186" t="s">
        <v>19</v>
      </c>
      <c r="G186" t="s">
        <v>19</v>
      </c>
      <c r="H186" t="s">
        <v>83</v>
      </c>
      <c r="I186" t="s">
        <v>546</v>
      </c>
      <c r="J186">
        <v>66</v>
      </c>
      <c r="K186" t="s">
        <v>85</v>
      </c>
      <c r="L186" t="s">
        <v>86</v>
      </c>
      <c r="M186" t="s">
        <v>87</v>
      </c>
      <c r="N186">
        <v>2</v>
      </c>
      <c r="O186" s="1">
        <v>44593.732245370367</v>
      </c>
      <c r="P186" s="1">
        <v>44593.748344907406</v>
      </c>
      <c r="Q186">
        <v>650</v>
      </c>
      <c r="R186">
        <v>741</v>
      </c>
      <c r="S186" t="b">
        <v>0</v>
      </c>
      <c r="T186" t="s">
        <v>88</v>
      </c>
      <c r="U186" t="b">
        <v>0</v>
      </c>
      <c r="V186" t="s">
        <v>132</v>
      </c>
      <c r="W186" s="1">
        <v>44593.744988425926</v>
      </c>
      <c r="X186">
        <v>56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156</v>
      </c>
      <c r="AI186" s="1">
        <v>44593.748344907406</v>
      </c>
      <c r="AJ186">
        <v>24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547</v>
      </c>
      <c r="B187" t="s">
        <v>80</v>
      </c>
      <c r="C187" t="s">
        <v>548</v>
      </c>
      <c r="D187" t="s">
        <v>82</v>
      </c>
      <c r="E187" s="2" t="str">
        <f>HYPERLINK("capsilon://?command=openfolder&amp;siteaddress=FAM.docvelocity-na8.net&amp;folderid=FX35437E60-C9EB-5D3D-5618-8A4DD2C6A518","FX22019012")</f>
        <v>FX22019012</v>
      </c>
      <c r="F187" t="s">
        <v>19</v>
      </c>
      <c r="G187" t="s">
        <v>19</v>
      </c>
      <c r="H187" t="s">
        <v>83</v>
      </c>
      <c r="I187" t="s">
        <v>549</v>
      </c>
      <c r="J187">
        <v>28</v>
      </c>
      <c r="K187" t="s">
        <v>85</v>
      </c>
      <c r="L187" t="s">
        <v>86</v>
      </c>
      <c r="M187" t="s">
        <v>87</v>
      </c>
      <c r="N187">
        <v>2</v>
      </c>
      <c r="O187" s="1">
        <v>44593.736168981479</v>
      </c>
      <c r="P187" s="1">
        <v>44593.749525462961</v>
      </c>
      <c r="Q187">
        <v>657</v>
      </c>
      <c r="R187">
        <v>497</v>
      </c>
      <c r="S187" t="b">
        <v>0</v>
      </c>
      <c r="T187" t="s">
        <v>88</v>
      </c>
      <c r="U187" t="b">
        <v>0</v>
      </c>
      <c r="V187" t="s">
        <v>89</v>
      </c>
      <c r="W187" s="1">
        <v>44593.740868055553</v>
      </c>
      <c r="X187">
        <v>275</v>
      </c>
      <c r="Y187">
        <v>21</v>
      </c>
      <c r="Z187">
        <v>0</v>
      </c>
      <c r="AA187">
        <v>21</v>
      </c>
      <c r="AB187">
        <v>0</v>
      </c>
      <c r="AC187">
        <v>18</v>
      </c>
      <c r="AD187">
        <v>7</v>
      </c>
      <c r="AE187">
        <v>0</v>
      </c>
      <c r="AF187">
        <v>0</v>
      </c>
      <c r="AG187">
        <v>0</v>
      </c>
      <c r="AH187" t="s">
        <v>156</v>
      </c>
      <c r="AI187" s="1">
        <v>44593.749525462961</v>
      </c>
      <c r="AJ187">
        <v>101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7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550</v>
      </c>
      <c r="B188" t="s">
        <v>80</v>
      </c>
      <c r="C188" t="s">
        <v>551</v>
      </c>
      <c r="D188" t="s">
        <v>82</v>
      </c>
      <c r="E188" s="2" t="str">
        <f>HYPERLINK("capsilon://?command=openfolder&amp;siteaddress=FAM.docvelocity-na8.net&amp;folderid=FXDF09C8D7-A1AF-71DE-3807-4F5CD27EA87A","FX22014154")</f>
        <v>FX22014154</v>
      </c>
      <c r="F188" t="s">
        <v>19</v>
      </c>
      <c r="G188" t="s">
        <v>19</v>
      </c>
      <c r="H188" t="s">
        <v>83</v>
      </c>
      <c r="I188" t="s">
        <v>552</v>
      </c>
      <c r="J188">
        <v>28</v>
      </c>
      <c r="K188" t="s">
        <v>85</v>
      </c>
      <c r="L188" t="s">
        <v>86</v>
      </c>
      <c r="M188" t="s">
        <v>87</v>
      </c>
      <c r="N188">
        <v>2</v>
      </c>
      <c r="O188" s="1">
        <v>44593.736817129633</v>
      </c>
      <c r="P188" s="1">
        <v>44593.75203703704</v>
      </c>
      <c r="Q188">
        <v>993</v>
      </c>
      <c r="R188">
        <v>322</v>
      </c>
      <c r="S188" t="b">
        <v>0</v>
      </c>
      <c r="T188" t="s">
        <v>88</v>
      </c>
      <c r="U188" t="b">
        <v>0</v>
      </c>
      <c r="V188" t="s">
        <v>132</v>
      </c>
      <c r="W188" s="1">
        <v>44593.739976851852</v>
      </c>
      <c r="X188">
        <v>234</v>
      </c>
      <c r="Y188">
        <v>21</v>
      </c>
      <c r="Z188">
        <v>0</v>
      </c>
      <c r="AA188">
        <v>21</v>
      </c>
      <c r="AB188">
        <v>0</v>
      </c>
      <c r="AC188">
        <v>4</v>
      </c>
      <c r="AD188">
        <v>7</v>
      </c>
      <c r="AE188">
        <v>0</v>
      </c>
      <c r="AF188">
        <v>0</v>
      </c>
      <c r="AG188">
        <v>0</v>
      </c>
      <c r="AH188" t="s">
        <v>156</v>
      </c>
      <c r="AI188" s="1">
        <v>44593.75203703704</v>
      </c>
      <c r="AJ188">
        <v>88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553</v>
      </c>
      <c r="B189" t="s">
        <v>80</v>
      </c>
      <c r="C189" t="s">
        <v>551</v>
      </c>
      <c r="D189" t="s">
        <v>82</v>
      </c>
      <c r="E189" s="2" t="str">
        <f>HYPERLINK("capsilon://?command=openfolder&amp;siteaddress=FAM.docvelocity-na8.net&amp;folderid=FXDF09C8D7-A1AF-71DE-3807-4F5CD27EA87A","FX22014154")</f>
        <v>FX22014154</v>
      </c>
      <c r="F189" t="s">
        <v>19</v>
      </c>
      <c r="G189" t="s">
        <v>19</v>
      </c>
      <c r="H189" t="s">
        <v>83</v>
      </c>
      <c r="I189" t="s">
        <v>554</v>
      </c>
      <c r="J189">
        <v>28</v>
      </c>
      <c r="K189" t="s">
        <v>85</v>
      </c>
      <c r="L189" t="s">
        <v>86</v>
      </c>
      <c r="M189" t="s">
        <v>87</v>
      </c>
      <c r="N189">
        <v>2</v>
      </c>
      <c r="O189" s="1">
        <v>44593.737175925926</v>
      </c>
      <c r="P189" s="1">
        <v>44593.752974537034</v>
      </c>
      <c r="Q189">
        <v>530</v>
      </c>
      <c r="R189">
        <v>835</v>
      </c>
      <c r="S189" t="b">
        <v>0</v>
      </c>
      <c r="T189" t="s">
        <v>88</v>
      </c>
      <c r="U189" t="b">
        <v>0</v>
      </c>
      <c r="V189" t="s">
        <v>104</v>
      </c>
      <c r="W189" s="1">
        <v>44593.746979166666</v>
      </c>
      <c r="X189">
        <v>741</v>
      </c>
      <c r="Y189">
        <v>21</v>
      </c>
      <c r="Z189">
        <v>0</v>
      </c>
      <c r="AA189">
        <v>21</v>
      </c>
      <c r="AB189">
        <v>0</v>
      </c>
      <c r="AC189">
        <v>21</v>
      </c>
      <c r="AD189">
        <v>7</v>
      </c>
      <c r="AE189">
        <v>0</v>
      </c>
      <c r="AF189">
        <v>0</v>
      </c>
      <c r="AG189">
        <v>0</v>
      </c>
      <c r="AH189" t="s">
        <v>156</v>
      </c>
      <c r="AI189" s="1">
        <v>44593.752974537034</v>
      </c>
      <c r="AJ189">
        <v>80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555</v>
      </c>
      <c r="B190" t="s">
        <v>80</v>
      </c>
      <c r="C190" t="s">
        <v>551</v>
      </c>
      <c r="D190" t="s">
        <v>82</v>
      </c>
      <c r="E190" s="2" t="str">
        <f>HYPERLINK("capsilon://?command=openfolder&amp;siteaddress=FAM.docvelocity-na8.net&amp;folderid=FXDF09C8D7-A1AF-71DE-3807-4F5CD27EA87A","FX22014154")</f>
        <v>FX22014154</v>
      </c>
      <c r="F190" t="s">
        <v>19</v>
      </c>
      <c r="G190" t="s">
        <v>19</v>
      </c>
      <c r="H190" t="s">
        <v>83</v>
      </c>
      <c r="I190" t="s">
        <v>556</v>
      </c>
      <c r="J190">
        <v>28</v>
      </c>
      <c r="K190" t="s">
        <v>85</v>
      </c>
      <c r="L190" t="s">
        <v>86</v>
      </c>
      <c r="M190" t="s">
        <v>87</v>
      </c>
      <c r="N190">
        <v>2</v>
      </c>
      <c r="O190" s="1">
        <v>44593.737291666665</v>
      </c>
      <c r="P190" s="1">
        <v>44593.75371527778</v>
      </c>
      <c r="Q190">
        <v>1044</v>
      </c>
      <c r="R190">
        <v>375</v>
      </c>
      <c r="S190" t="b">
        <v>0</v>
      </c>
      <c r="T190" t="s">
        <v>88</v>
      </c>
      <c r="U190" t="b">
        <v>0</v>
      </c>
      <c r="V190" t="s">
        <v>132</v>
      </c>
      <c r="W190" s="1">
        <v>44593.74359953704</v>
      </c>
      <c r="X190">
        <v>312</v>
      </c>
      <c r="Y190">
        <v>21</v>
      </c>
      <c r="Z190">
        <v>0</v>
      </c>
      <c r="AA190">
        <v>21</v>
      </c>
      <c r="AB190">
        <v>0</v>
      </c>
      <c r="AC190">
        <v>4</v>
      </c>
      <c r="AD190">
        <v>7</v>
      </c>
      <c r="AE190">
        <v>0</v>
      </c>
      <c r="AF190">
        <v>0</v>
      </c>
      <c r="AG190">
        <v>0</v>
      </c>
      <c r="AH190" t="s">
        <v>156</v>
      </c>
      <c r="AI190" s="1">
        <v>44593.75371527778</v>
      </c>
      <c r="AJ190">
        <v>63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557</v>
      </c>
      <c r="B191" t="s">
        <v>80</v>
      </c>
      <c r="C191" t="s">
        <v>551</v>
      </c>
      <c r="D191" t="s">
        <v>82</v>
      </c>
      <c r="E191" s="2" t="str">
        <f>HYPERLINK("capsilon://?command=openfolder&amp;siteaddress=FAM.docvelocity-na8.net&amp;folderid=FXDF09C8D7-A1AF-71DE-3807-4F5CD27EA87A","FX22014154")</f>
        <v>FX22014154</v>
      </c>
      <c r="F191" t="s">
        <v>19</v>
      </c>
      <c r="G191" t="s">
        <v>19</v>
      </c>
      <c r="H191" t="s">
        <v>83</v>
      </c>
      <c r="I191" t="s">
        <v>558</v>
      </c>
      <c r="J191">
        <v>28</v>
      </c>
      <c r="K191" t="s">
        <v>85</v>
      </c>
      <c r="L191" t="s">
        <v>86</v>
      </c>
      <c r="M191" t="s">
        <v>87</v>
      </c>
      <c r="N191">
        <v>2</v>
      </c>
      <c r="O191" s="1">
        <v>44593.737638888888</v>
      </c>
      <c r="P191" s="1">
        <v>44593.767256944448</v>
      </c>
      <c r="Q191">
        <v>295</v>
      </c>
      <c r="R191">
        <v>2264</v>
      </c>
      <c r="S191" t="b">
        <v>0</v>
      </c>
      <c r="T191" t="s">
        <v>88</v>
      </c>
      <c r="U191" t="b">
        <v>0</v>
      </c>
      <c r="V191" t="s">
        <v>184</v>
      </c>
      <c r="W191" s="1">
        <v>44593.765613425923</v>
      </c>
      <c r="X191">
        <v>1977</v>
      </c>
      <c r="Y191">
        <v>21</v>
      </c>
      <c r="Z191">
        <v>0</v>
      </c>
      <c r="AA191">
        <v>21</v>
      </c>
      <c r="AB191">
        <v>0</v>
      </c>
      <c r="AC191">
        <v>21</v>
      </c>
      <c r="AD191">
        <v>7</v>
      </c>
      <c r="AE191">
        <v>0</v>
      </c>
      <c r="AF191">
        <v>0</v>
      </c>
      <c r="AG191">
        <v>0</v>
      </c>
      <c r="AH191" t="s">
        <v>156</v>
      </c>
      <c r="AI191" s="1">
        <v>44593.767256944448</v>
      </c>
      <c r="AJ191">
        <v>134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559</v>
      </c>
      <c r="B192" t="s">
        <v>80</v>
      </c>
      <c r="C192" t="s">
        <v>560</v>
      </c>
      <c r="D192" t="s">
        <v>82</v>
      </c>
      <c r="E192" s="2" t="str">
        <f>HYPERLINK("capsilon://?command=openfolder&amp;siteaddress=FAM.docvelocity-na8.net&amp;folderid=FX9BA94822-F7FA-18A1-356F-849D16F59124","FX21129527")</f>
        <v>FX21129527</v>
      </c>
      <c r="F192" t="s">
        <v>19</v>
      </c>
      <c r="G192" t="s">
        <v>19</v>
      </c>
      <c r="H192" t="s">
        <v>83</v>
      </c>
      <c r="I192" t="s">
        <v>561</v>
      </c>
      <c r="J192">
        <v>21</v>
      </c>
      <c r="K192" t="s">
        <v>85</v>
      </c>
      <c r="L192" t="s">
        <v>86</v>
      </c>
      <c r="M192" t="s">
        <v>87</v>
      </c>
      <c r="N192">
        <v>2</v>
      </c>
      <c r="O192" s="1">
        <v>44593.754027777781</v>
      </c>
      <c r="P192" s="1">
        <v>44593.758831018517</v>
      </c>
      <c r="Q192">
        <v>206</v>
      </c>
      <c r="R192">
        <v>209</v>
      </c>
      <c r="S192" t="b">
        <v>0</v>
      </c>
      <c r="T192" t="s">
        <v>88</v>
      </c>
      <c r="U192" t="b">
        <v>0</v>
      </c>
      <c r="V192" t="s">
        <v>562</v>
      </c>
      <c r="W192" s="1">
        <v>44593.758414351854</v>
      </c>
      <c r="X192">
        <v>169</v>
      </c>
      <c r="Y192">
        <v>0</v>
      </c>
      <c r="Z192">
        <v>0</v>
      </c>
      <c r="AA192">
        <v>0</v>
      </c>
      <c r="AB192">
        <v>9</v>
      </c>
      <c r="AC192">
        <v>0</v>
      </c>
      <c r="AD192">
        <v>21</v>
      </c>
      <c r="AE192">
        <v>0</v>
      </c>
      <c r="AF192">
        <v>0</v>
      </c>
      <c r="AG192">
        <v>0</v>
      </c>
      <c r="AH192" t="s">
        <v>156</v>
      </c>
      <c r="AI192" s="1">
        <v>44593.758831018517</v>
      </c>
      <c r="AJ192">
        <v>16</v>
      </c>
      <c r="AK192">
        <v>0</v>
      </c>
      <c r="AL192">
        <v>0</v>
      </c>
      <c r="AM192">
        <v>0</v>
      </c>
      <c r="AN192">
        <v>9</v>
      </c>
      <c r="AO192">
        <v>0</v>
      </c>
      <c r="AP192">
        <v>21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563</v>
      </c>
      <c r="B193" t="s">
        <v>80</v>
      </c>
      <c r="C193" t="s">
        <v>432</v>
      </c>
      <c r="D193" t="s">
        <v>82</v>
      </c>
      <c r="E193" s="2" t="str">
        <f>HYPERLINK("capsilon://?command=openfolder&amp;siteaddress=FAM.docvelocity-na8.net&amp;folderid=FX0DCA336F-76E2-7D86-18DC-F6885954F51A","FX22018164")</f>
        <v>FX22018164</v>
      </c>
      <c r="F193" t="s">
        <v>19</v>
      </c>
      <c r="G193" t="s">
        <v>19</v>
      </c>
      <c r="H193" t="s">
        <v>83</v>
      </c>
      <c r="I193" t="s">
        <v>564</v>
      </c>
      <c r="J193">
        <v>98</v>
      </c>
      <c r="K193" t="s">
        <v>85</v>
      </c>
      <c r="L193" t="s">
        <v>86</v>
      </c>
      <c r="M193" t="s">
        <v>87</v>
      </c>
      <c r="N193">
        <v>2</v>
      </c>
      <c r="O193" s="1">
        <v>44593.793298611112</v>
      </c>
      <c r="P193" s="1">
        <v>44593.806967592594</v>
      </c>
      <c r="Q193">
        <v>166</v>
      </c>
      <c r="R193">
        <v>1015</v>
      </c>
      <c r="S193" t="b">
        <v>0</v>
      </c>
      <c r="T193" t="s">
        <v>88</v>
      </c>
      <c r="U193" t="b">
        <v>0</v>
      </c>
      <c r="V193" t="s">
        <v>132</v>
      </c>
      <c r="W193" s="1">
        <v>44593.804432870369</v>
      </c>
      <c r="X193">
        <v>846</v>
      </c>
      <c r="Y193">
        <v>52</v>
      </c>
      <c r="Z193">
        <v>0</v>
      </c>
      <c r="AA193">
        <v>52</v>
      </c>
      <c r="AB193">
        <v>27</v>
      </c>
      <c r="AC193">
        <v>40</v>
      </c>
      <c r="AD193">
        <v>46</v>
      </c>
      <c r="AE193">
        <v>0</v>
      </c>
      <c r="AF193">
        <v>0</v>
      </c>
      <c r="AG193">
        <v>0</v>
      </c>
      <c r="AH193" t="s">
        <v>90</v>
      </c>
      <c r="AI193" s="1">
        <v>44593.806967592594</v>
      </c>
      <c r="AJ193">
        <v>143</v>
      </c>
      <c r="AK193">
        <v>1</v>
      </c>
      <c r="AL193">
        <v>0</v>
      </c>
      <c r="AM193">
        <v>1</v>
      </c>
      <c r="AN193">
        <v>27</v>
      </c>
      <c r="AO193">
        <v>1</v>
      </c>
      <c r="AP193">
        <v>45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565</v>
      </c>
      <c r="B194" t="s">
        <v>80</v>
      </c>
      <c r="C194" t="s">
        <v>566</v>
      </c>
      <c r="D194" t="s">
        <v>82</v>
      </c>
      <c r="E194" s="2" t="str">
        <f>HYPERLINK("capsilon://?command=openfolder&amp;siteaddress=FAM.docvelocity-na8.net&amp;folderid=FXEF5A5892-A2C0-8F6B-0804-9623FA598B6B","FX21115238")</f>
        <v>FX21115238</v>
      </c>
      <c r="F194" t="s">
        <v>19</v>
      </c>
      <c r="G194" t="s">
        <v>19</v>
      </c>
      <c r="H194" t="s">
        <v>83</v>
      </c>
      <c r="I194" t="s">
        <v>567</v>
      </c>
      <c r="J194">
        <v>28</v>
      </c>
      <c r="K194" t="s">
        <v>85</v>
      </c>
      <c r="L194" t="s">
        <v>86</v>
      </c>
      <c r="M194" t="s">
        <v>87</v>
      </c>
      <c r="N194">
        <v>2</v>
      </c>
      <c r="O194" s="1">
        <v>44593.817557870374</v>
      </c>
      <c r="P194" s="1">
        <v>44594.152372685188</v>
      </c>
      <c r="Q194">
        <v>28006</v>
      </c>
      <c r="R194">
        <v>922</v>
      </c>
      <c r="S194" t="b">
        <v>0</v>
      </c>
      <c r="T194" t="s">
        <v>88</v>
      </c>
      <c r="U194" t="b">
        <v>0</v>
      </c>
      <c r="V194" t="s">
        <v>562</v>
      </c>
      <c r="W194" s="1">
        <v>44593.828368055554</v>
      </c>
      <c r="X194">
        <v>636</v>
      </c>
      <c r="Y194">
        <v>21</v>
      </c>
      <c r="Z194">
        <v>0</v>
      </c>
      <c r="AA194">
        <v>21</v>
      </c>
      <c r="AB194">
        <v>0</v>
      </c>
      <c r="AC194">
        <v>14</v>
      </c>
      <c r="AD194">
        <v>7</v>
      </c>
      <c r="AE194">
        <v>0</v>
      </c>
      <c r="AF194">
        <v>0</v>
      </c>
      <c r="AG194">
        <v>0</v>
      </c>
      <c r="AH194" t="s">
        <v>120</v>
      </c>
      <c r="AI194" s="1">
        <v>44594.152372685188</v>
      </c>
      <c r="AJ194">
        <v>257</v>
      </c>
      <c r="AK194">
        <v>2</v>
      </c>
      <c r="AL194">
        <v>0</v>
      </c>
      <c r="AM194">
        <v>2</v>
      </c>
      <c r="AN194">
        <v>0</v>
      </c>
      <c r="AO194">
        <v>1</v>
      </c>
      <c r="AP194">
        <v>5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568</v>
      </c>
      <c r="B195" t="s">
        <v>80</v>
      </c>
      <c r="C195" t="s">
        <v>569</v>
      </c>
      <c r="D195" t="s">
        <v>82</v>
      </c>
      <c r="E195" s="2" t="str">
        <f>HYPERLINK("capsilon://?command=openfolder&amp;siteaddress=FAM.docvelocity-na8.net&amp;folderid=FX697CF06E-0BEE-7C5C-2ED4-FB48948BDE16","FX22015328")</f>
        <v>FX22015328</v>
      </c>
      <c r="F195" t="s">
        <v>19</v>
      </c>
      <c r="G195" t="s">
        <v>19</v>
      </c>
      <c r="H195" t="s">
        <v>83</v>
      </c>
      <c r="I195" t="s">
        <v>570</v>
      </c>
      <c r="J195">
        <v>84</v>
      </c>
      <c r="K195" t="s">
        <v>85</v>
      </c>
      <c r="L195" t="s">
        <v>86</v>
      </c>
      <c r="M195" t="s">
        <v>87</v>
      </c>
      <c r="N195">
        <v>2</v>
      </c>
      <c r="O195" s="1">
        <v>44593.87777777778</v>
      </c>
      <c r="P195" s="1">
        <v>44594.166493055556</v>
      </c>
      <c r="Q195">
        <v>21306</v>
      </c>
      <c r="R195">
        <v>3639</v>
      </c>
      <c r="S195" t="b">
        <v>0</v>
      </c>
      <c r="T195" t="s">
        <v>88</v>
      </c>
      <c r="U195" t="b">
        <v>0</v>
      </c>
      <c r="V195" t="s">
        <v>126</v>
      </c>
      <c r="W195" s="1">
        <v>44594.160277777781</v>
      </c>
      <c r="X195">
        <v>595</v>
      </c>
      <c r="Y195">
        <v>21</v>
      </c>
      <c r="Z195">
        <v>0</v>
      </c>
      <c r="AA195">
        <v>21</v>
      </c>
      <c r="AB195">
        <v>42</v>
      </c>
      <c r="AC195">
        <v>2</v>
      </c>
      <c r="AD195">
        <v>63</v>
      </c>
      <c r="AE195">
        <v>0</v>
      </c>
      <c r="AF195">
        <v>0</v>
      </c>
      <c r="AG195">
        <v>0</v>
      </c>
      <c r="AH195" t="s">
        <v>140</v>
      </c>
      <c r="AI195" s="1">
        <v>44594.166493055556</v>
      </c>
      <c r="AJ195">
        <v>231</v>
      </c>
      <c r="AK195">
        <v>0</v>
      </c>
      <c r="AL195">
        <v>0</v>
      </c>
      <c r="AM195">
        <v>0</v>
      </c>
      <c r="AN195">
        <v>42</v>
      </c>
      <c r="AO195">
        <v>0</v>
      </c>
      <c r="AP195">
        <v>63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571</v>
      </c>
      <c r="B196" t="s">
        <v>80</v>
      </c>
      <c r="C196" t="s">
        <v>173</v>
      </c>
      <c r="D196" t="s">
        <v>82</v>
      </c>
      <c r="E196" s="2" t="str">
        <f>HYPERLINK("capsilon://?command=openfolder&amp;siteaddress=FAM.docvelocity-na8.net&amp;folderid=FX396C7C2B-4EF3-9E1B-9FF3-87A5E252CDDF","FX22016333")</f>
        <v>FX22016333</v>
      </c>
      <c r="F196" t="s">
        <v>19</v>
      </c>
      <c r="G196" t="s">
        <v>19</v>
      </c>
      <c r="H196" t="s">
        <v>83</v>
      </c>
      <c r="I196" t="s">
        <v>572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44594.369606481479</v>
      </c>
      <c r="P196" s="1">
        <v>44594.380752314813</v>
      </c>
      <c r="Q196">
        <v>534</v>
      </c>
      <c r="R196">
        <v>429</v>
      </c>
      <c r="S196" t="b">
        <v>0</v>
      </c>
      <c r="T196" t="s">
        <v>88</v>
      </c>
      <c r="U196" t="b">
        <v>0</v>
      </c>
      <c r="V196" t="s">
        <v>104</v>
      </c>
      <c r="W196" s="1">
        <v>44594.374490740738</v>
      </c>
      <c r="X196">
        <v>220</v>
      </c>
      <c r="Y196">
        <v>21</v>
      </c>
      <c r="Z196">
        <v>0</v>
      </c>
      <c r="AA196">
        <v>21</v>
      </c>
      <c r="AB196">
        <v>0</v>
      </c>
      <c r="AC196">
        <v>9</v>
      </c>
      <c r="AD196">
        <v>7</v>
      </c>
      <c r="AE196">
        <v>0</v>
      </c>
      <c r="AF196">
        <v>0</v>
      </c>
      <c r="AG196">
        <v>0</v>
      </c>
      <c r="AH196" t="s">
        <v>225</v>
      </c>
      <c r="AI196" s="1">
        <v>44594.380752314813</v>
      </c>
      <c r="AJ196">
        <v>197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6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573</v>
      </c>
      <c r="B197" t="s">
        <v>80</v>
      </c>
      <c r="C197" t="s">
        <v>173</v>
      </c>
      <c r="D197" t="s">
        <v>82</v>
      </c>
      <c r="E197" s="2" t="str">
        <f>HYPERLINK("capsilon://?command=openfolder&amp;siteaddress=FAM.docvelocity-na8.net&amp;folderid=FX396C7C2B-4EF3-9E1B-9FF3-87A5E252CDDF","FX22016333")</f>
        <v>FX22016333</v>
      </c>
      <c r="F197" t="s">
        <v>19</v>
      </c>
      <c r="G197" t="s">
        <v>19</v>
      </c>
      <c r="H197" t="s">
        <v>83</v>
      </c>
      <c r="I197" t="s">
        <v>574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44594.369814814818</v>
      </c>
      <c r="P197" s="1">
        <v>44594.382060185184</v>
      </c>
      <c r="Q197">
        <v>473</v>
      </c>
      <c r="R197">
        <v>585</v>
      </c>
      <c r="S197" t="b">
        <v>0</v>
      </c>
      <c r="T197" t="s">
        <v>88</v>
      </c>
      <c r="U197" t="b">
        <v>0</v>
      </c>
      <c r="V197" t="s">
        <v>562</v>
      </c>
      <c r="W197" s="1">
        <v>44594.378391203703</v>
      </c>
      <c r="X197">
        <v>473</v>
      </c>
      <c r="Y197">
        <v>21</v>
      </c>
      <c r="Z197">
        <v>0</v>
      </c>
      <c r="AA197">
        <v>21</v>
      </c>
      <c r="AB197">
        <v>0</v>
      </c>
      <c r="AC197">
        <v>12</v>
      </c>
      <c r="AD197">
        <v>7</v>
      </c>
      <c r="AE197">
        <v>0</v>
      </c>
      <c r="AF197">
        <v>0</v>
      </c>
      <c r="AG197">
        <v>0</v>
      </c>
      <c r="AH197" t="s">
        <v>225</v>
      </c>
      <c r="AI197" s="1">
        <v>44594.382060185184</v>
      </c>
      <c r="AJ197">
        <v>112</v>
      </c>
      <c r="AK197">
        <v>1</v>
      </c>
      <c r="AL197">
        <v>0</v>
      </c>
      <c r="AM197">
        <v>1</v>
      </c>
      <c r="AN197">
        <v>0</v>
      </c>
      <c r="AO197">
        <v>0</v>
      </c>
      <c r="AP197">
        <v>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575</v>
      </c>
      <c r="B198" t="s">
        <v>80</v>
      </c>
      <c r="C198" t="s">
        <v>576</v>
      </c>
      <c r="D198" t="s">
        <v>82</v>
      </c>
      <c r="E198" s="2" t="str">
        <f>HYPERLINK("capsilon://?command=openfolder&amp;siteaddress=FAM.docvelocity-na8.net&amp;folderid=FX21DB1813-A3E3-5F4C-343A-01C955CE8A9D","FX21127182")</f>
        <v>FX21127182</v>
      </c>
      <c r="F198" t="s">
        <v>19</v>
      </c>
      <c r="G198" t="s">
        <v>19</v>
      </c>
      <c r="H198" t="s">
        <v>83</v>
      </c>
      <c r="I198" t="s">
        <v>577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44594.372384259259</v>
      </c>
      <c r="P198" s="1">
        <v>44594.38554398148</v>
      </c>
      <c r="Q198">
        <v>650</v>
      </c>
      <c r="R198">
        <v>487</v>
      </c>
      <c r="S198" t="b">
        <v>0</v>
      </c>
      <c r="T198" t="s">
        <v>88</v>
      </c>
      <c r="U198" t="b">
        <v>0</v>
      </c>
      <c r="V198" t="s">
        <v>207</v>
      </c>
      <c r="W198" s="1">
        <v>44594.374224537038</v>
      </c>
      <c r="X198">
        <v>113</v>
      </c>
      <c r="Y198">
        <v>21</v>
      </c>
      <c r="Z198">
        <v>0</v>
      </c>
      <c r="AA198">
        <v>21</v>
      </c>
      <c r="AB198">
        <v>0</v>
      </c>
      <c r="AC198">
        <v>0</v>
      </c>
      <c r="AD198">
        <v>7</v>
      </c>
      <c r="AE198">
        <v>0</v>
      </c>
      <c r="AF198">
        <v>0</v>
      </c>
      <c r="AG198">
        <v>0</v>
      </c>
      <c r="AH198" t="s">
        <v>140</v>
      </c>
      <c r="AI198" s="1">
        <v>44594.38554398148</v>
      </c>
      <c r="AJ198">
        <v>374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578</v>
      </c>
      <c r="B199" t="s">
        <v>80</v>
      </c>
      <c r="C199" t="s">
        <v>579</v>
      </c>
      <c r="D199" t="s">
        <v>82</v>
      </c>
      <c r="E199" s="2" t="str">
        <f>HYPERLINK("capsilon://?command=openfolder&amp;siteaddress=FAM.docvelocity-na8.net&amp;folderid=FXFCCB318A-18CC-22FD-834C-E67CB5A60C15","FX211212946")</f>
        <v>FX211212946</v>
      </c>
      <c r="F199" t="s">
        <v>19</v>
      </c>
      <c r="G199" t="s">
        <v>19</v>
      </c>
      <c r="H199" t="s">
        <v>83</v>
      </c>
      <c r="I199" t="s">
        <v>580</v>
      </c>
      <c r="J199">
        <v>28</v>
      </c>
      <c r="K199" t="s">
        <v>85</v>
      </c>
      <c r="L199" t="s">
        <v>86</v>
      </c>
      <c r="M199" t="s">
        <v>87</v>
      </c>
      <c r="N199">
        <v>2</v>
      </c>
      <c r="O199" s="1">
        <v>44594.387731481482</v>
      </c>
      <c r="P199" s="1">
        <v>44594.396192129629</v>
      </c>
      <c r="Q199">
        <v>63</v>
      </c>
      <c r="R199">
        <v>668</v>
      </c>
      <c r="S199" t="b">
        <v>0</v>
      </c>
      <c r="T199" t="s">
        <v>88</v>
      </c>
      <c r="U199" t="b">
        <v>0</v>
      </c>
      <c r="V199" t="s">
        <v>139</v>
      </c>
      <c r="W199" s="1">
        <v>44594.390057870369</v>
      </c>
      <c r="X199">
        <v>193</v>
      </c>
      <c r="Y199">
        <v>21</v>
      </c>
      <c r="Z199">
        <v>0</v>
      </c>
      <c r="AA199">
        <v>21</v>
      </c>
      <c r="AB199">
        <v>0</v>
      </c>
      <c r="AC199">
        <v>3</v>
      </c>
      <c r="AD199">
        <v>7</v>
      </c>
      <c r="AE199">
        <v>0</v>
      </c>
      <c r="AF199">
        <v>0</v>
      </c>
      <c r="AG199">
        <v>0</v>
      </c>
      <c r="AH199" t="s">
        <v>140</v>
      </c>
      <c r="AI199" s="1">
        <v>44594.396192129629</v>
      </c>
      <c r="AJ199">
        <v>475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581</v>
      </c>
      <c r="B200" t="s">
        <v>80</v>
      </c>
      <c r="C200" t="s">
        <v>582</v>
      </c>
      <c r="D200" t="s">
        <v>82</v>
      </c>
      <c r="E200" s="2" t="str">
        <f>HYPERLINK("capsilon://?command=openfolder&amp;siteaddress=FAM.docvelocity-na8.net&amp;folderid=FX08DE8BEA-0662-BC1F-BABA-8F03C05BBF85","FX211210964")</f>
        <v>FX211210964</v>
      </c>
      <c r="F200" t="s">
        <v>19</v>
      </c>
      <c r="G200" t="s">
        <v>19</v>
      </c>
      <c r="H200" t="s">
        <v>83</v>
      </c>
      <c r="I200" t="s">
        <v>583</v>
      </c>
      <c r="J200">
        <v>28</v>
      </c>
      <c r="K200" t="s">
        <v>85</v>
      </c>
      <c r="L200" t="s">
        <v>86</v>
      </c>
      <c r="M200" t="s">
        <v>87</v>
      </c>
      <c r="N200">
        <v>2</v>
      </c>
      <c r="O200" s="1">
        <v>44594.402256944442</v>
      </c>
      <c r="P200" s="1">
        <v>44594.411574074074</v>
      </c>
      <c r="Q200">
        <v>434</v>
      </c>
      <c r="R200">
        <v>371</v>
      </c>
      <c r="S200" t="b">
        <v>0</v>
      </c>
      <c r="T200" t="s">
        <v>88</v>
      </c>
      <c r="U200" t="b">
        <v>0</v>
      </c>
      <c r="V200" t="s">
        <v>139</v>
      </c>
      <c r="W200" s="1">
        <v>44594.407256944447</v>
      </c>
      <c r="X200">
        <v>237</v>
      </c>
      <c r="Y200">
        <v>21</v>
      </c>
      <c r="Z200">
        <v>0</v>
      </c>
      <c r="AA200">
        <v>21</v>
      </c>
      <c r="AB200">
        <v>0</v>
      </c>
      <c r="AC200">
        <v>10</v>
      </c>
      <c r="AD200">
        <v>7</v>
      </c>
      <c r="AE200">
        <v>0</v>
      </c>
      <c r="AF200">
        <v>0</v>
      </c>
      <c r="AG200">
        <v>0</v>
      </c>
      <c r="AH200" t="s">
        <v>225</v>
      </c>
      <c r="AI200" s="1">
        <v>44594.411574074074</v>
      </c>
      <c r="AJ200">
        <v>134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6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584</v>
      </c>
      <c r="B201" t="s">
        <v>80</v>
      </c>
      <c r="C201" t="s">
        <v>585</v>
      </c>
      <c r="D201" t="s">
        <v>82</v>
      </c>
      <c r="E201" s="2" t="str">
        <f t="shared" ref="E201:E206" si="3">HYPERLINK("capsilon://?command=openfolder&amp;siteaddress=FAM.docvelocity-na8.net&amp;folderid=FX27ECABDD-C457-06B9-96F3-5DAC40F56A01","FX211211466")</f>
        <v>FX211211466</v>
      </c>
      <c r="F201" t="s">
        <v>19</v>
      </c>
      <c r="G201" t="s">
        <v>19</v>
      </c>
      <c r="H201" t="s">
        <v>83</v>
      </c>
      <c r="I201" t="s">
        <v>586</v>
      </c>
      <c r="J201">
        <v>38</v>
      </c>
      <c r="K201" t="s">
        <v>85</v>
      </c>
      <c r="L201" t="s">
        <v>86</v>
      </c>
      <c r="M201" t="s">
        <v>87</v>
      </c>
      <c r="N201">
        <v>1</v>
      </c>
      <c r="O201" s="1">
        <v>44594.407812500001</v>
      </c>
      <c r="P201" s="1">
        <v>44594.42050925926</v>
      </c>
      <c r="Q201">
        <v>620</v>
      </c>
      <c r="R201">
        <v>477</v>
      </c>
      <c r="S201" t="b">
        <v>0</v>
      </c>
      <c r="T201" t="s">
        <v>88</v>
      </c>
      <c r="U201" t="b">
        <v>0</v>
      </c>
      <c r="V201" t="s">
        <v>199</v>
      </c>
      <c r="W201" s="1">
        <v>44594.42050925926</v>
      </c>
      <c r="X201">
        <v>340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38</v>
      </c>
      <c r="AE201">
        <v>37</v>
      </c>
      <c r="AF201">
        <v>0</v>
      </c>
      <c r="AG201">
        <v>2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587</v>
      </c>
      <c r="B202" t="s">
        <v>80</v>
      </c>
      <c r="C202" t="s">
        <v>585</v>
      </c>
      <c r="D202" t="s">
        <v>82</v>
      </c>
      <c r="E202" s="2" t="str">
        <f t="shared" si="3"/>
        <v>FX211211466</v>
      </c>
      <c r="F202" t="s">
        <v>19</v>
      </c>
      <c r="G202" t="s">
        <v>19</v>
      </c>
      <c r="H202" t="s">
        <v>83</v>
      </c>
      <c r="I202" t="s">
        <v>588</v>
      </c>
      <c r="J202">
        <v>28</v>
      </c>
      <c r="K202" t="s">
        <v>85</v>
      </c>
      <c r="L202" t="s">
        <v>86</v>
      </c>
      <c r="M202" t="s">
        <v>87</v>
      </c>
      <c r="N202">
        <v>1</v>
      </c>
      <c r="O202" s="1">
        <v>44594.408402777779</v>
      </c>
      <c r="P202" s="1">
        <v>44594.518912037034</v>
      </c>
      <c r="Q202">
        <v>9109</v>
      </c>
      <c r="R202">
        <v>439</v>
      </c>
      <c r="S202" t="b">
        <v>0</v>
      </c>
      <c r="T202" t="s">
        <v>88</v>
      </c>
      <c r="U202" t="b">
        <v>0</v>
      </c>
      <c r="V202" t="s">
        <v>100</v>
      </c>
      <c r="W202" s="1">
        <v>44594.518912037034</v>
      </c>
      <c r="X202">
        <v>97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28</v>
      </c>
      <c r="AE202">
        <v>21</v>
      </c>
      <c r="AF202">
        <v>0</v>
      </c>
      <c r="AG202">
        <v>3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589</v>
      </c>
      <c r="B203" t="s">
        <v>80</v>
      </c>
      <c r="C203" t="s">
        <v>585</v>
      </c>
      <c r="D203" t="s">
        <v>82</v>
      </c>
      <c r="E203" s="2" t="str">
        <f t="shared" si="3"/>
        <v>FX211211466</v>
      </c>
      <c r="F203" t="s">
        <v>19</v>
      </c>
      <c r="G203" t="s">
        <v>19</v>
      </c>
      <c r="H203" t="s">
        <v>83</v>
      </c>
      <c r="I203" t="s">
        <v>590</v>
      </c>
      <c r="J203">
        <v>28</v>
      </c>
      <c r="K203" t="s">
        <v>85</v>
      </c>
      <c r="L203" t="s">
        <v>86</v>
      </c>
      <c r="M203" t="s">
        <v>87</v>
      </c>
      <c r="N203">
        <v>1</v>
      </c>
      <c r="O203" s="1">
        <v>44594.408541666664</v>
      </c>
      <c r="P203" s="1">
        <v>44594.416574074072</v>
      </c>
      <c r="Q203">
        <v>366</v>
      </c>
      <c r="R203">
        <v>328</v>
      </c>
      <c r="S203" t="b">
        <v>0</v>
      </c>
      <c r="T203" t="s">
        <v>88</v>
      </c>
      <c r="U203" t="b">
        <v>0</v>
      </c>
      <c r="V203" t="s">
        <v>199</v>
      </c>
      <c r="W203" s="1">
        <v>44594.416574074072</v>
      </c>
      <c r="X203">
        <v>324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28</v>
      </c>
      <c r="AE203">
        <v>21</v>
      </c>
      <c r="AF203">
        <v>0</v>
      </c>
      <c r="AG203">
        <v>3</v>
      </c>
      <c r="AH203" t="s">
        <v>88</v>
      </c>
      <c r="AI203" t="s">
        <v>88</v>
      </c>
      <c r="AJ203" t="s">
        <v>88</v>
      </c>
      <c r="AK203" t="s">
        <v>88</v>
      </c>
      <c r="AL203" t="s">
        <v>88</v>
      </c>
      <c r="AM203" t="s">
        <v>88</v>
      </c>
      <c r="AN203" t="s">
        <v>88</v>
      </c>
      <c r="AO203" t="s">
        <v>88</v>
      </c>
      <c r="AP203" t="s">
        <v>88</v>
      </c>
      <c r="AQ203" t="s">
        <v>88</v>
      </c>
      <c r="AR203" t="s">
        <v>88</v>
      </c>
      <c r="AS203" t="s">
        <v>88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591</v>
      </c>
      <c r="B204" t="s">
        <v>80</v>
      </c>
      <c r="C204" t="s">
        <v>585</v>
      </c>
      <c r="D204" t="s">
        <v>82</v>
      </c>
      <c r="E204" s="2" t="str">
        <f t="shared" si="3"/>
        <v>FX211211466</v>
      </c>
      <c r="F204" t="s">
        <v>19</v>
      </c>
      <c r="G204" t="s">
        <v>19</v>
      </c>
      <c r="H204" t="s">
        <v>83</v>
      </c>
      <c r="I204" t="s">
        <v>592</v>
      </c>
      <c r="J204">
        <v>38</v>
      </c>
      <c r="K204" t="s">
        <v>85</v>
      </c>
      <c r="L204" t="s">
        <v>86</v>
      </c>
      <c r="M204" t="s">
        <v>87</v>
      </c>
      <c r="N204">
        <v>2</v>
      </c>
      <c r="O204" s="1">
        <v>44594.409143518518</v>
      </c>
      <c r="P204" s="1">
        <v>44594.511550925927</v>
      </c>
      <c r="Q204">
        <v>6141</v>
      </c>
      <c r="R204">
        <v>2707</v>
      </c>
      <c r="S204" t="b">
        <v>0</v>
      </c>
      <c r="T204" t="s">
        <v>88</v>
      </c>
      <c r="U204" t="b">
        <v>0</v>
      </c>
      <c r="V204" t="s">
        <v>119</v>
      </c>
      <c r="W204" s="1">
        <v>44594.500879629632</v>
      </c>
      <c r="X204">
        <v>357</v>
      </c>
      <c r="Y204">
        <v>37</v>
      </c>
      <c r="Z204">
        <v>0</v>
      </c>
      <c r="AA204">
        <v>37</v>
      </c>
      <c r="AB204">
        <v>0</v>
      </c>
      <c r="AC204">
        <v>20</v>
      </c>
      <c r="AD204">
        <v>1</v>
      </c>
      <c r="AE204">
        <v>0</v>
      </c>
      <c r="AF204">
        <v>0</v>
      </c>
      <c r="AG204">
        <v>0</v>
      </c>
      <c r="AH204" t="s">
        <v>90</v>
      </c>
      <c r="AI204" s="1">
        <v>44594.511550925927</v>
      </c>
      <c r="AJ204">
        <v>110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593</v>
      </c>
      <c r="B205" t="s">
        <v>80</v>
      </c>
      <c r="C205" t="s">
        <v>585</v>
      </c>
      <c r="D205" t="s">
        <v>82</v>
      </c>
      <c r="E205" s="2" t="str">
        <f t="shared" si="3"/>
        <v>FX211211466</v>
      </c>
      <c r="F205" t="s">
        <v>19</v>
      </c>
      <c r="G205" t="s">
        <v>19</v>
      </c>
      <c r="H205" t="s">
        <v>83</v>
      </c>
      <c r="I205" t="s">
        <v>590</v>
      </c>
      <c r="J205">
        <v>84</v>
      </c>
      <c r="K205" t="s">
        <v>85</v>
      </c>
      <c r="L205" t="s">
        <v>86</v>
      </c>
      <c r="M205" t="s">
        <v>87</v>
      </c>
      <c r="N205">
        <v>2</v>
      </c>
      <c r="O205" s="1">
        <v>44594.417199074072</v>
      </c>
      <c r="P205" s="1">
        <v>44594.445243055554</v>
      </c>
      <c r="Q205">
        <v>560</v>
      </c>
      <c r="R205">
        <v>1863</v>
      </c>
      <c r="S205" t="b">
        <v>0</v>
      </c>
      <c r="T205" t="s">
        <v>88</v>
      </c>
      <c r="U205" t="b">
        <v>1</v>
      </c>
      <c r="V205" t="s">
        <v>104</v>
      </c>
      <c r="W205" s="1">
        <v>44594.43577546296</v>
      </c>
      <c r="X205">
        <v>1166</v>
      </c>
      <c r="Y205">
        <v>63</v>
      </c>
      <c r="Z205">
        <v>0</v>
      </c>
      <c r="AA205">
        <v>63</v>
      </c>
      <c r="AB205">
        <v>0</v>
      </c>
      <c r="AC205">
        <v>46</v>
      </c>
      <c r="AD205">
        <v>21</v>
      </c>
      <c r="AE205">
        <v>0</v>
      </c>
      <c r="AF205">
        <v>0</v>
      </c>
      <c r="AG205">
        <v>0</v>
      </c>
      <c r="AH205" t="s">
        <v>140</v>
      </c>
      <c r="AI205" s="1">
        <v>44594.445243055554</v>
      </c>
      <c r="AJ205">
        <v>677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21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594</v>
      </c>
      <c r="B206" t="s">
        <v>80</v>
      </c>
      <c r="C206" t="s">
        <v>585</v>
      </c>
      <c r="D206" t="s">
        <v>82</v>
      </c>
      <c r="E206" s="2" t="str">
        <f t="shared" si="3"/>
        <v>FX211211466</v>
      </c>
      <c r="F206" t="s">
        <v>19</v>
      </c>
      <c r="G206" t="s">
        <v>19</v>
      </c>
      <c r="H206" t="s">
        <v>83</v>
      </c>
      <c r="I206" t="s">
        <v>586</v>
      </c>
      <c r="J206">
        <v>76</v>
      </c>
      <c r="K206" t="s">
        <v>85</v>
      </c>
      <c r="L206" t="s">
        <v>86</v>
      </c>
      <c r="M206" t="s">
        <v>87</v>
      </c>
      <c r="N206">
        <v>2</v>
      </c>
      <c r="O206" s="1">
        <v>44594.420995370368</v>
      </c>
      <c r="P206" s="1">
        <v>44594.456041666665</v>
      </c>
      <c r="Q206">
        <v>1509</v>
      </c>
      <c r="R206">
        <v>1519</v>
      </c>
      <c r="S206" t="b">
        <v>0</v>
      </c>
      <c r="T206" t="s">
        <v>88</v>
      </c>
      <c r="U206" t="b">
        <v>1</v>
      </c>
      <c r="V206" t="s">
        <v>104</v>
      </c>
      <c r="W206" s="1">
        <v>44594.443391203706</v>
      </c>
      <c r="X206">
        <v>570</v>
      </c>
      <c r="Y206">
        <v>74</v>
      </c>
      <c r="Z206">
        <v>0</v>
      </c>
      <c r="AA206">
        <v>74</v>
      </c>
      <c r="AB206">
        <v>0</v>
      </c>
      <c r="AC206">
        <v>37</v>
      </c>
      <c r="AD206">
        <v>2</v>
      </c>
      <c r="AE206">
        <v>0</v>
      </c>
      <c r="AF206">
        <v>0</v>
      </c>
      <c r="AG206">
        <v>0</v>
      </c>
      <c r="AH206" t="s">
        <v>140</v>
      </c>
      <c r="AI206" s="1">
        <v>44594.456041666665</v>
      </c>
      <c r="AJ206">
        <v>933</v>
      </c>
      <c r="AK206">
        <v>1</v>
      </c>
      <c r="AL206">
        <v>0</v>
      </c>
      <c r="AM206">
        <v>1</v>
      </c>
      <c r="AN206">
        <v>0</v>
      </c>
      <c r="AO206">
        <v>1</v>
      </c>
      <c r="AP206">
        <v>1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595</v>
      </c>
      <c r="B207" t="s">
        <v>80</v>
      </c>
      <c r="C207" t="s">
        <v>228</v>
      </c>
      <c r="D207" t="s">
        <v>82</v>
      </c>
      <c r="E207" s="2" t="str">
        <f>HYPERLINK("capsilon://?command=openfolder&amp;siteaddress=FAM.docvelocity-na8.net&amp;folderid=FX8AE842DE-E52E-188C-5E9B-A78DD6C80B32","FX220112661")</f>
        <v>FX220112661</v>
      </c>
      <c r="F207" t="s">
        <v>19</v>
      </c>
      <c r="G207" t="s">
        <v>19</v>
      </c>
      <c r="H207" t="s">
        <v>83</v>
      </c>
      <c r="I207" t="s">
        <v>596</v>
      </c>
      <c r="J207">
        <v>56</v>
      </c>
      <c r="K207" t="s">
        <v>85</v>
      </c>
      <c r="L207" t="s">
        <v>86</v>
      </c>
      <c r="M207" t="s">
        <v>87</v>
      </c>
      <c r="N207">
        <v>2</v>
      </c>
      <c r="O207" s="1">
        <v>44594.424837962964</v>
      </c>
      <c r="P207" s="1">
        <v>44594.449305555558</v>
      </c>
      <c r="Q207">
        <v>1599</v>
      </c>
      <c r="R207">
        <v>515</v>
      </c>
      <c r="S207" t="b">
        <v>0</v>
      </c>
      <c r="T207" t="s">
        <v>88</v>
      </c>
      <c r="U207" t="b">
        <v>0</v>
      </c>
      <c r="V207" t="s">
        <v>104</v>
      </c>
      <c r="W207" s="1">
        <v>44594.447395833333</v>
      </c>
      <c r="X207">
        <v>345</v>
      </c>
      <c r="Y207">
        <v>42</v>
      </c>
      <c r="Z207">
        <v>0</v>
      </c>
      <c r="AA207">
        <v>42</v>
      </c>
      <c r="AB207">
        <v>0</v>
      </c>
      <c r="AC207">
        <v>5</v>
      </c>
      <c r="AD207">
        <v>14</v>
      </c>
      <c r="AE207">
        <v>0</v>
      </c>
      <c r="AF207">
        <v>0</v>
      </c>
      <c r="AG207">
        <v>0</v>
      </c>
      <c r="AH207" t="s">
        <v>225</v>
      </c>
      <c r="AI207" s="1">
        <v>44594.449305555558</v>
      </c>
      <c r="AJ207">
        <v>155</v>
      </c>
      <c r="AK207">
        <v>1</v>
      </c>
      <c r="AL207">
        <v>0</v>
      </c>
      <c r="AM207">
        <v>1</v>
      </c>
      <c r="AN207">
        <v>0</v>
      </c>
      <c r="AO207">
        <v>0</v>
      </c>
      <c r="AP207">
        <v>13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597</v>
      </c>
      <c r="B208" t="s">
        <v>80</v>
      </c>
      <c r="C208" t="s">
        <v>228</v>
      </c>
      <c r="D208" t="s">
        <v>82</v>
      </c>
      <c r="E208" s="2" t="str">
        <f>HYPERLINK("capsilon://?command=openfolder&amp;siteaddress=FAM.docvelocity-na8.net&amp;folderid=FX8AE842DE-E52E-188C-5E9B-A78DD6C80B32","FX220112661")</f>
        <v>FX220112661</v>
      </c>
      <c r="F208" t="s">
        <v>19</v>
      </c>
      <c r="G208" t="s">
        <v>19</v>
      </c>
      <c r="H208" t="s">
        <v>83</v>
      </c>
      <c r="I208" t="s">
        <v>598</v>
      </c>
      <c r="J208">
        <v>56</v>
      </c>
      <c r="K208" t="s">
        <v>85</v>
      </c>
      <c r="L208" t="s">
        <v>86</v>
      </c>
      <c r="M208" t="s">
        <v>87</v>
      </c>
      <c r="N208">
        <v>2</v>
      </c>
      <c r="O208" s="1">
        <v>44594.425416666665</v>
      </c>
      <c r="P208" s="1">
        <v>44594.485659722224</v>
      </c>
      <c r="Q208">
        <v>4391</v>
      </c>
      <c r="R208">
        <v>814</v>
      </c>
      <c r="S208" t="b">
        <v>0</v>
      </c>
      <c r="T208" t="s">
        <v>88</v>
      </c>
      <c r="U208" t="b">
        <v>0</v>
      </c>
      <c r="V208" t="s">
        <v>139</v>
      </c>
      <c r="W208" s="1">
        <v>44594.473819444444</v>
      </c>
      <c r="X208">
        <v>619</v>
      </c>
      <c r="Y208">
        <v>44</v>
      </c>
      <c r="Z208">
        <v>0</v>
      </c>
      <c r="AA208">
        <v>44</v>
      </c>
      <c r="AB208">
        <v>0</v>
      </c>
      <c r="AC208">
        <v>23</v>
      </c>
      <c r="AD208">
        <v>12</v>
      </c>
      <c r="AE208">
        <v>0</v>
      </c>
      <c r="AF208">
        <v>0</v>
      </c>
      <c r="AG208">
        <v>0</v>
      </c>
      <c r="AH208" t="s">
        <v>90</v>
      </c>
      <c r="AI208" s="1">
        <v>44594.485659722224</v>
      </c>
      <c r="AJ208">
        <v>179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11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599</v>
      </c>
      <c r="B209" t="s">
        <v>80</v>
      </c>
      <c r="C209" t="s">
        <v>228</v>
      </c>
      <c r="D209" t="s">
        <v>82</v>
      </c>
      <c r="E209" s="2" t="str">
        <f>HYPERLINK("capsilon://?command=openfolder&amp;siteaddress=FAM.docvelocity-na8.net&amp;folderid=FX8AE842DE-E52E-188C-5E9B-A78DD6C80B32","FX220112661")</f>
        <v>FX220112661</v>
      </c>
      <c r="F209" t="s">
        <v>19</v>
      </c>
      <c r="G209" t="s">
        <v>19</v>
      </c>
      <c r="H209" t="s">
        <v>83</v>
      </c>
      <c r="I209" t="s">
        <v>600</v>
      </c>
      <c r="J209">
        <v>28</v>
      </c>
      <c r="K209" t="s">
        <v>85</v>
      </c>
      <c r="L209" t="s">
        <v>86</v>
      </c>
      <c r="M209" t="s">
        <v>87</v>
      </c>
      <c r="N209">
        <v>2</v>
      </c>
      <c r="O209" s="1">
        <v>44594.425787037035</v>
      </c>
      <c r="P209" s="1">
        <v>44594.486747685187</v>
      </c>
      <c r="Q209">
        <v>4940</v>
      </c>
      <c r="R209">
        <v>327</v>
      </c>
      <c r="S209" t="b">
        <v>0</v>
      </c>
      <c r="T209" t="s">
        <v>88</v>
      </c>
      <c r="U209" t="b">
        <v>0</v>
      </c>
      <c r="V209" t="s">
        <v>104</v>
      </c>
      <c r="W209" s="1">
        <v>44594.47283564815</v>
      </c>
      <c r="X209">
        <v>234</v>
      </c>
      <c r="Y209">
        <v>21</v>
      </c>
      <c r="Z209">
        <v>0</v>
      </c>
      <c r="AA209">
        <v>21</v>
      </c>
      <c r="AB209">
        <v>0</v>
      </c>
      <c r="AC209">
        <v>6</v>
      </c>
      <c r="AD209">
        <v>7</v>
      </c>
      <c r="AE209">
        <v>0</v>
      </c>
      <c r="AF209">
        <v>0</v>
      </c>
      <c r="AG209">
        <v>0</v>
      </c>
      <c r="AH209" t="s">
        <v>90</v>
      </c>
      <c r="AI209" s="1">
        <v>44594.486747685187</v>
      </c>
      <c r="AJ209">
        <v>93</v>
      </c>
      <c r="AK209">
        <v>2</v>
      </c>
      <c r="AL209">
        <v>0</v>
      </c>
      <c r="AM209">
        <v>2</v>
      </c>
      <c r="AN209">
        <v>0</v>
      </c>
      <c r="AO209">
        <v>2</v>
      </c>
      <c r="AP209">
        <v>5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601</v>
      </c>
      <c r="B210" t="s">
        <v>80</v>
      </c>
      <c r="C210" t="s">
        <v>602</v>
      </c>
      <c r="D210" t="s">
        <v>82</v>
      </c>
      <c r="E210" s="2" t="str">
        <f>HYPERLINK("capsilon://?command=openfolder&amp;siteaddress=FAM.docvelocity-na8.net&amp;folderid=FX82B5A376-263F-85D3-68F4-9F00D0B580C9","FX2201751")</f>
        <v>FX2201751</v>
      </c>
      <c r="F210" t="s">
        <v>19</v>
      </c>
      <c r="G210" t="s">
        <v>19</v>
      </c>
      <c r="H210" t="s">
        <v>83</v>
      </c>
      <c r="I210" t="s">
        <v>603</v>
      </c>
      <c r="J210">
        <v>28</v>
      </c>
      <c r="K210" t="s">
        <v>85</v>
      </c>
      <c r="L210" t="s">
        <v>86</v>
      </c>
      <c r="M210" t="s">
        <v>87</v>
      </c>
      <c r="N210">
        <v>2</v>
      </c>
      <c r="O210" s="1">
        <v>44594.426469907405</v>
      </c>
      <c r="P210" s="1">
        <v>44594.490393518521</v>
      </c>
      <c r="Q210">
        <v>5069</v>
      </c>
      <c r="R210">
        <v>454</v>
      </c>
      <c r="S210" t="b">
        <v>0</v>
      </c>
      <c r="T210" t="s">
        <v>88</v>
      </c>
      <c r="U210" t="b">
        <v>0</v>
      </c>
      <c r="V210" t="s">
        <v>89</v>
      </c>
      <c r="W210" s="1">
        <v>44594.471689814818</v>
      </c>
      <c r="X210">
        <v>103</v>
      </c>
      <c r="Y210">
        <v>21</v>
      </c>
      <c r="Z210">
        <v>0</v>
      </c>
      <c r="AA210">
        <v>21</v>
      </c>
      <c r="AB210">
        <v>0</v>
      </c>
      <c r="AC210">
        <v>7</v>
      </c>
      <c r="AD210">
        <v>7</v>
      </c>
      <c r="AE210">
        <v>0</v>
      </c>
      <c r="AF210">
        <v>0</v>
      </c>
      <c r="AG210">
        <v>0</v>
      </c>
      <c r="AH210" t="s">
        <v>156</v>
      </c>
      <c r="AI210" s="1">
        <v>44594.490393518521</v>
      </c>
      <c r="AJ210">
        <v>351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604</v>
      </c>
      <c r="B211" t="s">
        <v>80</v>
      </c>
      <c r="C211" t="s">
        <v>228</v>
      </c>
      <c r="D211" t="s">
        <v>82</v>
      </c>
      <c r="E211" s="2" t="str">
        <f>HYPERLINK("capsilon://?command=openfolder&amp;siteaddress=FAM.docvelocity-na8.net&amp;folderid=FX8AE842DE-E52E-188C-5E9B-A78DD6C80B32","FX220112661")</f>
        <v>FX220112661</v>
      </c>
      <c r="F211" t="s">
        <v>19</v>
      </c>
      <c r="G211" t="s">
        <v>19</v>
      </c>
      <c r="H211" t="s">
        <v>83</v>
      </c>
      <c r="I211" t="s">
        <v>605</v>
      </c>
      <c r="J211">
        <v>28</v>
      </c>
      <c r="K211" t="s">
        <v>85</v>
      </c>
      <c r="L211" t="s">
        <v>86</v>
      </c>
      <c r="M211" t="s">
        <v>87</v>
      </c>
      <c r="N211">
        <v>2</v>
      </c>
      <c r="O211" s="1">
        <v>44594.42763888889</v>
      </c>
      <c r="P211" s="1">
        <v>44594.487511574072</v>
      </c>
      <c r="Q211">
        <v>5024</v>
      </c>
      <c r="R211">
        <v>149</v>
      </c>
      <c r="S211" t="b">
        <v>0</v>
      </c>
      <c r="T211" t="s">
        <v>88</v>
      </c>
      <c r="U211" t="b">
        <v>0</v>
      </c>
      <c r="V211" t="s">
        <v>89</v>
      </c>
      <c r="W211" s="1">
        <v>44594.472662037035</v>
      </c>
      <c r="X211">
        <v>84</v>
      </c>
      <c r="Y211">
        <v>21</v>
      </c>
      <c r="Z211">
        <v>0</v>
      </c>
      <c r="AA211">
        <v>21</v>
      </c>
      <c r="AB211">
        <v>0</v>
      </c>
      <c r="AC211">
        <v>2</v>
      </c>
      <c r="AD211">
        <v>7</v>
      </c>
      <c r="AE211">
        <v>0</v>
      </c>
      <c r="AF211">
        <v>0</v>
      </c>
      <c r="AG211">
        <v>0</v>
      </c>
      <c r="AH211" t="s">
        <v>90</v>
      </c>
      <c r="AI211" s="1">
        <v>44594.487511574072</v>
      </c>
      <c r="AJ211">
        <v>65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606</v>
      </c>
      <c r="B212" t="s">
        <v>80</v>
      </c>
      <c r="C212" t="s">
        <v>228</v>
      </c>
      <c r="D212" t="s">
        <v>82</v>
      </c>
      <c r="E212" s="2" t="str">
        <f>HYPERLINK("capsilon://?command=openfolder&amp;siteaddress=FAM.docvelocity-na8.net&amp;folderid=FX8AE842DE-E52E-188C-5E9B-A78DD6C80B32","FX220112661")</f>
        <v>FX220112661</v>
      </c>
      <c r="F212" t="s">
        <v>19</v>
      </c>
      <c r="G212" t="s">
        <v>19</v>
      </c>
      <c r="H212" t="s">
        <v>83</v>
      </c>
      <c r="I212" t="s">
        <v>607</v>
      </c>
      <c r="J212">
        <v>66</v>
      </c>
      <c r="K212" t="s">
        <v>85</v>
      </c>
      <c r="L212" t="s">
        <v>86</v>
      </c>
      <c r="M212" t="s">
        <v>87</v>
      </c>
      <c r="N212">
        <v>2</v>
      </c>
      <c r="O212" s="1">
        <v>44594.436168981483</v>
      </c>
      <c r="P212" s="1">
        <v>44594.490185185183</v>
      </c>
      <c r="Q212">
        <v>4340</v>
      </c>
      <c r="R212">
        <v>327</v>
      </c>
      <c r="S212" t="b">
        <v>0</v>
      </c>
      <c r="T212" t="s">
        <v>88</v>
      </c>
      <c r="U212" t="b">
        <v>0</v>
      </c>
      <c r="V212" t="s">
        <v>89</v>
      </c>
      <c r="W212" s="1">
        <v>44594.473773148151</v>
      </c>
      <c r="X212">
        <v>95</v>
      </c>
      <c r="Y212">
        <v>52</v>
      </c>
      <c r="Z212">
        <v>0</v>
      </c>
      <c r="AA212">
        <v>52</v>
      </c>
      <c r="AB212">
        <v>0</v>
      </c>
      <c r="AC212">
        <v>14</v>
      </c>
      <c r="AD212">
        <v>14</v>
      </c>
      <c r="AE212">
        <v>0</v>
      </c>
      <c r="AF212">
        <v>0</v>
      </c>
      <c r="AG212">
        <v>0</v>
      </c>
      <c r="AH212" t="s">
        <v>140</v>
      </c>
      <c r="AI212" s="1">
        <v>44594.490185185183</v>
      </c>
      <c r="AJ212">
        <v>232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14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608</v>
      </c>
      <c r="B213" t="s">
        <v>80</v>
      </c>
      <c r="C213" t="s">
        <v>228</v>
      </c>
      <c r="D213" t="s">
        <v>82</v>
      </c>
      <c r="E213" s="2" t="str">
        <f>HYPERLINK("capsilon://?command=openfolder&amp;siteaddress=FAM.docvelocity-na8.net&amp;folderid=FX8AE842DE-E52E-188C-5E9B-A78DD6C80B32","FX220112661")</f>
        <v>FX220112661</v>
      </c>
      <c r="F213" t="s">
        <v>19</v>
      </c>
      <c r="G213" t="s">
        <v>19</v>
      </c>
      <c r="H213" t="s">
        <v>83</v>
      </c>
      <c r="I213" t="s">
        <v>609</v>
      </c>
      <c r="J213">
        <v>66</v>
      </c>
      <c r="K213" t="s">
        <v>85</v>
      </c>
      <c r="L213" t="s">
        <v>86</v>
      </c>
      <c r="M213" t="s">
        <v>87</v>
      </c>
      <c r="N213">
        <v>2</v>
      </c>
      <c r="O213" s="1">
        <v>44594.436331018522</v>
      </c>
      <c r="P213" s="1">
        <v>44594.488715277781</v>
      </c>
      <c r="Q213">
        <v>4151</v>
      </c>
      <c r="R213">
        <v>375</v>
      </c>
      <c r="S213" t="b">
        <v>0</v>
      </c>
      <c r="T213" t="s">
        <v>88</v>
      </c>
      <c r="U213" t="b">
        <v>0</v>
      </c>
      <c r="V213" t="s">
        <v>104</v>
      </c>
      <c r="W213" s="1">
        <v>44594.475995370369</v>
      </c>
      <c r="X213">
        <v>272</v>
      </c>
      <c r="Y213">
        <v>52</v>
      </c>
      <c r="Z213">
        <v>0</v>
      </c>
      <c r="AA213">
        <v>52</v>
      </c>
      <c r="AB213">
        <v>0</v>
      </c>
      <c r="AC213">
        <v>4</v>
      </c>
      <c r="AD213">
        <v>14</v>
      </c>
      <c r="AE213">
        <v>0</v>
      </c>
      <c r="AF213">
        <v>0</v>
      </c>
      <c r="AG213">
        <v>0</v>
      </c>
      <c r="AH213" t="s">
        <v>90</v>
      </c>
      <c r="AI213" s="1">
        <v>44594.488715277781</v>
      </c>
      <c r="AJ213">
        <v>103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610</v>
      </c>
      <c r="B214" t="s">
        <v>80</v>
      </c>
      <c r="C214" t="s">
        <v>228</v>
      </c>
      <c r="D214" t="s">
        <v>82</v>
      </c>
      <c r="E214" s="2" t="str">
        <f>HYPERLINK("capsilon://?command=openfolder&amp;siteaddress=FAM.docvelocity-na8.net&amp;folderid=FX8AE842DE-E52E-188C-5E9B-A78DD6C80B32","FX220112661")</f>
        <v>FX220112661</v>
      </c>
      <c r="F214" t="s">
        <v>19</v>
      </c>
      <c r="G214" t="s">
        <v>19</v>
      </c>
      <c r="H214" t="s">
        <v>83</v>
      </c>
      <c r="I214" t="s">
        <v>611</v>
      </c>
      <c r="J214">
        <v>66</v>
      </c>
      <c r="K214" t="s">
        <v>85</v>
      </c>
      <c r="L214" t="s">
        <v>86</v>
      </c>
      <c r="M214" t="s">
        <v>87</v>
      </c>
      <c r="N214">
        <v>2</v>
      </c>
      <c r="O214" s="1">
        <v>44594.436863425923</v>
      </c>
      <c r="P214" s="1">
        <v>44594.49</v>
      </c>
      <c r="Q214">
        <v>4345</v>
      </c>
      <c r="R214">
        <v>246</v>
      </c>
      <c r="S214" t="b">
        <v>0</v>
      </c>
      <c r="T214" t="s">
        <v>88</v>
      </c>
      <c r="U214" t="b">
        <v>0</v>
      </c>
      <c r="V214" t="s">
        <v>562</v>
      </c>
      <c r="W214" s="1">
        <v>44594.474675925929</v>
      </c>
      <c r="X214">
        <v>136</v>
      </c>
      <c r="Y214">
        <v>52</v>
      </c>
      <c r="Z214">
        <v>0</v>
      </c>
      <c r="AA214">
        <v>52</v>
      </c>
      <c r="AB214">
        <v>0</v>
      </c>
      <c r="AC214">
        <v>21</v>
      </c>
      <c r="AD214">
        <v>14</v>
      </c>
      <c r="AE214">
        <v>0</v>
      </c>
      <c r="AF214">
        <v>0</v>
      </c>
      <c r="AG214">
        <v>0</v>
      </c>
      <c r="AH214" t="s">
        <v>90</v>
      </c>
      <c r="AI214" s="1">
        <v>44594.49</v>
      </c>
      <c r="AJ214">
        <v>110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13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612</v>
      </c>
      <c r="B215" t="s">
        <v>80</v>
      </c>
      <c r="C215" t="s">
        <v>613</v>
      </c>
      <c r="D215" t="s">
        <v>82</v>
      </c>
      <c r="E215" s="2" t="str">
        <f>HYPERLINK("capsilon://?command=openfolder&amp;siteaddress=FAM.docvelocity-na8.net&amp;folderid=FXA2055033-7891-39E8-54BF-F0A5F1F9B0EF","FX22011588")</f>
        <v>FX22011588</v>
      </c>
      <c r="F215" t="s">
        <v>19</v>
      </c>
      <c r="G215" t="s">
        <v>19</v>
      </c>
      <c r="H215" t="s">
        <v>83</v>
      </c>
      <c r="I215" t="s">
        <v>614</v>
      </c>
      <c r="J215">
        <v>28</v>
      </c>
      <c r="K215" t="s">
        <v>85</v>
      </c>
      <c r="L215" t="s">
        <v>86</v>
      </c>
      <c r="M215" t="s">
        <v>87</v>
      </c>
      <c r="N215">
        <v>2</v>
      </c>
      <c r="O215" s="1">
        <v>44594.437245370369</v>
      </c>
      <c r="P215" s="1">
        <v>44594.490798611114</v>
      </c>
      <c r="Q215">
        <v>4457</v>
      </c>
      <c r="R215">
        <v>170</v>
      </c>
      <c r="S215" t="b">
        <v>0</v>
      </c>
      <c r="T215" t="s">
        <v>88</v>
      </c>
      <c r="U215" t="b">
        <v>0</v>
      </c>
      <c r="V215" t="s">
        <v>89</v>
      </c>
      <c r="W215" s="1">
        <v>44594.475844907407</v>
      </c>
      <c r="X215">
        <v>81</v>
      </c>
      <c r="Y215">
        <v>21</v>
      </c>
      <c r="Z215">
        <v>0</v>
      </c>
      <c r="AA215">
        <v>21</v>
      </c>
      <c r="AB215">
        <v>0</v>
      </c>
      <c r="AC215">
        <v>1</v>
      </c>
      <c r="AD215">
        <v>7</v>
      </c>
      <c r="AE215">
        <v>0</v>
      </c>
      <c r="AF215">
        <v>0</v>
      </c>
      <c r="AG215">
        <v>0</v>
      </c>
      <c r="AH215" t="s">
        <v>90</v>
      </c>
      <c r="AI215" s="1">
        <v>44594.490798611114</v>
      </c>
      <c r="AJ215">
        <v>68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615</v>
      </c>
      <c r="B216" t="s">
        <v>80</v>
      </c>
      <c r="C216" t="s">
        <v>228</v>
      </c>
      <c r="D216" t="s">
        <v>82</v>
      </c>
      <c r="E216" s="2" t="str">
        <f>HYPERLINK("capsilon://?command=openfolder&amp;siteaddress=FAM.docvelocity-na8.net&amp;folderid=FX8AE842DE-E52E-188C-5E9B-A78DD6C80B32","FX220112661")</f>
        <v>FX220112661</v>
      </c>
      <c r="F216" t="s">
        <v>19</v>
      </c>
      <c r="G216" t="s">
        <v>19</v>
      </c>
      <c r="H216" t="s">
        <v>83</v>
      </c>
      <c r="I216" t="s">
        <v>616</v>
      </c>
      <c r="J216">
        <v>66</v>
      </c>
      <c r="K216" t="s">
        <v>85</v>
      </c>
      <c r="L216" t="s">
        <v>86</v>
      </c>
      <c r="M216" t="s">
        <v>87</v>
      </c>
      <c r="N216">
        <v>2</v>
      </c>
      <c r="O216" s="1">
        <v>44594.4375</v>
      </c>
      <c r="P216" s="1">
        <v>44594.493321759262</v>
      </c>
      <c r="Q216">
        <v>4466</v>
      </c>
      <c r="R216">
        <v>357</v>
      </c>
      <c r="S216" t="b">
        <v>0</v>
      </c>
      <c r="T216" t="s">
        <v>88</v>
      </c>
      <c r="U216" t="b">
        <v>0</v>
      </c>
      <c r="V216" t="s">
        <v>89</v>
      </c>
      <c r="W216" s="1">
        <v>44594.474895833337</v>
      </c>
      <c r="X216">
        <v>87</v>
      </c>
      <c r="Y216">
        <v>52</v>
      </c>
      <c r="Z216">
        <v>0</v>
      </c>
      <c r="AA216">
        <v>52</v>
      </c>
      <c r="AB216">
        <v>0</v>
      </c>
      <c r="AC216">
        <v>13</v>
      </c>
      <c r="AD216">
        <v>14</v>
      </c>
      <c r="AE216">
        <v>0</v>
      </c>
      <c r="AF216">
        <v>0</v>
      </c>
      <c r="AG216">
        <v>0</v>
      </c>
      <c r="AH216" t="s">
        <v>140</v>
      </c>
      <c r="AI216" s="1">
        <v>44594.493321759262</v>
      </c>
      <c r="AJ216">
        <v>270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14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617</v>
      </c>
      <c r="B217" t="s">
        <v>80</v>
      </c>
      <c r="C217" t="s">
        <v>228</v>
      </c>
      <c r="D217" t="s">
        <v>82</v>
      </c>
      <c r="E217" s="2" t="str">
        <f>HYPERLINK("capsilon://?command=openfolder&amp;siteaddress=FAM.docvelocity-na8.net&amp;folderid=FX8AE842DE-E52E-188C-5E9B-A78DD6C80B32","FX220112661")</f>
        <v>FX220112661</v>
      </c>
      <c r="F217" t="s">
        <v>19</v>
      </c>
      <c r="G217" t="s">
        <v>19</v>
      </c>
      <c r="H217" t="s">
        <v>83</v>
      </c>
      <c r="I217" t="s">
        <v>618</v>
      </c>
      <c r="J217">
        <v>32</v>
      </c>
      <c r="K217" t="s">
        <v>85</v>
      </c>
      <c r="L217" t="s">
        <v>86</v>
      </c>
      <c r="M217" t="s">
        <v>87</v>
      </c>
      <c r="N217">
        <v>2</v>
      </c>
      <c r="O217" s="1">
        <v>44594.438900462963</v>
      </c>
      <c r="P217" s="1">
        <v>44594.494872685187</v>
      </c>
      <c r="Q217">
        <v>4285</v>
      </c>
      <c r="R217">
        <v>551</v>
      </c>
      <c r="S217" t="b">
        <v>0</v>
      </c>
      <c r="T217" t="s">
        <v>88</v>
      </c>
      <c r="U217" t="b">
        <v>0</v>
      </c>
      <c r="V217" t="s">
        <v>89</v>
      </c>
      <c r="W217" s="1">
        <v>44594.477743055555</v>
      </c>
      <c r="X217">
        <v>164</v>
      </c>
      <c r="Y217">
        <v>39</v>
      </c>
      <c r="Z217">
        <v>0</v>
      </c>
      <c r="AA217">
        <v>39</v>
      </c>
      <c r="AB217">
        <v>0</v>
      </c>
      <c r="AC217">
        <v>17</v>
      </c>
      <c r="AD217">
        <v>-7</v>
      </c>
      <c r="AE217">
        <v>0</v>
      </c>
      <c r="AF217">
        <v>0</v>
      </c>
      <c r="AG217">
        <v>0</v>
      </c>
      <c r="AH217" t="s">
        <v>156</v>
      </c>
      <c r="AI217" s="1">
        <v>44594.494872685187</v>
      </c>
      <c r="AJ217">
        <v>387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-7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619</v>
      </c>
      <c r="B218" t="s">
        <v>80</v>
      </c>
      <c r="C218" t="s">
        <v>620</v>
      </c>
      <c r="D218" t="s">
        <v>82</v>
      </c>
      <c r="E218" s="2" t="str">
        <f>HYPERLINK("capsilon://?command=openfolder&amp;siteaddress=FAM.docvelocity-na8.net&amp;folderid=FXA7A59F23-6553-2434-7B06-A2D52E5B17BC","FX21124939")</f>
        <v>FX21124939</v>
      </c>
      <c r="F218" t="s">
        <v>19</v>
      </c>
      <c r="G218" t="s">
        <v>19</v>
      </c>
      <c r="H218" t="s">
        <v>83</v>
      </c>
      <c r="I218" t="s">
        <v>621</v>
      </c>
      <c r="J218">
        <v>66</v>
      </c>
      <c r="K218" t="s">
        <v>85</v>
      </c>
      <c r="L218" t="s">
        <v>86</v>
      </c>
      <c r="M218" t="s">
        <v>87</v>
      </c>
      <c r="N218">
        <v>2</v>
      </c>
      <c r="O218" s="1">
        <v>44594.442939814813</v>
      </c>
      <c r="P218" s="1">
        <v>44594.494062500002</v>
      </c>
      <c r="Q218">
        <v>3380</v>
      </c>
      <c r="R218">
        <v>1037</v>
      </c>
      <c r="S218" t="b">
        <v>0</v>
      </c>
      <c r="T218" t="s">
        <v>88</v>
      </c>
      <c r="U218" t="b">
        <v>0</v>
      </c>
      <c r="V218" t="s">
        <v>104</v>
      </c>
      <c r="W218" s="1">
        <v>44594.485289351855</v>
      </c>
      <c r="X218">
        <v>734</v>
      </c>
      <c r="Y218">
        <v>52</v>
      </c>
      <c r="Z218">
        <v>0</v>
      </c>
      <c r="AA218">
        <v>52</v>
      </c>
      <c r="AB218">
        <v>0</v>
      </c>
      <c r="AC218">
        <v>36</v>
      </c>
      <c r="AD218">
        <v>14</v>
      </c>
      <c r="AE218">
        <v>0</v>
      </c>
      <c r="AF218">
        <v>0</v>
      </c>
      <c r="AG218">
        <v>0</v>
      </c>
      <c r="AH218" t="s">
        <v>90</v>
      </c>
      <c r="AI218" s="1">
        <v>44594.494062500002</v>
      </c>
      <c r="AJ218">
        <v>281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11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622</v>
      </c>
      <c r="B219" t="s">
        <v>80</v>
      </c>
      <c r="C219" t="s">
        <v>623</v>
      </c>
      <c r="D219" t="s">
        <v>82</v>
      </c>
      <c r="E219" s="2" t="str">
        <f>HYPERLINK("capsilon://?command=openfolder&amp;siteaddress=FAM.docvelocity-na8.net&amp;folderid=FX0D563CC5-CF13-AA27-12F2-D2BE1145358C","FX22013746")</f>
        <v>FX22013746</v>
      </c>
      <c r="F219" t="s">
        <v>19</v>
      </c>
      <c r="G219" t="s">
        <v>19</v>
      </c>
      <c r="H219" t="s">
        <v>83</v>
      </c>
      <c r="I219" t="s">
        <v>624</v>
      </c>
      <c r="J219">
        <v>66</v>
      </c>
      <c r="K219" t="s">
        <v>85</v>
      </c>
      <c r="L219" t="s">
        <v>86</v>
      </c>
      <c r="M219" t="s">
        <v>87</v>
      </c>
      <c r="N219">
        <v>2</v>
      </c>
      <c r="O219" s="1">
        <v>44594.448344907411</v>
      </c>
      <c r="P219" s="1">
        <v>44594.496122685188</v>
      </c>
      <c r="Q219">
        <v>3241</v>
      </c>
      <c r="R219">
        <v>887</v>
      </c>
      <c r="S219" t="b">
        <v>0</v>
      </c>
      <c r="T219" t="s">
        <v>88</v>
      </c>
      <c r="U219" t="b">
        <v>0</v>
      </c>
      <c r="V219" t="s">
        <v>104</v>
      </c>
      <c r="W219" s="1">
        <v>44594.493425925924</v>
      </c>
      <c r="X219">
        <v>702</v>
      </c>
      <c r="Y219">
        <v>52</v>
      </c>
      <c r="Z219">
        <v>0</v>
      </c>
      <c r="AA219">
        <v>52</v>
      </c>
      <c r="AB219">
        <v>0</v>
      </c>
      <c r="AC219">
        <v>39</v>
      </c>
      <c r="AD219">
        <v>14</v>
      </c>
      <c r="AE219">
        <v>0</v>
      </c>
      <c r="AF219">
        <v>0</v>
      </c>
      <c r="AG219">
        <v>0</v>
      </c>
      <c r="AH219" t="s">
        <v>90</v>
      </c>
      <c r="AI219" s="1">
        <v>44594.496122685188</v>
      </c>
      <c r="AJ219">
        <v>177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625</v>
      </c>
      <c r="B220" t="s">
        <v>80</v>
      </c>
      <c r="C220" t="s">
        <v>626</v>
      </c>
      <c r="D220" t="s">
        <v>82</v>
      </c>
      <c r="E220" s="2" t="str">
        <f>HYPERLINK("capsilon://?command=openfolder&amp;siteaddress=FAM.docvelocity-na8.net&amp;folderid=FX5F7F9172-CA9F-9DA6-67CB-324D979AD4A4","FX22019113")</f>
        <v>FX22019113</v>
      </c>
      <c r="F220" t="s">
        <v>19</v>
      </c>
      <c r="G220" t="s">
        <v>19</v>
      </c>
      <c r="H220" t="s">
        <v>83</v>
      </c>
      <c r="I220" t="s">
        <v>627</v>
      </c>
      <c r="J220">
        <v>28</v>
      </c>
      <c r="K220" t="s">
        <v>85</v>
      </c>
      <c r="L220" t="s">
        <v>86</v>
      </c>
      <c r="M220" t="s">
        <v>87</v>
      </c>
      <c r="N220">
        <v>2</v>
      </c>
      <c r="O220" s="1">
        <v>44594.449305555558</v>
      </c>
      <c r="P220" s="1">
        <v>44594.498495370368</v>
      </c>
      <c r="Q220">
        <v>3862</v>
      </c>
      <c r="R220">
        <v>388</v>
      </c>
      <c r="S220" t="b">
        <v>0</v>
      </c>
      <c r="T220" t="s">
        <v>88</v>
      </c>
      <c r="U220" t="b">
        <v>0</v>
      </c>
      <c r="V220" t="s">
        <v>89</v>
      </c>
      <c r="W220" s="1">
        <v>44594.478680555556</v>
      </c>
      <c r="X220">
        <v>71</v>
      </c>
      <c r="Y220">
        <v>21</v>
      </c>
      <c r="Z220">
        <v>0</v>
      </c>
      <c r="AA220">
        <v>21</v>
      </c>
      <c r="AB220">
        <v>0</v>
      </c>
      <c r="AC220">
        <v>0</v>
      </c>
      <c r="AD220">
        <v>7</v>
      </c>
      <c r="AE220">
        <v>0</v>
      </c>
      <c r="AF220">
        <v>0</v>
      </c>
      <c r="AG220">
        <v>0</v>
      </c>
      <c r="AH220" t="s">
        <v>156</v>
      </c>
      <c r="AI220" s="1">
        <v>44594.498495370368</v>
      </c>
      <c r="AJ220">
        <v>313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628</v>
      </c>
      <c r="B221" t="s">
        <v>80</v>
      </c>
      <c r="C221" t="s">
        <v>629</v>
      </c>
      <c r="D221" t="s">
        <v>82</v>
      </c>
      <c r="E221" s="2" t="str">
        <f>HYPERLINK("capsilon://?command=openfolder&amp;siteaddress=FAM.docvelocity-na8.net&amp;folderid=FX8CA116B2-6D2F-EAE0-CF88-5759D8F77279","FX22019063")</f>
        <v>FX22019063</v>
      </c>
      <c r="F221" t="s">
        <v>19</v>
      </c>
      <c r="G221" t="s">
        <v>19</v>
      </c>
      <c r="H221" t="s">
        <v>83</v>
      </c>
      <c r="I221" t="s">
        <v>630</v>
      </c>
      <c r="J221">
        <v>66</v>
      </c>
      <c r="K221" t="s">
        <v>85</v>
      </c>
      <c r="L221" t="s">
        <v>86</v>
      </c>
      <c r="M221" t="s">
        <v>87</v>
      </c>
      <c r="N221">
        <v>2</v>
      </c>
      <c r="O221" s="1">
        <v>44594.450185185182</v>
      </c>
      <c r="P221" s="1">
        <v>44594.513495370367</v>
      </c>
      <c r="Q221">
        <v>3730</v>
      </c>
      <c r="R221">
        <v>1740</v>
      </c>
      <c r="S221" t="b">
        <v>0</v>
      </c>
      <c r="T221" t="s">
        <v>88</v>
      </c>
      <c r="U221" t="b">
        <v>0</v>
      </c>
      <c r="V221" t="s">
        <v>94</v>
      </c>
      <c r="W221" s="1">
        <v>44594.505520833336</v>
      </c>
      <c r="X221">
        <v>1527</v>
      </c>
      <c r="Y221">
        <v>52</v>
      </c>
      <c r="Z221">
        <v>0</v>
      </c>
      <c r="AA221">
        <v>52</v>
      </c>
      <c r="AB221">
        <v>0</v>
      </c>
      <c r="AC221">
        <v>37</v>
      </c>
      <c r="AD221">
        <v>14</v>
      </c>
      <c r="AE221">
        <v>0</v>
      </c>
      <c r="AF221">
        <v>0</v>
      </c>
      <c r="AG221">
        <v>0</v>
      </c>
      <c r="AH221" t="s">
        <v>90</v>
      </c>
      <c r="AI221" s="1">
        <v>44594.513495370367</v>
      </c>
      <c r="AJ221">
        <v>167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14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631</v>
      </c>
      <c r="B222" t="s">
        <v>80</v>
      </c>
      <c r="C222" t="s">
        <v>632</v>
      </c>
      <c r="D222" t="s">
        <v>82</v>
      </c>
      <c r="E222" s="2" t="str">
        <f>HYPERLINK("capsilon://?command=openfolder&amp;siteaddress=FAM.docvelocity-na8.net&amp;folderid=FX9D7D82FD-F13E-2766-4AAA-984C7E00A1FC","FX220111736")</f>
        <v>FX220111736</v>
      </c>
      <c r="F222" t="s">
        <v>19</v>
      </c>
      <c r="G222" t="s">
        <v>19</v>
      </c>
      <c r="H222" t="s">
        <v>83</v>
      </c>
      <c r="I222" t="s">
        <v>633</v>
      </c>
      <c r="J222">
        <v>66</v>
      </c>
      <c r="K222" t="s">
        <v>85</v>
      </c>
      <c r="L222" t="s">
        <v>86</v>
      </c>
      <c r="M222" t="s">
        <v>87</v>
      </c>
      <c r="N222">
        <v>2</v>
      </c>
      <c r="O222" s="1">
        <v>44594.452546296299</v>
      </c>
      <c r="P222" s="1">
        <v>44594.514120370368</v>
      </c>
      <c r="Q222">
        <v>5100</v>
      </c>
      <c r="R222">
        <v>220</v>
      </c>
      <c r="S222" t="b">
        <v>0</v>
      </c>
      <c r="T222" t="s">
        <v>88</v>
      </c>
      <c r="U222" t="b">
        <v>0</v>
      </c>
      <c r="V222" t="s">
        <v>139</v>
      </c>
      <c r="W222" s="1">
        <v>44594.498703703706</v>
      </c>
      <c r="X222">
        <v>50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90</v>
      </c>
      <c r="AI222" s="1">
        <v>44594.514120370368</v>
      </c>
      <c r="AJ222">
        <v>54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634</v>
      </c>
      <c r="B223" t="s">
        <v>80</v>
      </c>
      <c r="C223" t="s">
        <v>635</v>
      </c>
      <c r="D223" t="s">
        <v>82</v>
      </c>
      <c r="E223" s="2" t="str">
        <f>HYPERLINK("capsilon://?command=openfolder&amp;siteaddress=FAM.docvelocity-na8.net&amp;folderid=FXBA938620-6E4C-0B97-3C2D-64C55E8A7715","FX22018570")</f>
        <v>FX22018570</v>
      </c>
      <c r="F223" t="s">
        <v>19</v>
      </c>
      <c r="G223" t="s">
        <v>19</v>
      </c>
      <c r="H223" t="s">
        <v>83</v>
      </c>
      <c r="I223" t="s">
        <v>636</v>
      </c>
      <c r="J223">
        <v>104</v>
      </c>
      <c r="K223" t="s">
        <v>85</v>
      </c>
      <c r="L223" t="s">
        <v>86</v>
      </c>
      <c r="M223" t="s">
        <v>87</v>
      </c>
      <c r="N223">
        <v>2</v>
      </c>
      <c r="O223" s="1">
        <v>44594.454895833333</v>
      </c>
      <c r="P223" s="1">
        <v>44594.528900462959</v>
      </c>
      <c r="Q223">
        <v>4090</v>
      </c>
      <c r="R223">
        <v>2304</v>
      </c>
      <c r="S223" t="b">
        <v>0</v>
      </c>
      <c r="T223" t="s">
        <v>88</v>
      </c>
      <c r="U223" t="b">
        <v>0</v>
      </c>
      <c r="V223" t="s">
        <v>104</v>
      </c>
      <c r="W223" s="1">
        <v>44594.507152777776</v>
      </c>
      <c r="X223">
        <v>853</v>
      </c>
      <c r="Y223">
        <v>89</v>
      </c>
      <c r="Z223">
        <v>0</v>
      </c>
      <c r="AA223">
        <v>89</v>
      </c>
      <c r="AB223">
        <v>0</v>
      </c>
      <c r="AC223">
        <v>27</v>
      </c>
      <c r="AD223">
        <v>15</v>
      </c>
      <c r="AE223">
        <v>0</v>
      </c>
      <c r="AF223">
        <v>0</v>
      </c>
      <c r="AG223">
        <v>0</v>
      </c>
      <c r="AH223" t="s">
        <v>129</v>
      </c>
      <c r="AI223" s="1">
        <v>44594.528900462959</v>
      </c>
      <c r="AJ223">
        <v>1315</v>
      </c>
      <c r="AK223">
        <v>7</v>
      </c>
      <c r="AL223">
        <v>0</v>
      </c>
      <c r="AM223">
        <v>7</v>
      </c>
      <c r="AN223">
        <v>0</v>
      </c>
      <c r="AO223">
        <v>15</v>
      </c>
      <c r="AP223">
        <v>8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637</v>
      </c>
      <c r="B224" t="s">
        <v>80</v>
      </c>
      <c r="C224" t="s">
        <v>638</v>
      </c>
      <c r="D224" t="s">
        <v>82</v>
      </c>
      <c r="E224" s="2" t="str">
        <f>HYPERLINK("capsilon://?command=openfolder&amp;siteaddress=FAM.docvelocity-na8.net&amp;folderid=FX87D7F245-44F1-9554-8087-3F77E991BF69","FX21124084")</f>
        <v>FX21124084</v>
      </c>
      <c r="F224" t="s">
        <v>19</v>
      </c>
      <c r="G224" t="s">
        <v>19</v>
      </c>
      <c r="H224" t="s">
        <v>83</v>
      </c>
      <c r="I224" t="s">
        <v>639</v>
      </c>
      <c r="J224">
        <v>66</v>
      </c>
      <c r="K224" t="s">
        <v>85</v>
      </c>
      <c r="L224" t="s">
        <v>86</v>
      </c>
      <c r="M224" t="s">
        <v>87</v>
      </c>
      <c r="N224">
        <v>2</v>
      </c>
      <c r="O224" s="1">
        <v>44594.457152777781</v>
      </c>
      <c r="P224" s="1">
        <v>44594.49664351852</v>
      </c>
      <c r="Q224">
        <v>2999</v>
      </c>
      <c r="R224">
        <v>413</v>
      </c>
      <c r="S224" t="b">
        <v>0</v>
      </c>
      <c r="T224" t="s">
        <v>88</v>
      </c>
      <c r="U224" t="b">
        <v>0</v>
      </c>
      <c r="V224" t="s">
        <v>89</v>
      </c>
      <c r="W224" s="1">
        <v>44594.482638888891</v>
      </c>
      <c r="X224">
        <v>260</v>
      </c>
      <c r="Y224">
        <v>52</v>
      </c>
      <c r="Z224">
        <v>0</v>
      </c>
      <c r="AA224">
        <v>52</v>
      </c>
      <c r="AB224">
        <v>0</v>
      </c>
      <c r="AC224">
        <v>42</v>
      </c>
      <c r="AD224">
        <v>14</v>
      </c>
      <c r="AE224">
        <v>0</v>
      </c>
      <c r="AF224">
        <v>0</v>
      </c>
      <c r="AG224">
        <v>0</v>
      </c>
      <c r="AH224" t="s">
        <v>225</v>
      </c>
      <c r="AI224" s="1">
        <v>44594.49664351852</v>
      </c>
      <c r="AJ224">
        <v>146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13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640</v>
      </c>
      <c r="B225" t="s">
        <v>80</v>
      </c>
      <c r="C225" t="s">
        <v>638</v>
      </c>
      <c r="D225" t="s">
        <v>82</v>
      </c>
      <c r="E225" s="2" t="str">
        <f>HYPERLINK("capsilon://?command=openfolder&amp;siteaddress=FAM.docvelocity-na8.net&amp;folderid=FX87D7F245-44F1-9554-8087-3F77E991BF69","FX21124084")</f>
        <v>FX21124084</v>
      </c>
      <c r="F225" t="s">
        <v>19</v>
      </c>
      <c r="G225" t="s">
        <v>19</v>
      </c>
      <c r="H225" t="s">
        <v>83</v>
      </c>
      <c r="I225" t="s">
        <v>641</v>
      </c>
      <c r="J225">
        <v>66</v>
      </c>
      <c r="K225" t="s">
        <v>85</v>
      </c>
      <c r="L225" t="s">
        <v>86</v>
      </c>
      <c r="M225" t="s">
        <v>87</v>
      </c>
      <c r="N225">
        <v>2</v>
      </c>
      <c r="O225" s="1">
        <v>44594.457199074073</v>
      </c>
      <c r="P225" s="1">
        <v>44594.497673611113</v>
      </c>
      <c r="Q225">
        <v>2983</v>
      </c>
      <c r="R225">
        <v>514</v>
      </c>
      <c r="S225" t="b">
        <v>0</v>
      </c>
      <c r="T225" t="s">
        <v>88</v>
      </c>
      <c r="U225" t="b">
        <v>0</v>
      </c>
      <c r="V225" t="s">
        <v>89</v>
      </c>
      <c r="W225" s="1">
        <v>44594.486215277779</v>
      </c>
      <c r="X225">
        <v>308</v>
      </c>
      <c r="Y225">
        <v>52</v>
      </c>
      <c r="Z225">
        <v>0</v>
      </c>
      <c r="AA225">
        <v>52</v>
      </c>
      <c r="AB225">
        <v>0</v>
      </c>
      <c r="AC225">
        <v>42</v>
      </c>
      <c r="AD225">
        <v>14</v>
      </c>
      <c r="AE225">
        <v>0</v>
      </c>
      <c r="AF225">
        <v>0</v>
      </c>
      <c r="AG225">
        <v>0</v>
      </c>
      <c r="AH225" t="s">
        <v>140</v>
      </c>
      <c r="AI225" s="1">
        <v>44594.497673611113</v>
      </c>
      <c r="AJ225">
        <v>206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14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642</v>
      </c>
      <c r="B226" t="s">
        <v>80</v>
      </c>
      <c r="C226" t="s">
        <v>638</v>
      </c>
      <c r="D226" t="s">
        <v>82</v>
      </c>
      <c r="E226" s="2" t="str">
        <f>HYPERLINK("capsilon://?command=openfolder&amp;siteaddress=FAM.docvelocity-na8.net&amp;folderid=FX87D7F245-44F1-9554-8087-3F77E991BF69","FX21124084")</f>
        <v>FX21124084</v>
      </c>
      <c r="F226" t="s">
        <v>19</v>
      </c>
      <c r="G226" t="s">
        <v>19</v>
      </c>
      <c r="H226" t="s">
        <v>83</v>
      </c>
      <c r="I226" t="s">
        <v>643</v>
      </c>
      <c r="J226">
        <v>66</v>
      </c>
      <c r="K226" t="s">
        <v>85</v>
      </c>
      <c r="L226" t="s">
        <v>86</v>
      </c>
      <c r="M226" t="s">
        <v>87</v>
      </c>
      <c r="N226">
        <v>2</v>
      </c>
      <c r="O226" s="1">
        <v>44594.458067129628</v>
      </c>
      <c r="P226" s="1">
        <v>44594.497662037036</v>
      </c>
      <c r="Q226">
        <v>3014</v>
      </c>
      <c r="R226">
        <v>407</v>
      </c>
      <c r="S226" t="b">
        <v>0</v>
      </c>
      <c r="T226" t="s">
        <v>88</v>
      </c>
      <c r="U226" t="b">
        <v>0</v>
      </c>
      <c r="V226" t="s">
        <v>89</v>
      </c>
      <c r="W226" s="1">
        <v>44594.492002314815</v>
      </c>
      <c r="X226">
        <v>266</v>
      </c>
      <c r="Y226">
        <v>52</v>
      </c>
      <c r="Z226">
        <v>0</v>
      </c>
      <c r="AA226">
        <v>52</v>
      </c>
      <c r="AB226">
        <v>0</v>
      </c>
      <c r="AC226">
        <v>42</v>
      </c>
      <c r="AD226">
        <v>14</v>
      </c>
      <c r="AE226">
        <v>0</v>
      </c>
      <c r="AF226">
        <v>0</v>
      </c>
      <c r="AG226">
        <v>0</v>
      </c>
      <c r="AH226" t="s">
        <v>90</v>
      </c>
      <c r="AI226" s="1">
        <v>44594.497662037036</v>
      </c>
      <c r="AJ226">
        <v>132</v>
      </c>
      <c r="AK226">
        <v>2</v>
      </c>
      <c r="AL226">
        <v>0</v>
      </c>
      <c r="AM226">
        <v>2</v>
      </c>
      <c r="AN226">
        <v>0</v>
      </c>
      <c r="AO226">
        <v>2</v>
      </c>
      <c r="AP226">
        <v>12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644</v>
      </c>
      <c r="B227" t="s">
        <v>80</v>
      </c>
      <c r="C227" t="s">
        <v>638</v>
      </c>
      <c r="D227" t="s">
        <v>82</v>
      </c>
      <c r="E227" s="2" t="str">
        <f>HYPERLINK("capsilon://?command=openfolder&amp;siteaddress=FAM.docvelocity-na8.net&amp;folderid=FX87D7F245-44F1-9554-8087-3F77E991BF69","FX21124084")</f>
        <v>FX21124084</v>
      </c>
      <c r="F227" t="s">
        <v>19</v>
      </c>
      <c r="G227" t="s">
        <v>19</v>
      </c>
      <c r="H227" t="s">
        <v>83</v>
      </c>
      <c r="I227" t="s">
        <v>645</v>
      </c>
      <c r="J227">
        <v>66</v>
      </c>
      <c r="K227" t="s">
        <v>85</v>
      </c>
      <c r="L227" t="s">
        <v>86</v>
      </c>
      <c r="M227" t="s">
        <v>87</v>
      </c>
      <c r="N227">
        <v>2</v>
      </c>
      <c r="O227" s="1">
        <v>44594.458379629628</v>
      </c>
      <c r="P227" s="1">
        <v>44594.498159722221</v>
      </c>
      <c r="Q227">
        <v>2945</v>
      </c>
      <c r="R227">
        <v>492</v>
      </c>
      <c r="S227" t="b">
        <v>0</v>
      </c>
      <c r="T227" t="s">
        <v>88</v>
      </c>
      <c r="U227" t="b">
        <v>0</v>
      </c>
      <c r="V227" t="s">
        <v>89</v>
      </c>
      <c r="W227" s="1">
        <v>44594.496203703704</v>
      </c>
      <c r="X227">
        <v>362</v>
      </c>
      <c r="Y227">
        <v>52</v>
      </c>
      <c r="Z227">
        <v>0</v>
      </c>
      <c r="AA227">
        <v>52</v>
      </c>
      <c r="AB227">
        <v>0</v>
      </c>
      <c r="AC227">
        <v>42</v>
      </c>
      <c r="AD227">
        <v>14</v>
      </c>
      <c r="AE227">
        <v>0</v>
      </c>
      <c r="AF227">
        <v>0</v>
      </c>
      <c r="AG227">
        <v>0</v>
      </c>
      <c r="AH227" t="s">
        <v>225</v>
      </c>
      <c r="AI227" s="1">
        <v>44594.498159722221</v>
      </c>
      <c r="AJ227">
        <v>130</v>
      </c>
      <c r="AK227">
        <v>1</v>
      </c>
      <c r="AL227">
        <v>0</v>
      </c>
      <c r="AM227">
        <v>1</v>
      </c>
      <c r="AN227">
        <v>0</v>
      </c>
      <c r="AO227">
        <v>0</v>
      </c>
      <c r="AP227">
        <v>13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646</v>
      </c>
      <c r="B228" t="s">
        <v>80</v>
      </c>
      <c r="C228" t="s">
        <v>647</v>
      </c>
      <c r="D228" t="s">
        <v>82</v>
      </c>
      <c r="E228" s="2" t="str">
        <f>HYPERLINK("capsilon://?command=openfolder&amp;siteaddress=FAM.docvelocity-na8.net&amp;folderid=FXB486BE5E-023F-A5EA-008F-0B4FAAB3AB9C","FX22019136")</f>
        <v>FX22019136</v>
      </c>
      <c r="F228" t="s">
        <v>19</v>
      </c>
      <c r="G228" t="s">
        <v>19</v>
      </c>
      <c r="H228" t="s">
        <v>83</v>
      </c>
      <c r="I228" t="s">
        <v>648</v>
      </c>
      <c r="J228">
        <v>32</v>
      </c>
      <c r="K228" t="s">
        <v>85</v>
      </c>
      <c r="L228" t="s">
        <v>86</v>
      </c>
      <c r="M228" t="s">
        <v>87</v>
      </c>
      <c r="N228">
        <v>2</v>
      </c>
      <c r="O228" s="1">
        <v>44594.459236111114</v>
      </c>
      <c r="P228" s="1">
        <v>44594.515960648147</v>
      </c>
      <c r="Q228">
        <v>4527</v>
      </c>
      <c r="R228">
        <v>374</v>
      </c>
      <c r="S228" t="b">
        <v>0</v>
      </c>
      <c r="T228" t="s">
        <v>88</v>
      </c>
      <c r="U228" t="b">
        <v>0</v>
      </c>
      <c r="V228" t="s">
        <v>89</v>
      </c>
      <c r="W228" s="1">
        <v>44594.498715277776</v>
      </c>
      <c r="X228">
        <v>216</v>
      </c>
      <c r="Y228">
        <v>39</v>
      </c>
      <c r="Z228">
        <v>0</v>
      </c>
      <c r="AA228">
        <v>39</v>
      </c>
      <c r="AB228">
        <v>0</v>
      </c>
      <c r="AC228">
        <v>27</v>
      </c>
      <c r="AD228">
        <v>-7</v>
      </c>
      <c r="AE228">
        <v>0</v>
      </c>
      <c r="AF228">
        <v>0</v>
      </c>
      <c r="AG228">
        <v>0</v>
      </c>
      <c r="AH228" t="s">
        <v>90</v>
      </c>
      <c r="AI228" s="1">
        <v>44594.515960648147</v>
      </c>
      <c r="AJ228">
        <v>158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-7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649</v>
      </c>
      <c r="B229" t="s">
        <v>80</v>
      </c>
      <c r="C229" t="s">
        <v>650</v>
      </c>
      <c r="D229" t="s">
        <v>82</v>
      </c>
      <c r="E229" s="2" t="str">
        <f>HYPERLINK("capsilon://?command=openfolder&amp;siteaddress=FAM.docvelocity-na8.net&amp;folderid=FX3E50A1DA-8393-C2BF-9439-E47A499817A5","FX220111173")</f>
        <v>FX220111173</v>
      </c>
      <c r="F229" t="s">
        <v>19</v>
      </c>
      <c r="G229" t="s">
        <v>19</v>
      </c>
      <c r="H229" t="s">
        <v>83</v>
      </c>
      <c r="I229" t="s">
        <v>651</v>
      </c>
      <c r="J229">
        <v>28</v>
      </c>
      <c r="K229" t="s">
        <v>85</v>
      </c>
      <c r="L229" t="s">
        <v>86</v>
      </c>
      <c r="M229" t="s">
        <v>87</v>
      </c>
      <c r="N229">
        <v>2</v>
      </c>
      <c r="O229" s="1">
        <v>44594.464375000003</v>
      </c>
      <c r="P229" s="1">
        <v>44594.521631944444</v>
      </c>
      <c r="Q229">
        <v>4029</v>
      </c>
      <c r="R229">
        <v>918</v>
      </c>
      <c r="S229" t="b">
        <v>0</v>
      </c>
      <c r="T229" t="s">
        <v>88</v>
      </c>
      <c r="U229" t="b">
        <v>0</v>
      </c>
      <c r="V229" t="s">
        <v>139</v>
      </c>
      <c r="W229" s="1">
        <v>44594.502939814818</v>
      </c>
      <c r="X229">
        <v>365</v>
      </c>
      <c r="Y229">
        <v>21</v>
      </c>
      <c r="Z229">
        <v>0</v>
      </c>
      <c r="AA229">
        <v>21</v>
      </c>
      <c r="AB229">
        <v>0</v>
      </c>
      <c r="AC229">
        <v>15</v>
      </c>
      <c r="AD229">
        <v>7</v>
      </c>
      <c r="AE229">
        <v>0</v>
      </c>
      <c r="AF229">
        <v>0</v>
      </c>
      <c r="AG229">
        <v>0</v>
      </c>
      <c r="AH229" t="s">
        <v>156</v>
      </c>
      <c r="AI229" s="1">
        <v>44594.521631944444</v>
      </c>
      <c r="AJ229">
        <v>553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652</v>
      </c>
      <c r="B230" t="s">
        <v>80</v>
      </c>
      <c r="C230" t="s">
        <v>638</v>
      </c>
      <c r="D230" t="s">
        <v>82</v>
      </c>
      <c r="E230" s="2" t="str">
        <f t="shared" ref="E230:E235" si="4">HYPERLINK("capsilon://?command=openfolder&amp;siteaddress=FAM.docvelocity-na8.net&amp;folderid=FX87D7F245-44F1-9554-8087-3F77E991BF69","FX21124084")</f>
        <v>FX21124084</v>
      </c>
      <c r="F230" t="s">
        <v>19</v>
      </c>
      <c r="G230" t="s">
        <v>19</v>
      </c>
      <c r="H230" t="s">
        <v>83</v>
      </c>
      <c r="I230" t="s">
        <v>653</v>
      </c>
      <c r="J230">
        <v>69</v>
      </c>
      <c r="K230" t="s">
        <v>85</v>
      </c>
      <c r="L230" t="s">
        <v>86</v>
      </c>
      <c r="M230" t="s">
        <v>87</v>
      </c>
      <c r="N230">
        <v>2</v>
      </c>
      <c r="O230" s="1">
        <v>44594.466446759259</v>
      </c>
      <c r="P230" s="1">
        <v>44594.518437500003</v>
      </c>
      <c r="Q230">
        <v>3834</v>
      </c>
      <c r="R230">
        <v>658</v>
      </c>
      <c r="S230" t="b">
        <v>0</v>
      </c>
      <c r="T230" t="s">
        <v>88</v>
      </c>
      <c r="U230" t="b">
        <v>0</v>
      </c>
      <c r="V230" t="s">
        <v>89</v>
      </c>
      <c r="W230" s="1">
        <v>44594.503877314812</v>
      </c>
      <c r="X230">
        <v>445</v>
      </c>
      <c r="Y230">
        <v>70</v>
      </c>
      <c r="Z230">
        <v>0</v>
      </c>
      <c r="AA230">
        <v>70</v>
      </c>
      <c r="AB230">
        <v>0</v>
      </c>
      <c r="AC230">
        <v>39</v>
      </c>
      <c r="AD230">
        <v>-1</v>
      </c>
      <c r="AE230">
        <v>0</v>
      </c>
      <c r="AF230">
        <v>0</v>
      </c>
      <c r="AG230">
        <v>0</v>
      </c>
      <c r="AH230" t="s">
        <v>90</v>
      </c>
      <c r="AI230" s="1">
        <v>44594.518437500003</v>
      </c>
      <c r="AJ230">
        <v>213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-1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654</v>
      </c>
      <c r="B231" t="s">
        <v>80</v>
      </c>
      <c r="C231" t="s">
        <v>638</v>
      </c>
      <c r="D231" t="s">
        <v>82</v>
      </c>
      <c r="E231" s="2" t="str">
        <f t="shared" si="4"/>
        <v>FX21124084</v>
      </c>
      <c r="F231" t="s">
        <v>19</v>
      </c>
      <c r="G231" t="s">
        <v>19</v>
      </c>
      <c r="H231" t="s">
        <v>83</v>
      </c>
      <c r="I231" t="s">
        <v>655</v>
      </c>
      <c r="J231">
        <v>70</v>
      </c>
      <c r="K231" t="s">
        <v>85</v>
      </c>
      <c r="L231" t="s">
        <v>86</v>
      </c>
      <c r="M231" t="s">
        <v>87</v>
      </c>
      <c r="N231">
        <v>2</v>
      </c>
      <c r="O231" s="1">
        <v>44594.466481481482</v>
      </c>
      <c r="P231" s="1">
        <v>44594.521886574075</v>
      </c>
      <c r="Q231">
        <v>4052</v>
      </c>
      <c r="R231">
        <v>735</v>
      </c>
      <c r="S231" t="b">
        <v>0</v>
      </c>
      <c r="T231" t="s">
        <v>88</v>
      </c>
      <c r="U231" t="b">
        <v>0</v>
      </c>
      <c r="V231" t="s">
        <v>139</v>
      </c>
      <c r="W231" s="1">
        <v>44594.507881944446</v>
      </c>
      <c r="X231">
        <v>426</v>
      </c>
      <c r="Y231">
        <v>65</v>
      </c>
      <c r="Z231">
        <v>0</v>
      </c>
      <c r="AA231">
        <v>65</v>
      </c>
      <c r="AB231">
        <v>0</v>
      </c>
      <c r="AC231">
        <v>29</v>
      </c>
      <c r="AD231">
        <v>5</v>
      </c>
      <c r="AE231">
        <v>0</v>
      </c>
      <c r="AF231">
        <v>0</v>
      </c>
      <c r="AG231">
        <v>0</v>
      </c>
      <c r="AH231" t="s">
        <v>90</v>
      </c>
      <c r="AI231" s="1">
        <v>44594.521886574075</v>
      </c>
      <c r="AJ231">
        <v>297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5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656</v>
      </c>
      <c r="B232" t="s">
        <v>80</v>
      </c>
      <c r="C232" t="s">
        <v>638</v>
      </c>
      <c r="D232" t="s">
        <v>82</v>
      </c>
      <c r="E232" s="2" t="str">
        <f t="shared" si="4"/>
        <v>FX21124084</v>
      </c>
      <c r="F232" t="s">
        <v>19</v>
      </c>
      <c r="G232" t="s">
        <v>19</v>
      </c>
      <c r="H232" t="s">
        <v>83</v>
      </c>
      <c r="I232" t="s">
        <v>657</v>
      </c>
      <c r="J232">
        <v>28</v>
      </c>
      <c r="K232" t="s">
        <v>85</v>
      </c>
      <c r="L232" t="s">
        <v>86</v>
      </c>
      <c r="M232" t="s">
        <v>87</v>
      </c>
      <c r="N232">
        <v>2</v>
      </c>
      <c r="O232" s="1">
        <v>44594.466851851852</v>
      </c>
      <c r="P232" s="1">
        <v>44594.524456018517</v>
      </c>
      <c r="Q232">
        <v>4619</v>
      </c>
      <c r="R232">
        <v>358</v>
      </c>
      <c r="S232" t="b">
        <v>0</v>
      </c>
      <c r="T232" t="s">
        <v>88</v>
      </c>
      <c r="U232" t="b">
        <v>0</v>
      </c>
      <c r="V232" t="s">
        <v>89</v>
      </c>
      <c r="W232" s="1">
        <v>44594.505219907405</v>
      </c>
      <c r="X232">
        <v>115</v>
      </c>
      <c r="Y232">
        <v>21</v>
      </c>
      <c r="Z232">
        <v>0</v>
      </c>
      <c r="AA232">
        <v>21</v>
      </c>
      <c r="AB232">
        <v>0</v>
      </c>
      <c r="AC232">
        <v>3</v>
      </c>
      <c r="AD232">
        <v>7</v>
      </c>
      <c r="AE232">
        <v>0</v>
      </c>
      <c r="AF232">
        <v>0</v>
      </c>
      <c r="AG232">
        <v>0</v>
      </c>
      <c r="AH232" t="s">
        <v>156</v>
      </c>
      <c r="AI232" s="1">
        <v>44594.524456018517</v>
      </c>
      <c r="AJ232">
        <v>243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7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658</v>
      </c>
      <c r="B233" t="s">
        <v>80</v>
      </c>
      <c r="C233" t="s">
        <v>638</v>
      </c>
      <c r="D233" t="s">
        <v>82</v>
      </c>
      <c r="E233" s="2" t="str">
        <f t="shared" si="4"/>
        <v>FX21124084</v>
      </c>
      <c r="F233" t="s">
        <v>19</v>
      </c>
      <c r="G233" t="s">
        <v>19</v>
      </c>
      <c r="H233" t="s">
        <v>83</v>
      </c>
      <c r="I233" t="s">
        <v>659</v>
      </c>
      <c r="J233">
        <v>55</v>
      </c>
      <c r="K233" t="s">
        <v>85</v>
      </c>
      <c r="L233" t="s">
        <v>86</v>
      </c>
      <c r="M233" t="s">
        <v>87</v>
      </c>
      <c r="N233">
        <v>2</v>
      </c>
      <c r="O233" s="1">
        <v>44594.467199074075</v>
      </c>
      <c r="P233" s="1">
        <v>44594.523888888885</v>
      </c>
      <c r="Q233">
        <v>4531</v>
      </c>
      <c r="R233">
        <v>367</v>
      </c>
      <c r="S233" t="b">
        <v>0</v>
      </c>
      <c r="T233" t="s">
        <v>88</v>
      </c>
      <c r="U233" t="b">
        <v>0</v>
      </c>
      <c r="V233" t="s">
        <v>89</v>
      </c>
      <c r="W233" s="1">
        <v>44594.507488425923</v>
      </c>
      <c r="X233">
        <v>195</v>
      </c>
      <c r="Y233">
        <v>50</v>
      </c>
      <c r="Z233">
        <v>0</v>
      </c>
      <c r="AA233">
        <v>50</v>
      </c>
      <c r="AB233">
        <v>0</v>
      </c>
      <c r="AC233">
        <v>8</v>
      </c>
      <c r="AD233">
        <v>5</v>
      </c>
      <c r="AE233">
        <v>0</v>
      </c>
      <c r="AF233">
        <v>0</v>
      </c>
      <c r="AG233">
        <v>0</v>
      </c>
      <c r="AH233" t="s">
        <v>90</v>
      </c>
      <c r="AI233" s="1">
        <v>44594.523888888885</v>
      </c>
      <c r="AJ233">
        <v>172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5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660</v>
      </c>
      <c r="B234" t="s">
        <v>80</v>
      </c>
      <c r="C234" t="s">
        <v>638</v>
      </c>
      <c r="D234" t="s">
        <v>82</v>
      </c>
      <c r="E234" s="2" t="str">
        <f t="shared" si="4"/>
        <v>FX21124084</v>
      </c>
      <c r="F234" t="s">
        <v>19</v>
      </c>
      <c r="G234" t="s">
        <v>19</v>
      </c>
      <c r="H234" t="s">
        <v>83</v>
      </c>
      <c r="I234" t="s">
        <v>661</v>
      </c>
      <c r="J234">
        <v>50</v>
      </c>
      <c r="K234" t="s">
        <v>85</v>
      </c>
      <c r="L234" t="s">
        <v>86</v>
      </c>
      <c r="M234" t="s">
        <v>87</v>
      </c>
      <c r="N234">
        <v>2</v>
      </c>
      <c r="O234" s="1">
        <v>44594.467743055553</v>
      </c>
      <c r="P234" s="1">
        <v>44594.525775462964</v>
      </c>
      <c r="Q234">
        <v>3892</v>
      </c>
      <c r="R234">
        <v>1122</v>
      </c>
      <c r="S234" t="b">
        <v>0</v>
      </c>
      <c r="T234" t="s">
        <v>88</v>
      </c>
      <c r="U234" t="b">
        <v>0</v>
      </c>
      <c r="V234" t="s">
        <v>94</v>
      </c>
      <c r="W234" s="1">
        <v>44594.516643518517</v>
      </c>
      <c r="X234">
        <v>960</v>
      </c>
      <c r="Y234">
        <v>45</v>
      </c>
      <c r="Z234">
        <v>0</v>
      </c>
      <c r="AA234">
        <v>45</v>
      </c>
      <c r="AB234">
        <v>0</v>
      </c>
      <c r="AC234">
        <v>8</v>
      </c>
      <c r="AD234">
        <v>5</v>
      </c>
      <c r="AE234">
        <v>0</v>
      </c>
      <c r="AF234">
        <v>0</v>
      </c>
      <c r="AG234">
        <v>0</v>
      </c>
      <c r="AH234" t="s">
        <v>90</v>
      </c>
      <c r="AI234" s="1">
        <v>44594.525775462964</v>
      </c>
      <c r="AJ234">
        <v>162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5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662</v>
      </c>
      <c r="B235" t="s">
        <v>80</v>
      </c>
      <c r="C235" t="s">
        <v>638</v>
      </c>
      <c r="D235" t="s">
        <v>82</v>
      </c>
      <c r="E235" s="2" t="str">
        <f t="shared" si="4"/>
        <v>FX21124084</v>
      </c>
      <c r="F235" t="s">
        <v>19</v>
      </c>
      <c r="G235" t="s">
        <v>19</v>
      </c>
      <c r="H235" t="s">
        <v>83</v>
      </c>
      <c r="I235" t="s">
        <v>663</v>
      </c>
      <c r="J235">
        <v>50</v>
      </c>
      <c r="K235" t="s">
        <v>85</v>
      </c>
      <c r="L235" t="s">
        <v>86</v>
      </c>
      <c r="M235" t="s">
        <v>87</v>
      </c>
      <c r="N235">
        <v>2</v>
      </c>
      <c r="O235" s="1">
        <v>44594.468090277776</v>
      </c>
      <c r="P235" s="1">
        <v>44594.530324074076</v>
      </c>
      <c r="Q235">
        <v>4591</v>
      </c>
      <c r="R235">
        <v>786</v>
      </c>
      <c r="S235" t="b">
        <v>0</v>
      </c>
      <c r="T235" t="s">
        <v>88</v>
      </c>
      <c r="U235" t="b">
        <v>0</v>
      </c>
      <c r="V235" t="s">
        <v>119</v>
      </c>
      <c r="W235" s="1">
        <v>44594.508981481478</v>
      </c>
      <c r="X235">
        <v>280</v>
      </c>
      <c r="Y235">
        <v>45</v>
      </c>
      <c r="Z235">
        <v>0</v>
      </c>
      <c r="AA235">
        <v>45</v>
      </c>
      <c r="AB235">
        <v>0</v>
      </c>
      <c r="AC235">
        <v>8</v>
      </c>
      <c r="AD235">
        <v>5</v>
      </c>
      <c r="AE235">
        <v>0</v>
      </c>
      <c r="AF235">
        <v>0</v>
      </c>
      <c r="AG235">
        <v>0</v>
      </c>
      <c r="AH235" t="s">
        <v>156</v>
      </c>
      <c r="AI235" s="1">
        <v>44594.530324074076</v>
      </c>
      <c r="AJ235">
        <v>506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5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664</v>
      </c>
      <c r="B236" t="s">
        <v>80</v>
      </c>
      <c r="C236" t="s">
        <v>665</v>
      </c>
      <c r="D236" t="s">
        <v>82</v>
      </c>
      <c r="E236" s="2" t="str">
        <f>HYPERLINK("capsilon://?command=openfolder&amp;siteaddress=FAM.docvelocity-na8.net&amp;folderid=FX157E67C8-F0A3-1125-006C-0D514049A41B","FX21129513")</f>
        <v>FX21129513</v>
      </c>
      <c r="F236" t="s">
        <v>19</v>
      </c>
      <c r="G236" t="s">
        <v>19</v>
      </c>
      <c r="H236" t="s">
        <v>83</v>
      </c>
      <c r="I236" t="s">
        <v>666</v>
      </c>
      <c r="J236">
        <v>67</v>
      </c>
      <c r="K236" t="s">
        <v>85</v>
      </c>
      <c r="L236" t="s">
        <v>86</v>
      </c>
      <c r="M236" t="s">
        <v>87</v>
      </c>
      <c r="N236">
        <v>1</v>
      </c>
      <c r="O236" s="1">
        <v>44594.47247685185</v>
      </c>
      <c r="P236" s="1">
        <v>44594.528310185182</v>
      </c>
      <c r="Q236">
        <v>3822</v>
      </c>
      <c r="R236">
        <v>1002</v>
      </c>
      <c r="S236" t="b">
        <v>0</v>
      </c>
      <c r="T236" t="s">
        <v>88</v>
      </c>
      <c r="U236" t="b">
        <v>0</v>
      </c>
      <c r="V236" t="s">
        <v>100</v>
      </c>
      <c r="W236" s="1">
        <v>44594.528310185182</v>
      </c>
      <c r="X236">
        <v>812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67</v>
      </c>
      <c r="AE236">
        <v>62</v>
      </c>
      <c r="AF236">
        <v>0</v>
      </c>
      <c r="AG236">
        <v>5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667</v>
      </c>
      <c r="B237" t="s">
        <v>80</v>
      </c>
      <c r="C237" t="s">
        <v>668</v>
      </c>
      <c r="D237" t="s">
        <v>82</v>
      </c>
      <c r="E237" s="2" t="str">
        <f>HYPERLINK("capsilon://?command=openfolder&amp;siteaddress=FAM.docvelocity-na8.net&amp;folderid=FX35672692-699C-744C-FD68-D1C727D8A813","FX220111157")</f>
        <v>FX220111157</v>
      </c>
      <c r="F237" t="s">
        <v>19</v>
      </c>
      <c r="G237" t="s">
        <v>19</v>
      </c>
      <c r="H237" t="s">
        <v>83</v>
      </c>
      <c r="I237" t="s">
        <v>669</v>
      </c>
      <c r="J237">
        <v>28</v>
      </c>
      <c r="K237" t="s">
        <v>85</v>
      </c>
      <c r="L237" t="s">
        <v>86</v>
      </c>
      <c r="M237" t="s">
        <v>87</v>
      </c>
      <c r="N237">
        <v>2</v>
      </c>
      <c r="O237" s="1">
        <v>44594.473344907405</v>
      </c>
      <c r="P237" s="1">
        <v>44594.528703703705</v>
      </c>
      <c r="Q237">
        <v>4061</v>
      </c>
      <c r="R237">
        <v>722</v>
      </c>
      <c r="S237" t="b">
        <v>0</v>
      </c>
      <c r="T237" t="s">
        <v>88</v>
      </c>
      <c r="U237" t="b">
        <v>0</v>
      </c>
      <c r="V237" t="s">
        <v>104</v>
      </c>
      <c r="W237" s="1">
        <v>44594.512592592589</v>
      </c>
      <c r="X237">
        <v>469</v>
      </c>
      <c r="Y237">
        <v>21</v>
      </c>
      <c r="Z237">
        <v>0</v>
      </c>
      <c r="AA237">
        <v>21</v>
      </c>
      <c r="AB237">
        <v>0</v>
      </c>
      <c r="AC237">
        <v>4</v>
      </c>
      <c r="AD237">
        <v>7</v>
      </c>
      <c r="AE237">
        <v>0</v>
      </c>
      <c r="AF237">
        <v>0</v>
      </c>
      <c r="AG237">
        <v>0</v>
      </c>
      <c r="AH237" t="s">
        <v>90</v>
      </c>
      <c r="AI237" s="1">
        <v>44594.528703703705</v>
      </c>
      <c r="AJ237">
        <v>253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670</v>
      </c>
      <c r="B238" t="s">
        <v>80</v>
      </c>
      <c r="C238" t="s">
        <v>671</v>
      </c>
      <c r="D238" t="s">
        <v>82</v>
      </c>
      <c r="E238" s="2" t="str">
        <f>HYPERLINK("capsilon://?command=openfolder&amp;siteaddress=FAM.docvelocity-na8.net&amp;folderid=FX7455EBBB-7F71-41D5-3F38-29D8CE228A27","FX22017433")</f>
        <v>FX22017433</v>
      </c>
      <c r="F238" t="s">
        <v>19</v>
      </c>
      <c r="G238" t="s">
        <v>19</v>
      </c>
      <c r="H238" t="s">
        <v>83</v>
      </c>
      <c r="I238" t="s">
        <v>672</v>
      </c>
      <c r="J238">
        <v>28</v>
      </c>
      <c r="K238" t="s">
        <v>85</v>
      </c>
      <c r="L238" t="s">
        <v>86</v>
      </c>
      <c r="M238" t="s">
        <v>87</v>
      </c>
      <c r="N238">
        <v>2</v>
      </c>
      <c r="O238" s="1">
        <v>44594.483564814815</v>
      </c>
      <c r="P238" s="1">
        <v>44594.530532407407</v>
      </c>
      <c r="Q238">
        <v>3788</v>
      </c>
      <c r="R238">
        <v>270</v>
      </c>
      <c r="S238" t="b">
        <v>0</v>
      </c>
      <c r="T238" t="s">
        <v>88</v>
      </c>
      <c r="U238" t="b">
        <v>0</v>
      </c>
      <c r="V238" t="s">
        <v>89</v>
      </c>
      <c r="W238" s="1">
        <v>44594.509004629632</v>
      </c>
      <c r="X238">
        <v>130</v>
      </c>
      <c r="Y238">
        <v>21</v>
      </c>
      <c r="Z238">
        <v>0</v>
      </c>
      <c r="AA238">
        <v>21</v>
      </c>
      <c r="AB238">
        <v>0</v>
      </c>
      <c r="AC238">
        <v>9</v>
      </c>
      <c r="AD238">
        <v>7</v>
      </c>
      <c r="AE238">
        <v>0</v>
      </c>
      <c r="AF238">
        <v>0</v>
      </c>
      <c r="AG238">
        <v>0</v>
      </c>
      <c r="AH238" t="s">
        <v>129</v>
      </c>
      <c r="AI238" s="1">
        <v>44594.530532407407</v>
      </c>
      <c r="AJ238">
        <v>140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673</v>
      </c>
      <c r="B239" t="s">
        <v>80</v>
      </c>
      <c r="C239" t="s">
        <v>674</v>
      </c>
      <c r="D239" t="s">
        <v>82</v>
      </c>
      <c r="E239" s="2" t="str">
        <f>HYPERLINK("capsilon://?command=openfolder&amp;siteaddress=FAM.docvelocity-na8.net&amp;folderid=FX4A5D27AD-F32A-3224-3611-FC223B1D60AA","FX211212644")</f>
        <v>FX211212644</v>
      </c>
      <c r="F239" t="s">
        <v>19</v>
      </c>
      <c r="G239" t="s">
        <v>19</v>
      </c>
      <c r="H239" t="s">
        <v>83</v>
      </c>
      <c r="I239" t="s">
        <v>675</v>
      </c>
      <c r="J239">
        <v>66</v>
      </c>
      <c r="K239" t="s">
        <v>85</v>
      </c>
      <c r="L239" t="s">
        <v>86</v>
      </c>
      <c r="M239" t="s">
        <v>87</v>
      </c>
      <c r="N239">
        <v>2</v>
      </c>
      <c r="O239" s="1">
        <v>44594.496435185189</v>
      </c>
      <c r="P239" s="1">
        <v>44594.534594907411</v>
      </c>
      <c r="Q239">
        <v>2482</v>
      </c>
      <c r="R239">
        <v>815</v>
      </c>
      <c r="S239" t="b">
        <v>0</v>
      </c>
      <c r="T239" t="s">
        <v>88</v>
      </c>
      <c r="U239" t="b">
        <v>0</v>
      </c>
      <c r="V239" t="s">
        <v>207</v>
      </c>
      <c r="W239" s="1">
        <v>44594.512986111113</v>
      </c>
      <c r="X239">
        <v>458</v>
      </c>
      <c r="Y239">
        <v>52</v>
      </c>
      <c r="Z239">
        <v>0</v>
      </c>
      <c r="AA239">
        <v>52</v>
      </c>
      <c r="AB239">
        <v>0</v>
      </c>
      <c r="AC239">
        <v>41</v>
      </c>
      <c r="AD239">
        <v>14</v>
      </c>
      <c r="AE239">
        <v>0</v>
      </c>
      <c r="AF239">
        <v>0</v>
      </c>
      <c r="AG239">
        <v>0</v>
      </c>
      <c r="AH239" t="s">
        <v>129</v>
      </c>
      <c r="AI239" s="1">
        <v>44594.534594907411</v>
      </c>
      <c r="AJ239">
        <v>351</v>
      </c>
      <c r="AK239">
        <v>2</v>
      </c>
      <c r="AL239">
        <v>0</v>
      </c>
      <c r="AM239">
        <v>2</v>
      </c>
      <c r="AN239">
        <v>0</v>
      </c>
      <c r="AO239">
        <v>8</v>
      </c>
      <c r="AP239">
        <v>12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676</v>
      </c>
      <c r="B240" t="s">
        <v>80</v>
      </c>
      <c r="C240" t="s">
        <v>674</v>
      </c>
      <c r="D240" t="s">
        <v>82</v>
      </c>
      <c r="E240" s="2" t="str">
        <f>HYPERLINK("capsilon://?command=openfolder&amp;siteaddress=FAM.docvelocity-na8.net&amp;folderid=FX4A5D27AD-F32A-3224-3611-FC223B1D60AA","FX211212644")</f>
        <v>FX211212644</v>
      </c>
      <c r="F240" t="s">
        <v>19</v>
      </c>
      <c r="G240" t="s">
        <v>19</v>
      </c>
      <c r="H240" t="s">
        <v>83</v>
      </c>
      <c r="I240" t="s">
        <v>677</v>
      </c>
      <c r="J240">
        <v>66</v>
      </c>
      <c r="K240" t="s">
        <v>85</v>
      </c>
      <c r="L240" t="s">
        <v>86</v>
      </c>
      <c r="M240" t="s">
        <v>87</v>
      </c>
      <c r="N240">
        <v>2</v>
      </c>
      <c r="O240" s="1">
        <v>44594.496712962966</v>
      </c>
      <c r="P240" s="1">
        <v>44594.53665509259</v>
      </c>
      <c r="Q240">
        <v>2767</v>
      </c>
      <c r="R240">
        <v>684</v>
      </c>
      <c r="S240" t="b">
        <v>0</v>
      </c>
      <c r="T240" t="s">
        <v>88</v>
      </c>
      <c r="U240" t="b">
        <v>0</v>
      </c>
      <c r="V240" t="s">
        <v>89</v>
      </c>
      <c r="W240" s="1">
        <v>44594.512546296297</v>
      </c>
      <c r="X240">
        <v>305</v>
      </c>
      <c r="Y240">
        <v>52</v>
      </c>
      <c r="Z240">
        <v>0</v>
      </c>
      <c r="AA240">
        <v>52</v>
      </c>
      <c r="AB240">
        <v>0</v>
      </c>
      <c r="AC240">
        <v>49</v>
      </c>
      <c r="AD240">
        <v>14</v>
      </c>
      <c r="AE240">
        <v>0</v>
      </c>
      <c r="AF240">
        <v>0</v>
      </c>
      <c r="AG240">
        <v>0</v>
      </c>
      <c r="AH240" t="s">
        <v>90</v>
      </c>
      <c r="AI240" s="1">
        <v>44594.53665509259</v>
      </c>
      <c r="AJ240">
        <v>374</v>
      </c>
      <c r="AK240">
        <v>1</v>
      </c>
      <c r="AL240">
        <v>0</v>
      </c>
      <c r="AM240">
        <v>1</v>
      </c>
      <c r="AN240">
        <v>0</v>
      </c>
      <c r="AO240">
        <v>1</v>
      </c>
      <c r="AP240">
        <v>13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678</v>
      </c>
      <c r="B241" t="s">
        <v>80</v>
      </c>
      <c r="C241" t="s">
        <v>674</v>
      </c>
      <c r="D241" t="s">
        <v>82</v>
      </c>
      <c r="E241" s="2" t="str">
        <f>HYPERLINK("capsilon://?command=openfolder&amp;siteaddress=FAM.docvelocity-na8.net&amp;folderid=FX4A5D27AD-F32A-3224-3611-FC223B1D60AA","FX211212644")</f>
        <v>FX211212644</v>
      </c>
      <c r="F241" t="s">
        <v>19</v>
      </c>
      <c r="G241" t="s">
        <v>19</v>
      </c>
      <c r="H241" t="s">
        <v>83</v>
      </c>
      <c r="I241" t="s">
        <v>679</v>
      </c>
      <c r="J241">
        <v>66</v>
      </c>
      <c r="K241" t="s">
        <v>85</v>
      </c>
      <c r="L241" t="s">
        <v>86</v>
      </c>
      <c r="M241" t="s">
        <v>87</v>
      </c>
      <c r="N241">
        <v>2</v>
      </c>
      <c r="O241" s="1">
        <v>44594.496967592589</v>
      </c>
      <c r="P241" s="1">
        <v>44594.538969907408</v>
      </c>
      <c r="Q241">
        <v>2320</v>
      </c>
      <c r="R241">
        <v>1309</v>
      </c>
      <c r="S241" t="b">
        <v>0</v>
      </c>
      <c r="T241" t="s">
        <v>88</v>
      </c>
      <c r="U241" t="b">
        <v>0</v>
      </c>
      <c r="V241" t="s">
        <v>89</v>
      </c>
      <c r="W241" s="1">
        <v>44594.525995370372</v>
      </c>
      <c r="X241">
        <v>398</v>
      </c>
      <c r="Y241">
        <v>52</v>
      </c>
      <c r="Z241">
        <v>0</v>
      </c>
      <c r="AA241">
        <v>52</v>
      </c>
      <c r="AB241">
        <v>0</v>
      </c>
      <c r="AC241">
        <v>49</v>
      </c>
      <c r="AD241">
        <v>14</v>
      </c>
      <c r="AE241">
        <v>0</v>
      </c>
      <c r="AF241">
        <v>0</v>
      </c>
      <c r="AG241">
        <v>0</v>
      </c>
      <c r="AH241" t="s">
        <v>129</v>
      </c>
      <c r="AI241" s="1">
        <v>44594.538969907408</v>
      </c>
      <c r="AJ241">
        <v>377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13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680</v>
      </c>
      <c r="B242" t="s">
        <v>80</v>
      </c>
      <c r="C242" t="s">
        <v>397</v>
      </c>
      <c r="D242" t="s">
        <v>82</v>
      </c>
      <c r="E242" s="2" t="str">
        <f>HYPERLINK("capsilon://?command=openfolder&amp;siteaddress=FAM.docvelocity-na8.net&amp;folderid=FXC0B8816C-9CC4-BD81-131A-76044C6C2489","FX22017500")</f>
        <v>FX22017500</v>
      </c>
      <c r="F242" t="s">
        <v>19</v>
      </c>
      <c r="G242" t="s">
        <v>19</v>
      </c>
      <c r="H242" t="s">
        <v>83</v>
      </c>
      <c r="I242" t="s">
        <v>681</v>
      </c>
      <c r="J242">
        <v>28</v>
      </c>
      <c r="K242" t="s">
        <v>85</v>
      </c>
      <c r="L242" t="s">
        <v>86</v>
      </c>
      <c r="M242" t="s">
        <v>87</v>
      </c>
      <c r="N242">
        <v>2</v>
      </c>
      <c r="O242" s="1">
        <v>44594.505300925928</v>
      </c>
      <c r="P242" s="1">
        <v>44594.538344907407</v>
      </c>
      <c r="Q242">
        <v>2466</v>
      </c>
      <c r="R242">
        <v>389</v>
      </c>
      <c r="S242" t="b">
        <v>0</v>
      </c>
      <c r="T242" t="s">
        <v>88</v>
      </c>
      <c r="U242" t="b">
        <v>0</v>
      </c>
      <c r="V242" t="s">
        <v>89</v>
      </c>
      <c r="W242" s="1">
        <v>44594.515393518515</v>
      </c>
      <c r="X242">
        <v>236</v>
      </c>
      <c r="Y242">
        <v>21</v>
      </c>
      <c r="Z242">
        <v>0</v>
      </c>
      <c r="AA242">
        <v>21</v>
      </c>
      <c r="AB242">
        <v>0</v>
      </c>
      <c r="AC242">
        <v>18</v>
      </c>
      <c r="AD242">
        <v>7</v>
      </c>
      <c r="AE242">
        <v>0</v>
      </c>
      <c r="AF242">
        <v>0</v>
      </c>
      <c r="AG242">
        <v>0</v>
      </c>
      <c r="AH242" t="s">
        <v>90</v>
      </c>
      <c r="AI242" s="1">
        <v>44594.538344907407</v>
      </c>
      <c r="AJ242">
        <v>119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682</v>
      </c>
      <c r="B243" t="s">
        <v>80</v>
      </c>
      <c r="C243" t="s">
        <v>683</v>
      </c>
      <c r="D243" t="s">
        <v>82</v>
      </c>
      <c r="E243" s="2" t="str">
        <f>HYPERLINK("capsilon://?command=openfolder&amp;siteaddress=FAM.docvelocity-na8.net&amp;folderid=FX88A2CDE7-EACA-A887-1851-54DE5059AD3B","FX211211314")</f>
        <v>FX211211314</v>
      </c>
      <c r="F243" t="s">
        <v>19</v>
      </c>
      <c r="G243" t="s">
        <v>19</v>
      </c>
      <c r="H243" t="s">
        <v>83</v>
      </c>
      <c r="I243" t="s">
        <v>684</v>
      </c>
      <c r="J243">
        <v>41</v>
      </c>
      <c r="K243" t="s">
        <v>85</v>
      </c>
      <c r="L243" t="s">
        <v>86</v>
      </c>
      <c r="M243" t="s">
        <v>87</v>
      </c>
      <c r="N243">
        <v>2</v>
      </c>
      <c r="O243" s="1">
        <v>44594.514131944445</v>
      </c>
      <c r="P243" s="1">
        <v>44594.540393518517</v>
      </c>
      <c r="Q243">
        <v>1775</v>
      </c>
      <c r="R243">
        <v>494</v>
      </c>
      <c r="S243" t="b">
        <v>0</v>
      </c>
      <c r="T243" t="s">
        <v>88</v>
      </c>
      <c r="U243" t="b">
        <v>0</v>
      </c>
      <c r="V243" t="s">
        <v>89</v>
      </c>
      <c r="W243" s="1">
        <v>44594.519074074073</v>
      </c>
      <c r="X243">
        <v>318</v>
      </c>
      <c r="Y243">
        <v>30</v>
      </c>
      <c r="Z243">
        <v>0</v>
      </c>
      <c r="AA243">
        <v>30</v>
      </c>
      <c r="AB243">
        <v>0</v>
      </c>
      <c r="AC243">
        <v>25</v>
      </c>
      <c r="AD243">
        <v>11</v>
      </c>
      <c r="AE243">
        <v>0</v>
      </c>
      <c r="AF243">
        <v>0</v>
      </c>
      <c r="AG243">
        <v>0</v>
      </c>
      <c r="AH243" t="s">
        <v>90</v>
      </c>
      <c r="AI243" s="1">
        <v>44594.540393518517</v>
      </c>
      <c r="AJ243">
        <v>176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11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685</v>
      </c>
      <c r="B244" t="s">
        <v>80</v>
      </c>
      <c r="C244" t="s">
        <v>683</v>
      </c>
      <c r="D244" t="s">
        <v>82</v>
      </c>
      <c r="E244" s="2" t="str">
        <f>HYPERLINK("capsilon://?command=openfolder&amp;siteaddress=FAM.docvelocity-na8.net&amp;folderid=FX88A2CDE7-EACA-A887-1851-54DE5059AD3B","FX211211314")</f>
        <v>FX211211314</v>
      </c>
      <c r="F244" t="s">
        <v>19</v>
      </c>
      <c r="G244" t="s">
        <v>19</v>
      </c>
      <c r="H244" t="s">
        <v>83</v>
      </c>
      <c r="I244" t="s">
        <v>686</v>
      </c>
      <c r="J244">
        <v>50</v>
      </c>
      <c r="K244" t="s">
        <v>85</v>
      </c>
      <c r="L244" t="s">
        <v>86</v>
      </c>
      <c r="M244" t="s">
        <v>87</v>
      </c>
      <c r="N244">
        <v>2</v>
      </c>
      <c r="O244" s="1">
        <v>44594.514490740738</v>
      </c>
      <c r="P244" s="1">
        <v>44594.541597222225</v>
      </c>
      <c r="Q244">
        <v>543</v>
      </c>
      <c r="R244">
        <v>1799</v>
      </c>
      <c r="S244" t="b">
        <v>0</v>
      </c>
      <c r="T244" t="s">
        <v>88</v>
      </c>
      <c r="U244" t="b">
        <v>0</v>
      </c>
      <c r="V244" t="s">
        <v>94</v>
      </c>
      <c r="W244" s="1">
        <v>44594.535138888888</v>
      </c>
      <c r="X244">
        <v>1558</v>
      </c>
      <c r="Y244">
        <v>30</v>
      </c>
      <c r="Z244">
        <v>0</v>
      </c>
      <c r="AA244">
        <v>30</v>
      </c>
      <c r="AB244">
        <v>0</v>
      </c>
      <c r="AC244">
        <v>23</v>
      </c>
      <c r="AD244">
        <v>20</v>
      </c>
      <c r="AE244">
        <v>0</v>
      </c>
      <c r="AF244">
        <v>0</v>
      </c>
      <c r="AG244">
        <v>0</v>
      </c>
      <c r="AH244" t="s">
        <v>129</v>
      </c>
      <c r="AI244" s="1">
        <v>44594.541597222225</v>
      </c>
      <c r="AJ244">
        <v>226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20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687</v>
      </c>
      <c r="B245" t="s">
        <v>80</v>
      </c>
      <c r="C245" t="s">
        <v>683</v>
      </c>
      <c r="D245" t="s">
        <v>82</v>
      </c>
      <c r="E245" s="2" t="str">
        <f>HYPERLINK("capsilon://?command=openfolder&amp;siteaddress=FAM.docvelocity-na8.net&amp;folderid=FX88A2CDE7-EACA-A887-1851-54DE5059AD3B","FX211211314")</f>
        <v>FX211211314</v>
      </c>
      <c r="F245" t="s">
        <v>19</v>
      </c>
      <c r="G245" t="s">
        <v>19</v>
      </c>
      <c r="H245" t="s">
        <v>83</v>
      </c>
      <c r="I245" t="s">
        <v>688</v>
      </c>
      <c r="J245">
        <v>35</v>
      </c>
      <c r="K245" t="s">
        <v>85</v>
      </c>
      <c r="L245" t="s">
        <v>86</v>
      </c>
      <c r="M245" t="s">
        <v>87</v>
      </c>
      <c r="N245">
        <v>2</v>
      </c>
      <c r="O245" s="1">
        <v>44594.514791666668</v>
      </c>
      <c r="P245" s="1">
        <v>44594.546342592592</v>
      </c>
      <c r="Q245">
        <v>1447</v>
      </c>
      <c r="R245">
        <v>1279</v>
      </c>
      <c r="S245" t="b">
        <v>0</v>
      </c>
      <c r="T245" t="s">
        <v>88</v>
      </c>
      <c r="U245" t="b">
        <v>0</v>
      </c>
      <c r="V245" t="s">
        <v>119</v>
      </c>
      <c r="W245" s="1">
        <v>44594.524930555555</v>
      </c>
      <c r="X245">
        <v>671</v>
      </c>
      <c r="Y245">
        <v>30</v>
      </c>
      <c r="Z245">
        <v>0</v>
      </c>
      <c r="AA245">
        <v>30</v>
      </c>
      <c r="AB245">
        <v>0</v>
      </c>
      <c r="AC245">
        <v>21</v>
      </c>
      <c r="AD245">
        <v>5</v>
      </c>
      <c r="AE245">
        <v>0</v>
      </c>
      <c r="AF245">
        <v>0</v>
      </c>
      <c r="AG245">
        <v>0</v>
      </c>
      <c r="AH245" t="s">
        <v>156</v>
      </c>
      <c r="AI245" s="1">
        <v>44594.546342592592</v>
      </c>
      <c r="AJ245">
        <v>608</v>
      </c>
      <c r="AK245">
        <v>4</v>
      </c>
      <c r="AL245">
        <v>0</v>
      </c>
      <c r="AM245">
        <v>4</v>
      </c>
      <c r="AN245">
        <v>0</v>
      </c>
      <c r="AO245">
        <v>4</v>
      </c>
      <c r="AP245">
        <v>1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689</v>
      </c>
      <c r="B246" t="s">
        <v>80</v>
      </c>
      <c r="C246" t="s">
        <v>683</v>
      </c>
      <c r="D246" t="s">
        <v>82</v>
      </c>
      <c r="E246" s="2" t="str">
        <f>HYPERLINK("capsilon://?command=openfolder&amp;siteaddress=FAM.docvelocity-na8.net&amp;folderid=FX88A2CDE7-EACA-A887-1851-54DE5059AD3B","FX211211314")</f>
        <v>FX211211314</v>
      </c>
      <c r="F246" t="s">
        <v>19</v>
      </c>
      <c r="G246" t="s">
        <v>19</v>
      </c>
      <c r="H246" t="s">
        <v>83</v>
      </c>
      <c r="I246" t="s">
        <v>690</v>
      </c>
      <c r="J246">
        <v>32</v>
      </c>
      <c r="K246" t="s">
        <v>85</v>
      </c>
      <c r="L246" t="s">
        <v>86</v>
      </c>
      <c r="M246" t="s">
        <v>87</v>
      </c>
      <c r="N246">
        <v>2</v>
      </c>
      <c r="O246" s="1">
        <v>44594.515324074076</v>
      </c>
      <c r="P246" s="1">
        <v>44594.542662037034</v>
      </c>
      <c r="Q246">
        <v>1567</v>
      </c>
      <c r="R246">
        <v>795</v>
      </c>
      <c r="S246" t="b">
        <v>0</v>
      </c>
      <c r="T246" t="s">
        <v>88</v>
      </c>
      <c r="U246" t="b">
        <v>0</v>
      </c>
      <c r="V246" t="s">
        <v>119</v>
      </c>
      <c r="W246" s="1">
        <v>44594.531875000001</v>
      </c>
      <c r="X246">
        <v>600</v>
      </c>
      <c r="Y246">
        <v>36</v>
      </c>
      <c r="Z246">
        <v>0</v>
      </c>
      <c r="AA246">
        <v>36</v>
      </c>
      <c r="AB246">
        <v>0</v>
      </c>
      <c r="AC246">
        <v>26</v>
      </c>
      <c r="AD246">
        <v>-4</v>
      </c>
      <c r="AE246">
        <v>0</v>
      </c>
      <c r="AF246">
        <v>0</v>
      </c>
      <c r="AG246">
        <v>0</v>
      </c>
      <c r="AH246" t="s">
        <v>90</v>
      </c>
      <c r="AI246" s="1">
        <v>44594.542662037034</v>
      </c>
      <c r="AJ246">
        <v>195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-4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691</v>
      </c>
      <c r="B247" t="s">
        <v>80</v>
      </c>
      <c r="C247" t="s">
        <v>683</v>
      </c>
      <c r="D247" t="s">
        <v>82</v>
      </c>
      <c r="E247" s="2" t="str">
        <f>HYPERLINK("capsilon://?command=openfolder&amp;siteaddress=FAM.docvelocity-na8.net&amp;folderid=FX88A2CDE7-EACA-A887-1851-54DE5059AD3B","FX211211314")</f>
        <v>FX211211314</v>
      </c>
      <c r="F247" t="s">
        <v>19</v>
      </c>
      <c r="G247" t="s">
        <v>19</v>
      </c>
      <c r="H247" t="s">
        <v>83</v>
      </c>
      <c r="I247" t="s">
        <v>692</v>
      </c>
      <c r="J247">
        <v>38</v>
      </c>
      <c r="K247" t="s">
        <v>85</v>
      </c>
      <c r="L247" t="s">
        <v>86</v>
      </c>
      <c r="M247" t="s">
        <v>87</v>
      </c>
      <c r="N247">
        <v>2</v>
      </c>
      <c r="O247" s="1">
        <v>44594.515532407408</v>
      </c>
      <c r="P247" s="1">
        <v>44594.544421296298</v>
      </c>
      <c r="Q247">
        <v>1901</v>
      </c>
      <c r="R247">
        <v>595</v>
      </c>
      <c r="S247" t="b">
        <v>0</v>
      </c>
      <c r="T247" t="s">
        <v>88</v>
      </c>
      <c r="U247" t="b">
        <v>0</v>
      </c>
      <c r="V247" t="s">
        <v>89</v>
      </c>
      <c r="W247" s="1">
        <v>44594.530057870368</v>
      </c>
      <c r="X247">
        <v>351</v>
      </c>
      <c r="Y247">
        <v>36</v>
      </c>
      <c r="Z247">
        <v>0</v>
      </c>
      <c r="AA247">
        <v>36</v>
      </c>
      <c r="AB247">
        <v>0</v>
      </c>
      <c r="AC247">
        <v>25</v>
      </c>
      <c r="AD247">
        <v>2</v>
      </c>
      <c r="AE247">
        <v>0</v>
      </c>
      <c r="AF247">
        <v>0</v>
      </c>
      <c r="AG247">
        <v>0</v>
      </c>
      <c r="AH247" t="s">
        <v>129</v>
      </c>
      <c r="AI247" s="1">
        <v>44594.544421296298</v>
      </c>
      <c r="AJ247">
        <v>244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693</v>
      </c>
      <c r="B248" t="s">
        <v>80</v>
      </c>
      <c r="C248" t="s">
        <v>585</v>
      </c>
      <c r="D248" t="s">
        <v>82</v>
      </c>
      <c r="E248" s="2" t="str">
        <f>HYPERLINK("capsilon://?command=openfolder&amp;siteaddress=FAM.docvelocity-na8.net&amp;folderid=FX27ECABDD-C457-06B9-96F3-5DAC40F56A01","FX211211466")</f>
        <v>FX211211466</v>
      </c>
      <c r="F248" t="s">
        <v>19</v>
      </c>
      <c r="G248" t="s">
        <v>19</v>
      </c>
      <c r="H248" t="s">
        <v>83</v>
      </c>
      <c r="I248" t="s">
        <v>588</v>
      </c>
      <c r="J248">
        <v>84</v>
      </c>
      <c r="K248" t="s">
        <v>85</v>
      </c>
      <c r="L248" t="s">
        <v>86</v>
      </c>
      <c r="M248" t="s">
        <v>87</v>
      </c>
      <c r="N248">
        <v>2</v>
      </c>
      <c r="O248" s="1">
        <v>44594.519560185188</v>
      </c>
      <c r="P248" s="1">
        <v>44594.532314814816</v>
      </c>
      <c r="Q248">
        <v>118</v>
      </c>
      <c r="R248">
        <v>984</v>
      </c>
      <c r="S248" t="b">
        <v>0</v>
      </c>
      <c r="T248" t="s">
        <v>88</v>
      </c>
      <c r="U248" t="b">
        <v>1</v>
      </c>
      <c r="V248" t="s">
        <v>132</v>
      </c>
      <c r="W248" s="1">
        <v>44594.528437499997</v>
      </c>
      <c r="X248">
        <v>673</v>
      </c>
      <c r="Y248">
        <v>63</v>
      </c>
      <c r="Z248">
        <v>0</v>
      </c>
      <c r="AA248">
        <v>63</v>
      </c>
      <c r="AB248">
        <v>0</v>
      </c>
      <c r="AC248">
        <v>40</v>
      </c>
      <c r="AD248">
        <v>21</v>
      </c>
      <c r="AE248">
        <v>0</v>
      </c>
      <c r="AF248">
        <v>0</v>
      </c>
      <c r="AG248">
        <v>0</v>
      </c>
      <c r="AH248" t="s">
        <v>90</v>
      </c>
      <c r="AI248" s="1">
        <v>44594.532314814816</v>
      </c>
      <c r="AJ248">
        <v>311</v>
      </c>
      <c r="AK248">
        <v>5</v>
      </c>
      <c r="AL248">
        <v>0</v>
      </c>
      <c r="AM248">
        <v>5</v>
      </c>
      <c r="AN248">
        <v>0</v>
      </c>
      <c r="AO248">
        <v>5</v>
      </c>
      <c r="AP248">
        <v>16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694</v>
      </c>
      <c r="B249" t="s">
        <v>80</v>
      </c>
      <c r="C249" t="s">
        <v>665</v>
      </c>
      <c r="D249" t="s">
        <v>82</v>
      </c>
      <c r="E249" s="2" t="str">
        <f>HYPERLINK("capsilon://?command=openfolder&amp;siteaddress=FAM.docvelocity-na8.net&amp;folderid=FX157E67C8-F0A3-1125-006C-0D514049A41B","FX21129513")</f>
        <v>FX21129513</v>
      </c>
      <c r="F249" t="s">
        <v>19</v>
      </c>
      <c r="G249" t="s">
        <v>19</v>
      </c>
      <c r="H249" t="s">
        <v>83</v>
      </c>
      <c r="I249" t="s">
        <v>695</v>
      </c>
      <c r="J249">
        <v>28</v>
      </c>
      <c r="K249" t="s">
        <v>85</v>
      </c>
      <c r="L249" t="s">
        <v>86</v>
      </c>
      <c r="M249" t="s">
        <v>87</v>
      </c>
      <c r="N249">
        <v>2</v>
      </c>
      <c r="O249" s="1">
        <v>44594.527800925927</v>
      </c>
      <c r="P249" s="1">
        <v>44594.543634259258</v>
      </c>
      <c r="Q249">
        <v>1221</v>
      </c>
      <c r="R249">
        <v>147</v>
      </c>
      <c r="S249" t="b">
        <v>0</v>
      </c>
      <c r="T249" t="s">
        <v>88</v>
      </c>
      <c r="U249" t="b">
        <v>0</v>
      </c>
      <c r="V249" t="s">
        <v>100</v>
      </c>
      <c r="W249" s="1">
        <v>44594.529062499998</v>
      </c>
      <c r="X249">
        <v>64</v>
      </c>
      <c r="Y249">
        <v>21</v>
      </c>
      <c r="Z249">
        <v>0</v>
      </c>
      <c r="AA249">
        <v>21</v>
      </c>
      <c r="AB249">
        <v>0</v>
      </c>
      <c r="AC249">
        <v>2</v>
      </c>
      <c r="AD249">
        <v>7</v>
      </c>
      <c r="AE249">
        <v>0</v>
      </c>
      <c r="AF249">
        <v>0</v>
      </c>
      <c r="AG249">
        <v>0</v>
      </c>
      <c r="AH249" t="s">
        <v>90</v>
      </c>
      <c r="AI249" s="1">
        <v>44594.543634259258</v>
      </c>
      <c r="AJ249">
        <v>83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7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696</v>
      </c>
      <c r="B250" t="s">
        <v>80</v>
      </c>
      <c r="C250" t="s">
        <v>665</v>
      </c>
      <c r="D250" t="s">
        <v>82</v>
      </c>
      <c r="E250" s="2" t="str">
        <f>HYPERLINK("capsilon://?command=openfolder&amp;siteaddress=FAM.docvelocity-na8.net&amp;folderid=FX157E67C8-F0A3-1125-006C-0D514049A41B","FX21129513")</f>
        <v>FX21129513</v>
      </c>
      <c r="F250" t="s">
        <v>19</v>
      </c>
      <c r="G250" t="s">
        <v>19</v>
      </c>
      <c r="H250" t="s">
        <v>83</v>
      </c>
      <c r="I250" t="s">
        <v>697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44594.528055555558</v>
      </c>
      <c r="P250" s="1">
        <v>44594.54478009259</v>
      </c>
      <c r="Q250">
        <v>1195</v>
      </c>
      <c r="R250">
        <v>250</v>
      </c>
      <c r="S250" t="b">
        <v>0</v>
      </c>
      <c r="T250" t="s">
        <v>88</v>
      </c>
      <c r="U250" t="b">
        <v>0</v>
      </c>
      <c r="V250" t="s">
        <v>132</v>
      </c>
      <c r="W250" s="1">
        <v>44594.53019675926</v>
      </c>
      <c r="X250">
        <v>152</v>
      </c>
      <c r="Y250">
        <v>21</v>
      </c>
      <c r="Z250">
        <v>0</v>
      </c>
      <c r="AA250">
        <v>21</v>
      </c>
      <c r="AB250">
        <v>0</v>
      </c>
      <c r="AC250">
        <v>4</v>
      </c>
      <c r="AD250">
        <v>7</v>
      </c>
      <c r="AE250">
        <v>0</v>
      </c>
      <c r="AF250">
        <v>0</v>
      </c>
      <c r="AG250">
        <v>0</v>
      </c>
      <c r="AH250" t="s">
        <v>90</v>
      </c>
      <c r="AI250" s="1">
        <v>44594.54478009259</v>
      </c>
      <c r="AJ250">
        <v>98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698</v>
      </c>
      <c r="B251" t="s">
        <v>80</v>
      </c>
      <c r="C251" t="s">
        <v>665</v>
      </c>
      <c r="D251" t="s">
        <v>82</v>
      </c>
      <c r="E251" s="2" t="str">
        <f>HYPERLINK("capsilon://?command=openfolder&amp;siteaddress=FAM.docvelocity-na8.net&amp;folderid=FX157E67C8-F0A3-1125-006C-0D514049A41B","FX21129513")</f>
        <v>FX21129513</v>
      </c>
      <c r="F251" t="s">
        <v>19</v>
      </c>
      <c r="G251" t="s">
        <v>19</v>
      </c>
      <c r="H251" t="s">
        <v>83</v>
      </c>
      <c r="I251" t="s">
        <v>666</v>
      </c>
      <c r="J251">
        <v>286</v>
      </c>
      <c r="K251" t="s">
        <v>85</v>
      </c>
      <c r="L251" t="s">
        <v>86</v>
      </c>
      <c r="M251" t="s">
        <v>87</v>
      </c>
      <c r="N251">
        <v>2</v>
      </c>
      <c r="O251" s="1">
        <v>44594.529814814814</v>
      </c>
      <c r="P251" s="1">
        <v>44594.635057870371</v>
      </c>
      <c r="Q251">
        <v>1784</v>
      </c>
      <c r="R251">
        <v>7309</v>
      </c>
      <c r="S251" t="b">
        <v>0</v>
      </c>
      <c r="T251" t="s">
        <v>88</v>
      </c>
      <c r="U251" t="b">
        <v>1</v>
      </c>
      <c r="V251" t="s">
        <v>132</v>
      </c>
      <c r="W251" s="1">
        <v>44594.578680555554</v>
      </c>
      <c r="X251">
        <v>4188</v>
      </c>
      <c r="Y251">
        <v>335</v>
      </c>
      <c r="Z251">
        <v>0</v>
      </c>
      <c r="AA251">
        <v>335</v>
      </c>
      <c r="AB251">
        <v>0</v>
      </c>
      <c r="AC251">
        <v>150</v>
      </c>
      <c r="AD251">
        <v>-49</v>
      </c>
      <c r="AE251">
        <v>0</v>
      </c>
      <c r="AF251">
        <v>0</v>
      </c>
      <c r="AG251">
        <v>0</v>
      </c>
      <c r="AH251" t="s">
        <v>129</v>
      </c>
      <c r="AI251" s="1">
        <v>44594.635057870371</v>
      </c>
      <c r="AJ251">
        <v>993</v>
      </c>
      <c r="AK251">
        <v>4</v>
      </c>
      <c r="AL251">
        <v>0</v>
      </c>
      <c r="AM251">
        <v>4</v>
      </c>
      <c r="AN251">
        <v>0</v>
      </c>
      <c r="AO251">
        <v>4</v>
      </c>
      <c r="AP251">
        <v>-53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699</v>
      </c>
      <c r="B252" t="s">
        <v>80</v>
      </c>
      <c r="C252" t="s">
        <v>700</v>
      </c>
      <c r="D252" t="s">
        <v>82</v>
      </c>
      <c r="E252" s="2" t="str">
        <f>HYPERLINK("capsilon://?command=openfolder&amp;siteaddress=FAM.docvelocity-na8.net&amp;folderid=FX9DA9538F-2948-C830-D2A8-CEBD722E68EB","FX21129124")</f>
        <v>FX21129124</v>
      </c>
      <c r="F252" t="s">
        <v>19</v>
      </c>
      <c r="G252" t="s">
        <v>19</v>
      </c>
      <c r="H252" t="s">
        <v>83</v>
      </c>
      <c r="I252" t="s">
        <v>701</v>
      </c>
      <c r="J252">
        <v>28</v>
      </c>
      <c r="K252" t="s">
        <v>85</v>
      </c>
      <c r="L252" t="s">
        <v>86</v>
      </c>
      <c r="M252" t="s">
        <v>82</v>
      </c>
      <c r="N252">
        <v>2</v>
      </c>
      <c r="O252" s="1">
        <v>44594.559803240743</v>
      </c>
      <c r="P252" s="1">
        <v>44594.56486111111</v>
      </c>
      <c r="Q252">
        <v>175</v>
      </c>
      <c r="R252">
        <v>262</v>
      </c>
      <c r="S252" t="b">
        <v>0</v>
      </c>
      <c r="T252" t="s">
        <v>702</v>
      </c>
      <c r="U252" t="b">
        <v>0</v>
      </c>
      <c r="V252" t="s">
        <v>119</v>
      </c>
      <c r="W252" s="1">
        <v>44594.562557870369</v>
      </c>
      <c r="X252">
        <v>210</v>
      </c>
      <c r="Y252">
        <v>21</v>
      </c>
      <c r="Z252">
        <v>0</v>
      </c>
      <c r="AA252">
        <v>21</v>
      </c>
      <c r="AB252">
        <v>0</v>
      </c>
      <c r="AC252">
        <v>7</v>
      </c>
      <c r="AD252">
        <v>7</v>
      </c>
      <c r="AE252">
        <v>0</v>
      </c>
      <c r="AF252">
        <v>0</v>
      </c>
      <c r="AG252">
        <v>0</v>
      </c>
      <c r="AH252" t="s">
        <v>702</v>
      </c>
      <c r="AI252" s="1">
        <v>44594.56486111111</v>
      </c>
      <c r="AJ252">
        <v>18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7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703</v>
      </c>
      <c r="B253" t="s">
        <v>80</v>
      </c>
      <c r="C253" t="s">
        <v>704</v>
      </c>
      <c r="D253" t="s">
        <v>82</v>
      </c>
      <c r="E253" s="2" t="str">
        <f>HYPERLINK("capsilon://?command=openfolder&amp;siteaddress=FAM.docvelocity-na8.net&amp;folderid=FX83D307F2-F33B-3D7F-70F6-3D88B1406E5A","FX22011524")</f>
        <v>FX22011524</v>
      </c>
      <c r="F253" t="s">
        <v>19</v>
      </c>
      <c r="G253" t="s">
        <v>19</v>
      </c>
      <c r="H253" t="s">
        <v>83</v>
      </c>
      <c r="I253" t="s">
        <v>705</v>
      </c>
      <c r="J253">
        <v>41</v>
      </c>
      <c r="K253" t="s">
        <v>85</v>
      </c>
      <c r="L253" t="s">
        <v>86</v>
      </c>
      <c r="M253" t="s">
        <v>87</v>
      </c>
      <c r="N253">
        <v>2</v>
      </c>
      <c r="O253" s="1">
        <v>44593.037291666667</v>
      </c>
      <c r="P253" s="1">
        <v>44593.274641203701</v>
      </c>
      <c r="Q253">
        <v>19709</v>
      </c>
      <c r="R253">
        <v>798</v>
      </c>
      <c r="S253" t="b">
        <v>0</v>
      </c>
      <c r="T253" t="s">
        <v>88</v>
      </c>
      <c r="U253" t="b">
        <v>0</v>
      </c>
      <c r="V253" t="s">
        <v>175</v>
      </c>
      <c r="W253" s="1">
        <v>44593.165960648148</v>
      </c>
      <c r="X253">
        <v>458</v>
      </c>
      <c r="Y253">
        <v>36</v>
      </c>
      <c r="Z253">
        <v>0</v>
      </c>
      <c r="AA253">
        <v>36</v>
      </c>
      <c r="AB253">
        <v>0</v>
      </c>
      <c r="AC253">
        <v>11</v>
      </c>
      <c r="AD253">
        <v>5</v>
      </c>
      <c r="AE253">
        <v>0</v>
      </c>
      <c r="AF253">
        <v>0</v>
      </c>
      <c r="AG253">
        <v>0</v>
      </c>
      <c r="AH253" t="s">
        <v>230</v>
      </c>
      <c r="AI253" s="1">
        <v>44593.274641203701</v>
      </c>
      <c r="AJ253">
        <v>340</v>
      </c>
      <c r="AK253">
        <v>1</v>
      </c>
      <c r="AL253">
        <v>0</v>
      </c>
      <c r="AM253">
        <v>1</v>
      </c>
      <c r="AN253">
        <v>0</v>
      </c>
      <c r="AO253">
        <v>1</v>
      </c>
      <c r="AP253">
        <v>4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706</v>
      </c>
      <c r="B254" t="s">
        <v>80</v>
      </c>
      <c r="C254" t="s">
        <v>707</v>
      </c>
      <c r="D254" t="s">
        <v>82</v>
      </c>
      <c r="E254" s="2" t="str">
        <f>HYPERLINK("capsilon://?command=openfolder&amp;siteaddress=FAM.docvelocity-na8.net&amp;folderid=FXEB4D244F-6797-D66D-FDCF-0F6547856FE6","FX21129364")</f>
        <v>FX21129364</v>
      </c>
      <c r="F254" t="s">
        <v>19</v>
      </c>
      <c r="G254" t="s">
        <v>19</v>
      </c>
      <c r="H254" t="s">
        <v>83</v>
      </c>
      <c r="I254" t="s">
        <v>708</v>
      </c>
      <c r="J254">
        <v>28</v>
      </c>
      <c r="K254" t="s">
        <v>85</v>
      </c>
      <c r="L254" t="s">
        <v>86</v>
      </c>
      <c r="M254" t="s">
        <v>87</v>
      </c>
      <c r="N254">
        <v>2</v>
      </c>
      <c r="O254" s="1">
        <v>44594.576643518521</v>
      </c>
      <c r="P254" s="1">
        <v>44594.606527777774</v>
      </c>
      <c r="Q254">
        <v>1754</v>
      </c>
      <c r="R254">
        <v>828</v>
      </c>
      <c r="S254" t="b">
        <v>0</v>
      </c>
      <c r="T254" t="s">
        <v>88</v>
      </c>
      <c r="U254" t="b">
        <v>0</v>
      </c>
      <c r="V254" t="s">
        <v>126</v>
      </c>
      <c r="W254" s="1">
        <v>44594.580289351848</v>
      </c>
      <c r="X254">
        <v>301</v>
      </c>
      <c r="Y254">
        <v>21</v>
      </c>
      <c r="Z254">
        <v>0</v>
      </c>
      <c r="AA254">
        <v>21</v>
      </c>
      <c r="AB254">
        <v>0</v>
      </c>
      <c r="AC254">
        <v>5</v>
      </c>
      <c r="AD254">
        <v>7</v>
      </c>
      <c r="AE254">
        <v>0</v>
      </c>
      <c r="AF254">
        <v>0</v>
      </c>
      <c r="AG254">
        <v>0</v>
      </c>
      <c r="AH254" t="s">
        <v>156</v>
      </c>
      <c r="AI254" s="1">
        <v>44594.606527777774</v>
      </c>
      <c r="AJ254">
        <v>527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709</v>
      </c>
      <c r="B255" t="s">
        <v>80</v>
      </c>
      <c r="C255" t="s">
        <v>710</v>
      </c>
      <c r="D255" t="s">
        <v>82</v>
      </c>
      <c r="E255" s="2" t="str">
        <f>HYPERLINK("capsilon://?command=openfolder&amp;siteaddress=FAM.docvelocity-na8.net&amp;folderid=FXA473946C-6B8F-C005-7545-0703F53A24BA","FX22014341")</f>
        <v>FX22014341</v>
      </c>
      <c r="F255" t="s">
        <v>19</v>
      </c>
      <c r="G255" t="s">
        <v>19</v>
      </c>
      <c r="H255" t="s">
        <v>83</v>
      </c>
      <c r="I255" t="s">
        <v>711</v>
      </c>
      <c r="J255">
        <v>66</v>
      </c>
      <c r="K255" t="s">
        <v>85</v>
      </c>
      <c r="L255" t="s">
        <v>86</v>
      </c>
      <c r="M255" t="s">
        <v>87</v>
      </c>
      <c r="N255">
        <v>1</v>
      </c>
      <c r="O255" s="1">
        <v>44594.589884259258</v>
      </c>
      <c r="P255" s="1">
        <v>44594.600300925929</v>
      </c>
      <c r="Q255">
        <v>731</v>
      </c>
      <c r="R255">
        <v>169</v>
      </c>
      <c r="S255" t="b">
        <v>0</v>
      </c>
      <c r="T255" t="s">
        <v>88</v>
      </c>
      <c r="U255" t="b">
        <v>0</v>
      </c>
      <c r="V255" t="s">
        <v>100</v>
      </c>
      <c r="W255" s="1">
        <v>44594.600300925929</v>
      </c>
      <c r="X255">
        <v>126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66</v>
      </c>
      <c r="AE255">
        <v>52</v>
      </c>
      <c r="AF255">
        <v>0</v>
      </c>
      <c r="AG255">
        <v>2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712</v>
      </c>
      <c r="B256" t="s">
        <v>80</v>
      </c>
      <c r="C256" t="s">
        <v>713</v>
      </c>
      <c r="D256" t="s">
        <v>82</v>
      </c>
      <c r="E256" s="2" t="str">
        <f>HYPERLINK("capsilon://?command=openfolder&amp;siteaddress=FAM.docvelocity-na8.net&amp;folderid=FXD45B6DB0-CE0B-DE4C-43AF-3C3CC3E931DF","FX21129425")</f>
        <v>FX21129425</v>
      </c>
      <c r="F256" t="s">
        <v>19</v>
      </c>
      <c r="G256" t="s">
        <v>19</v>
      </c>
      <c r="H256" t="s">
        <v>83</v>
      </c>
      <c r="I256" t="s">
        <v>714</v>
      </c>
      <c r="J256">
        <v>28</v>
      </c>
      <c r="K256" t="s">
        <v>85</v>
      </c>
      <c r="L256" t="s">
        <v>86</v>
      </c>
      <c r="M256" t="s">
        <v>87</v>
      </c>
      <c r="N256">
        <v>2</v>
      </c>
      <c r="O256" s="1">
        <v>44594.596516203703</v>
      </c>
      <c r="P256" s="1">
        <v>44594.616400462961</v>
      </c>
      <c r="Q256">
        <v>1080</v>
      </c>
      <c r="R256">
        <v>638</v>
      </c>
      <c r="S256" t="b">
        <v>0</v>
      </c>
      <c r="T256" t="s">
        <v>88</v>
      </c>
      <c r="U256" t="b">
        <v>0</v>
      </c>
      <c r="V256" t="s">
        <v>94</v>
      </c>
      <c r="W256" s="1">
        <v>44594.603379629632</v>
      </c>
      <c r="X256">
        <v>493</v>
      </c>
      <c r="Y256">
        <v>21</v>
      </c>
      <c r="Z256">
        <v>0</v>
      </c>
      <c r="AA256">
        <v>21</v>
      </c>
      <c r="AB256">
        <v>0</v>
      </c>
      <c r="AC256">
        <v>8</v>
      </c>
      <c r="AD256">
        <v>7</v>
      </c>
      <c r="AE256">
        <v>0</v>
      </c>
      <c r="AF256">
        <v>0</v>
      </c>
      <c r="AG256">
        <v>0</v>
      </c>
      <c r="AH256" t="s">
        <v>90</v>
      </c>
      <c r="AI256" s="1">
        <v>44594.616400462961</v>
      </c>
      <c r="AJ256">
        <v>129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715</v>
      </c>
      <c r="B257" t="s">
        <v>80</v>
      </c>
      <c r="C257" t="s">
        <v>713</v>
      </c>
      <c r="D257" t="s">
        <v>82</v>
      </c>
      <c r="E257" s="2" t="str">
        <f>HYPERLINK("capsilon://?command=openfolder&amp;siteaddress=FAM.docvelocity-na8.net&amp;folderid=FXD45B6DB0-CE0B-DE4C-43AF-3C3CC3E931DF","FX21129425")</f>
        <v>FX21129425</v>
      </c>
      <c r="F257" t="s">
        <v>19</v>
      </c>
      <c r="G257" t="s">
        <v>19</v>
      </c>
      <c r="H257" t="s">
        <v>83</v>
      </c>
      <c r="I257" t="s">
        <v>716</v>
      </c>
      <c r="J257">
        <v>78</v>
      </c>
      <c r="K257" t="s">
        <v>85</v>
      </c>
      <c r="L257" t="s">
        <v>86</v>
      </c>
      <c r="M257" t="s">
        <v>87</v>
      </c>
      <c r="N257">
        <v>2</v>
      </c>
      <c r="O257" s="1">
        <v>44594.598634259259</v>
      </c>
      <c r="P257" s="1">
        <v>44594.618090277778</v>
      </c>
      <c r="Q257">
        <v>1334</v>
      </c>
      <c r="R257">
        <v>347</v>
      </c>
      <c r="S257" t="b">
        <v>0</v>
      </c>
      <c r="T257" t="s">
        <v>88</v>
      </c>
      <c r="U257" t="b">
        <v>0</v>
      </c>
      <c r="V257" t="s">
        <v>100</v>
      </c>
      <c r="W257" s="1">
        <v>44594.602650462963</v>
      </c>
      <c r="X257">
        <v>202</v>
      </c>
      <c r="Y257">
        <v>52</v>
      </c>
      <c r="Z257">
        <v>0</v>
      </c>
      <c r="AA257">
        <v>52</v>
      </c>
      <c r="AB257">
        <v>0</v>
      </c>
      <c r="AC257">
        <v>15</v>
      </c>
      <c r="AD257">
        <v>26</v>
      </c>
      <c r="AE257">
        <v>0</v>
      </c>
      <c r="AF257">
        <v>0</v>
      </c>
      <c r="AG257">
        <v>0</v>
      </c>
      <c r="AH257" t="s">
        <v>90</v>
      </c>
      <c r="AI257" s="1">
        <v>44594.618090277778</v>
      </c>
      <c r="AJ257">
        <v>145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26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717</v>
      </c>
      <c r="B258" t="s">
        <v>80</v>
      </c>
      <c r="C258" t="s">
        <v>109</v>
      </c>
      <c r="D258" t="s">
        <v>82</v>
      </c>
      <c r="E258" s="2" t="str">
        <f>HYPERLINK("capsilon://?command=openfolder&amp;siteaddress=FAM.docvelocity-na8.net&amp;folderid=FX0C5F71C9-57F6-DE3E-19C3-8A91A7D06BC5","FX22017511")</f>
        <v>FX22017511</v>
      </c>
      <c r="F258" t="s">
        <v>19</v>
      </c>
      <c r="G258" t="s">
        <v>19</v>
      </c>
      <c r="H258" t="s">
        <v>83</v>
      </c>
      <c r="I258" t="s">
        <v>718</v>
      </c>
      <c r="J258">
        <v>28</v>
      </c>
      <c r="K258" t="s">
        <v>85</v>
      </c>
      <c r="L258" t="s">
        <v>86</v>
      </c>
      <c r="M258" t="s">
        <v>87</v>
      </c>
      <c r="N258">
        <v>2</v>
      </c>
      <c r="O258" s="1">
        <v>44593.099386574075</v>
      </c>
      <c r="P258" s="1">
        <v>44593.274201388886</v>
      </c>
      <c r="Q258">
        <v>14087</v>
      </c>
      <c r="R258">
        <v>1017</v>
      </c>
      <c r="S258" t="b">
        <v>0</v>
      </c>
      <c r="T258" t="s">
        <v>88</v>
      </c>
      <c r="U258" t="b">
        <v>0</v>
      </c>
      <c r="V258" t="s">
        <v>207</v>
      </c>
      <c r="W258" s="1">
        <v>44593.175185185188</v>
      </c>
      <c r="X258">
        <v>852</v>
      </c>
      <c r="Y258">
        <v>21</v>
      </c>
      <c r="Z258">
        <v>0</v>
      </c>
      <c r="AA258">
        <v>21</v>
      </c>
      <c r="AB258">
        <v>0</v>
      </c>
      <c r="AC258">
        <v>4</v>
      </c>
      <c r="AD258">
        <v>7</v>
      </c>
      <c r="AE258">
        <v>0</v>
      </c>
      <c r="AF258">
        <v>0</v>
      </c>
      <c r="AG258">
        <v>0</v>
      </c>
      <c r="AH258" t="s">
        <v>140</v>
      </c>
      <c r="AI258" s="1">
        <v>44593.274201388886</v>
      </c>
      <c r="AJ258">
        <v>165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7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719</v>
      </c>
      <c r="B259" t="s">
        <v>80</v>
      </c>
      <c r="C259" t="s">
        <v>109</v>
      </c>
      <c r="D259" t="s">
        <v>82</v>
      </c>
      <c r="E259" s="2" t="str">
        <f>HYPERLINK("capsilon://?command=openfolder&amp;siteaddress=FAM.docvelocity-na8.net&amp;folderid=FX0C5F71C9-57F6-DE3E-19C3-8A91A7D06BC5","FX22017511")</f>
        <v>FX22017511</v>
      </c>
      <c r="F259" t="s">
        <v>19</v>
      </c>
      <c r="G259" t="s">
        <v>19</v>
      </c>
      <c r="H259" t="s">
        <v>83</v>
      </c>
      <c r="I259" t="s">
        <v>720</v>
      </c>
      <c r="J259">
        <v>66</v>
      </c>
      <c r="K259" t="s">
        <v>85</v>
      </c>
      <c r="L259" t="s">
        <v>86</v>
      </c>
      <c r="M259" t="s">
        <v>87</v>
      </c>
      <c r="N259">
        <v>1</v>
      </c>
      <c r="O259" s="1">
        <v>44593.100046296298</v>
      </c>
      <c r="P259" s="1">
        <v>44593.201249999998</v>
      </c>
      <c r="Q259">
        <v>8022</v>
      </c>
      <c r="R259">
        <v>722</v>
      </c>
      <c r="S259" t="b">
        <v>0</v>
      </c>
      <c r="T259" t="s">
        <v>88</v>
      </c>
      <c r="U259" t="b">
        <v>0</v>
      </c>
      <c r="V259" t="s">
        <v>199</v>
      </c>
      <c r="W259" s="1">
        <v>44593.201249999998</v>
      </c>
      <c r="X259">
        <v>138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66</v>
      </c>
      <c r="AE259">
        <v>52</v>
      </c>
      <c r="AF259">
        <v>0</v>
      </c>
      <c r="AG259">
        <v>4</v>
      </c>
      <c r="AH259" t="s">
        <v>88</v>
      </c>
      <c r="AI259" t="s">
        <v>88</v>
      </c>
      <c r="AJ259" t="s">
        <v>88</v>
      </c>
      <c r="AK259" t="s">
        <v>88</v>
      </c>
      <c r="AL259" t="s">
        <v>88</v>
      </c>
      <c r="AM259" t="s">
        <v>88</v>
      </c>
      <c r="AN259" t="s">
        <v>88</v>
      </c>
      <c r="AO259" t="s">
        <v>88</v>
      </c>
      <c r="AP259" t="s">
        <v>88</v>
      </c>
      <c r="AQ259" t="s">
        <v>88</v>
      </c>
      <c r="AR259" t="s">
        <v>88</v>
      </c>
      <c r="AS259" t="s">
        <v>88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721</v>
      </c>
      <c r="B260" t="s">
        <v>80</v>
      </c>
      <c r="C260" t="s">
        <v>109</v>
      </c>
      <c r="D260" t="s">
        <v>82</v>
      </c>
      <c r="E260" s="2" t="str">
        <f>HYPERLINK("capsilon://?command=openfolder&amp;siteaddress=FAM.docvelocity-na8.net&amp;folderid=FX0C5F71C9-57F6-DE3E-19C3-8A91A7D06BC5","FX22017511")</f>
        <v>FX22017511</v>
      </c>
      <c r="F260" t="s">
        <v>19</v>
      </c>
      <c r="G260" t="s">
        <v>19</v>
      </c>
      <c r="H260" t="s">
        <v>83</v>
      </c>
      <c r="I260" t="s">
        <v>722</v>
      </c>
      <c r="J260">
        <v>66</v>
      </c>
      <c r="K260" t="s">
        <v>85</v>
      </c>
      <c r="L260" t="s">
        <v>86</v>
      </c>
      <c r="M260" t="s">
        <v>87</v>
      </c>
      <c r="N260">
        <v>1</v>
      </c>
      <c r="O260" s="1">
        <v>44593.100462962961</v>
      </c>
      <c r="P260" s="1">
        <v>44593.202546296299</v>
      </c>
      <c r="Q260">
        <v>7983</v>
      </c>
      <c r="R260">
        <v>837</v>
      </c>
      <c r="S260" t="b">
        <v>0</v>
      </c>
      <c r="T260" t="s">
        <v>88</v>
      </c>
      <c r="U260" t="b">
        <v>0</v>
      </c>
      <c r="V260" t="s">
        <v>199</v>
      </c>
      <c r="W260" s="1">
        <v>44593.202546296299</v>
      </c>
      <c r="X260">
        <v>111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66</v>
      </c>
      <c r="AE260">
        <v>52</v>
      </c>
      <c r="AF260">
        <v>0</v>
      </c>
      <c r="AG260">
        <v>4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723</v>
      </c>
      <c r="B261" t="s">
        <v>80</v>
      </c>
      <c r="C261" t="s">
        <v>713</v>
      </c>
      <c r="D261" t="s">
        <v>82</v>
      </c>
      <c r="E261" s="2" t="str">
        <f>HYPERLINK("capsilon://?command=openfolder&amp;siteaddress=FAM.docvelocity-na8.net&amp;folderid=FXD45B6DB0-CE0B-DE4C-43AF-3C3CC3E931DF","FX21129425")</f>
        <v>FX21129425</v>
      </c>
      <c r="F261" t="s">
        <v>19</v>
      </c>
      <c r="G261" t="s">
        <v>19</v>
      </c>
      <c r="H261" t="s">
        <v>83</v>
      </c>
      <c r="I261" t="s">
        <v>724</v>
      </c>
      <c r="J261">
        <v>78</v>
      </c>
      <c r="K261" t="s">
        <v>85</v>
      </c>
      <c r="L261" t="s">
        <v>86</v>
      </c>
      <c r="M261" t="s">
        <v>87</v>
      </c>
      <c r="N261">
        <v>2</v>
      </c>
      <c r="O261" s="1">
        <v>44594.599976851852</v>
      </c>
      <c r="P261" s="1">
        <v>44594.619803240741</v>
      </c>
      <c r="Q261">
        <v>1415</v>
      </c>
      <c r="R261">
        <v>298</v>
      </c>
      <c r="S261" t="b">
        <v>0</v>
      </c>
      <c r="T261" t="s">
        <v>88</v>
      </c>
      <c r="U261" t="b">
        <v>0</v>
      </c>
      <c r="V261" t="s">
        <v>100</v>
      </c>
      <c r="W261" s="1">
        <v>44594.604421296295</v>
      </c>
      <c r="X261">
        <v>145</v>
      </c>
      <c r="Y261">
        <v>52</v>
      </c>
      <c r="Z261">
        <v>0</v>
      </c>
      <c r="AA261">
        <v>52</v>
      </c>
      <c r="AB261">
        <v>0</v>
      </c>
      <c r="AC261">
        <v>9</v>
      </c>
      <c r="AD261">
        <v>26</v>
      </c>
      <c r="AE261">
        <v>0</v>
      </c>
      <c r="AF261">
        <v>0</v>
      </c>
      <c r="AG261">
        <v>0</v>
      </c>
      <c r="AH261" t="s">
        <v>90</v>
      </c>
      <c r="AI261" s="1">
        <v>44594.619803240741</v>
      </c>
      <c r="AJ261">
        <v>147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26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725</v>
      </c>
      <c r="B262" t="s">
        <v>80</v>
      </c>
      <c r="C262" t="s">
        <v>710</v>
      </c>
      <c r="D262" t="s">
        <v>82</v>
      </c>
      <c r="E262" s="2" t="str">
        <f>HYPERLINK("capsilon://?command=openfolder&amp;siteaddress=FAM.docvelocity-na8.net&amp;folderid=FXA473946C-6B8F-C005-7545-0703F53A24BA","FX22014341")</f>
        <v>FX22014341</v>
      </c>
      <c r="F262" t="s">
        <v>19</v>
      </c>
      <c r="G262" t="s">
        <v>19</v>
      </c>
      <c r="H262" t="s">
        <v>83</v>
      </c>
      <c r="I262" t="s">
        <v>711</v>
      </c>
      <c r="J262">
        <v>132</v>
      </c>
      <c r="K262" t="s">
        <v>85</v>
      </c>
      <c r="L262" t="s">
        <v>86</v>
      </c>
      <c r="M262" t="s">
        <v>87</v>
      </c>
      <c r="N262">
        <v>2</v>
      </c>
      <c r="O262" s="1">
        <v>44594.601018518515</v>
      </c>
      <c r="P262" s="1">
        <v>44594.666886574072</v>
      </c>
      <c r="Q262">
        <v>3487</v>
      </c>
      <c r="R262">
        <v>2204</v>
      </c>
      <c r="S262" t="b">
        <v>0</v>
      </c>
      <c r="T262" t="s">
        <v>88</v>
      </c>
      <c r="U262" t="b">
        <v>1</v>
      </c>
      <c r="V262" t="s">
        <v>104</v>
      </c>
      <c r="W262" s="1">
        <v>44594.643229166664</v>
      </c>
      <c r="X262">
        <v>1553</v>
      </c>
      <c r="Y262">
        <v>52</v>
      </c>
      <c r="Z262">
        <v>0</v>
      </c>
      <c r="AA262">
        <v>52</v>
      </c>
      <c r="AB262">
        <v>52</v>
      </c>
      <c r="AC262">
        <v>47</v>
      </c>
      <c r="AD262">
        <v>80</v>
      </c>
      <c r="AE262">
        <v>0</v>
      </c>
      <c r="AF262">
        <v>0</v>
      </c>
      <c r="AG262">
        <v>0</v>
      </c>
      <c r="AH262" t="s">
        <v>339</v>
      </c>
      <c r="AI262" s="1">
        <v>44594.666886574072</v>
      </c>
      <c r="AJ262">
        <v>132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80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726</v>
      </c>
      <c r="B263" t="s">
        <v>80</v>
      </c>
      <c r="C263" t="s">
        <v>727</v>
      </c>
      <c r="D263" t="s">
        <v>82</v>
      </c>
      <c r="E263" s="2" t="str">
        <f>HYPERLINK("capsilon://?command=openfolder&amp;siteaddress=FAM.docvelocity-na8.net&amp;folderid=FX1057A37E-4D44-9E25-7AAA-9B103F98C583","FX211113088")</f>
        <v>FX211113088</v>
      </c>
      <c r="F263" t="s">
        <v>19</v>
      </c>
      <c r="G263" t="s">
        <v>19</v>
      </c>
      <c r="H263" t="s">
        <v>83</v>
      </c>
      <c r="I263" t="s">
        <v>728</v>
      </c>
      <c r="J263">
        <v>28</v>
      </c>
      <c r="K263" t="s">
        <v>85</v>
      </c>
      <c r="L263" t="s">
        <v>86</v>
      </c>
      <c r="M263" t="s">
        <v>87</v>
      </c>
      <c r="N263">
        <v>2</v>
      </c>
      <c r="O263" s="1">
        <v>44594.610891203702</v>
      </c>
      <c r="P263" s="1">
        <v>44594.667453703703</v>
      </c>
      <c r="Q263">
        <v>4432</v>
      </c>
      <c r="R263">
        <v>455</v>
      </c>
      <c r="S263" t="b">
        <v>0</v>
      </c>
      <c r="T263" t="s">
        <v>88</v>
      </c>
      <c r="U263" t="b">
        <v>0</v>
      </c>
      <c r="V263" t="s">
        <v>104</v>
      </c>
      <c r="W263" s="1">
        <v>44594.646874999999</v>
      </c>
      <c r="X263">
        <v>396</v>
      </c>
      <c r="Y263">
        <v>21</v>
      </c>
      <c r="Z263">
        <v>0</v>
      </c>
      <c r="AA263">
        <v>21</v>
      </c>
      <c r="AB263">
        <v>0</v>
      </c>
      <c r="AC263">
        <v>8</v>
      </c>
      <c r="AD263">
        <v>7</v>
      </c>
      <c r="AE263">
        <v>0</v>
      </c>
      <c r="AF263">
        <v>0</v>
      </c>
      <c r="AG263">
        <v>0</v>
      </c>
      <c r="AH263" t="s">
        <v>339</v>
      </c>
      <c r="AI263" s="1">
        <v>44594.667453703703</v>
      </c>
      <c r="AJ263">
        <v>48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729</v>
      </c>
      <c r="B264" t="s">
        <v>80</v>
      </c>
      <c r="C264" t="s">
        <v>727</v>
      </c>
      <c r="D264" t="s">
        <v>82</v>
      </c>
      <c r="E264" s="2" t="str">
        <f>HYPERLINK("capsilon://?command=openfolder&amp;siteaddress=FAM.docvelocity-na8.net&amp;folderid=FX1057A37E-4D44-9E25-7AAA-9B103F98C583","FX211113088")</f>
        <v>FX211113088</v>
      </c>
      <c r="F264" t="s">
        <v>19</v>
      </c>
      <c r="G264" t="s">
        <v>19</v>
      </c>
      <c r="H264" t="s">
        <v>83</v>
      </c>
      <c r="I264" t="s">
        <v>730</v>
      </c>
      <c r="J264">
        <v>28</v>
      </c>
      <c r="K264" t="s">
        <v>85</v>
      </c>
      <c r="L264" t="s">
        <v>86</v>
      </c>
      <c r="M264" t="s">
        <v>87</v>
      </c>
      <c r="N264">
        <v>2</v>
      </c>
      <c r="O264" s="1">
        <v>44594.611400462964</v>
      </c>
      <c r="P264" s="1">
        <v>44594.668078703704</v>
      </c>
      <c r="Q264">
        <v>4465</v>
      </c>
      <c r="R264">
        <v>432</v>
      </c>
      <c r="S264" t="b">
        <v>0</v>
      </c>
      <c r="T264" t="s">
        <v>88</v>
      </c>
      <c r="U264" t="b">
        <v>0</v>
      </c>
      <c r="V264" t="s">
        <v>104</v>
      </c>
      <c r="W264" s="1">
        <v>44594.651273148149</v>
      </c>
      <c r="X264">
        <v>379</v>
      </c>
      <c r="Y264">
        <v>21</v>
      </c>
      <c r="Z264">
        <v>0</v>
      </c>
      <c r="AA264">
        <v>21</v>
      </c>
      <c r="AB264">
        <v>0</v>
      </c>
      <c r="AC264">
        <v>10</v>
      </c>
      <c r="AD264">
        <v>7</v>
      </c>
      <c r="AE264">
        <v>0</v>
      </c>
      <c r="AF264">
        <v>0</v>
      </c>
      <c r="AG264">
        <v>0</v>
      </c>
      <c r="AH264" t="s">
        <v>339</v>
      </c>
      <c r="AI264" s="1">
        <v>44594.668078703704</v>
      </c>
      <c r="AJ264">
        <v>53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7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731</v>
      </c>
      <c r="B265" t="s">
        <v>80</v>
      </c>
      <c r="C265" t="s">
        <v>732</v>
      </c>
      <c r="D265" t="s">
        <v>82</v>
      </c>
      <c r="E265" s="2" t="str">
        <f>HYPERLINK("capsilon://?command=openfolder&amp;siteaddress=FAM.docvelocity-na8.net&amp;folderid=FXD6BA3B84-F3E2-5F23-30FF-2F33F9B28EB3","FX21128301")</f>
        <v>FX21128301</v>
      </c>
      <c r="F265" t="s">
        <v>19</v>
      </c>
      <c r="G265" t="s">
        <v>19</v>
      </c>
      <c r="H265" t="s">
        <v>83</v>
      </c>
      <c r="I265" t="s">
        <v>733</v>
      </c>
      <c r="J265">
        <v>32</v>
      </c>
      <c r="K265" t="s">
        <v>85</v>
      </c>
      <c r="L265" t="s">
        <v>86</v>
      </c>
      <c r="M265" t="s">
        <v>87</v>
      </c>
      <c r="N265">
        <v>2</v>
      </c>
      <c r="O265" s="1">
        <v>44594.613553240742</v>
      </c>
      <c r="P265" s="1">
        <v>44594.668946759259</v>
      </c>
      <c r="Q265">
        <v>3972</v>
      </c>
      <c r="R265">
        <v>814</v>
      </c>
      <c r="S265" t="b">
        <v>0</v>
      </c>
      <c r="T265" t="s">
        <v>88</v>
      </c>
      <c r="U265" t="b">
        <v>0</v>
      </c>
      <c r="V265" t="s">
        <v>132</v>
      </c>
      <c r="W265" s="1">
        <v>44594.657256944447</v>
      </c>
      <c r="X265">
        <v>740</v>
      </c>
      <c r="Y265">
        <v>44</v>
      </c>
      <c r="Z265">
        <v>0</v>
      </c>
      <c r="AA265">
        <v>44</v>
      </c>
      <c r="AB265">
        <v>0</v>
      </c>
      <c r="AC265">
        <v>29</v>
      </c>
      <c r="AD265">
        <v>-12</v>
      </c>
      <c r="AE265">
        <v>0</v>
      </c>
      <c r="AF265">
        <v>0</v>
      </c>
      <c r="AG265">
        <v>0</v>
      </c>
      <c r="AH265" t="s">
        <v>339</v>
      </c>
      <c r="AI265" s="1">
        <v>44594.668946759259</v>
      </c>
      <c r="AJ265">
        <v>74</v>
      </c>
      <c r="AK265">
        <v>2</v>
      </c>
      <c r="AL265">
        <v>0</v>
      </c>
      <c r="AM265">
        <v>2</v>
      </c>
      <c r="AN265">
        <v>0</v>
      </c>
      <c r="AO265">
        <v>1</v>
      </c>
      <c r="AP265">
        <v>-14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734</v>
      </c>
      <c r="B266" t="s">
        <v>80</v>
      </c>
      <c r="C266" t="s">
        <v>732</v>
      </c>
      <c r="D266" t="s">
        <v>82</v>
      </c>
      <c r="E266" s="2" t="str">
        <f>HYPERLINK("capsilon://?command=openfolder&amp;siteaddress=FAM.docvelocity-na8.net&amp;folderid=FXD6BA3B84-F3E2-5F23-30FF-2F33F9B28EB3","FX21128301")</f>
        <v>FX21128301</v>
      </c>
      <c r="F266" t="s">
        <v>19</v>
      </c>
      <c r="G266" t="s">
        <v>19</v>
      </c>
      <c r="H266" t="s">
        <v>83</v>
      </c>
      <c r="I266" t="s">
        <v>735</v>
      </c>
      <c r="J266">
        <v>58</v>
      </c>
      <c r="K266" t="s">
        <v>85</v>
      </c>
      <c r="L266" t="s">
        <v>86</v>
      </c>
      <c r="M266" t="s">
        <v>87</v>
      </c>
      <c r="N266">
        <v>2</v>
      </c>
      <c r="O266" s="1">
        <v>44594.614062499997</v>
      </c>
      <c r="P266" s="1">
        <v>44594.66988425926</v>
      </c>
      <c r="Q266">
        <v>4516</v>
      </c>
      <c r="R266">
        <v>307</v>
      </c>
      <c r="S266" t="b">
        <v>0</v>
      </c>
      <c r="T266" t="s">
        <v>88</v>
      </c>
      <c r="U266" t="b">
        <v>0</v>
      </c>
      <c r="V266" t="s">
        <v>119</v>
      </c>
      <c r="W266" s="1">
        <v>44594.653101851851</v>
      </c>
      <c r="X266">
        <v>227</v>
      </c>
      <c r="Y266">
        <v>47</v>
      </c>
      <c r="Z266">
        <v>0</v>
      </c>
      <c r="AA266">
        <v>47</v>
      </c>
      <c r="AB266">
        <v>0</v>
      </c>
      <c r="AC266">
        <v>22</v>
      </c>
      <c r="AD266">
        <v>11</v>
      </c>
      <c r="AE266">
        <v>0</v>
      </c>
      <c r="AF266">
        <v>0</v>
      </c>
      <c r="AG266">
        <v>0</v>
      </c>
      <c r="AH266" t="s">
        <v>339</v>
      </c>
      <c r="AI266" s="1">
        <v>44594.66988425926</v>
      </c>
      <c r="AJ266">
        <v>80</v>
      </c>
      <c r="AK266">
        <v>2</v>
      </c>
      <c r="AL266">
        <v>0</v>
      </c>
      <c r="AM266">
        <v>2</v>
      </c>
      <c r="AN266">
        <v>0</v>
      </c>
      <c r="AO266">
        <v>1</v>
      </c>
      <c r="AP266">
        <v>9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736</v>
      </c>
      <c r="B267" t="s">
        <v>80</v>
      </c>
      <c r="C267" t="s">
        <v>732</v>
      </c>
      <c r="D267" t="s">
        <v>82</v>
      </c>
      <c r="E267" s="2" t="str">
        <f>HYPERLINK("capsilon://?command=openfolder&amp;siteaddress=FAM.docvelocity-na8.net&amp;folderid=FXD6BA3B84-F3E2-5F23-30FF-2F33F9B28EB3","FX21128301")</f>
        <v>FX21128301</v>
      </c>
      <c r="F267" t="s">
        <v>19</v>
      </c>
      <c r="G267" t="s">
        <v>19</v>
      </c>
      <c r="H267" t="s">
        <v>83</v>
      </c>
      <c r="I267" t="s">
        <v>737</v>
      </c>
      <c r="J267">
        <v>58</v>
      </c>
      <c r="K267" t="s">
        <v>85</v>
      </c>
      <c r="L267" t="s">
        <v>86</v>
      </c>
      <c r="M267" t="s">
        <v>87</v>
      </c>
      <c r="N267">
        <v>2</v>
      </c>
      <c r="O267" s="1">
        <v>44594.614386574074</v>
      </c>
      <c r="P267" s="1">
        <v>44594.670752314814</v>
      </c>
      <c r="Q267">
        <v>4187</v>
      </c>
      <c r="R267">
        <v>683</v>
      </c>
      <c r="S267" t="b">
        <v>0</v>
      </c>
      <c r="T267" t="s">
        <v>88</v>
      </c>
      <c r="U267" t="b">
        <v>0</v>
      </c>
      <c r="V267" t="s">
        <v>104</v>
      </c>
      <c r="W267" s="1">
        <v>44594.658333333333</v>
      </c>
      <c r="X267">
        <v>609</v>
      </c>
      <c r="Y267">
        <v>47</v>
      </c>
      <c r="Z267">
        <v>0</v>
      </c>
      <c r="AA267">
        <v>47</v>
      </c>
      <c r="AB267">
        <v>0</v>
      </c>
      <c r="AC267">
        <v>26</v>
      </c>
      <c r="AD267">
        <v>11</v>
      </c>
      <c r="AE267">
        <v>0</v>
      </c>
      <c r="AF267">
        <v>0</v>
      </c>
      <c r="AG267">
        <v>0</v>
      </c>
      <c r="AH267" t="s">
        <v>339</v>
      </c>
      <c r="AI267" s="1">
        <v>44594.670752314814</v>
      </c>
      <c r="AJ267">
        <v>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11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738</v>
      </c>
      <c r="B268" t="s">
        <v>80</v>
      </c>
      <c r="C268" t="s">
        <v>732</v>
      </c>
      <c r="D268" t="s">
        <v>82</v>
      </c>
      <c r="E268" s="2" t="str">
        <f>HYPERLINK("capsilon://?command=openfolder&amp;siteaddress=FAM.docvelocity-na8.net&amp;folderid=FXD6BA3B84-F3E2-5F23-30FF-2F33F9B28EB3","FX21128301")</f>
        <v>FX21128301</v>
      </c>
      <c r="F268" t="s">
        <v>19</v>
      </c>
      <c r="G268" t="s">
        <v>19</v>
      </c>
      <c r="H268" t="s">
        <v>83</v>
      </c>
      <c r="I268" t="s">
        <v>739</v>
      </c>
      <c r="J268">
        <v>32</v>
      </c>
      <c r="K268" t="s">
        <v>85</v>
      </c>
      <c r="L268" t="s">
        <v>86</v>
      </c>
      <c r="M268" t="s">
        <v>87</v>
      </c>
      <c r="N268">
        <v>2</v>
      </c>
      <c r="O268" s="1">
        <v>44594.61478009259</v>
      </c>
      <c r="P268" s="1">
        <v>44594.674097222225</v>
      </c>
      <c r="Q268">
        <v>4394</v>
      </c>
      <c r="R268">
        <v>731</v>
      </c>
      <c r="S268" t="b">
        <v>0</v>
      </c>
      <c r="T268" t="s">
        <v>88</v>
      </c>
      <c r="U268" t="b">
        <v>0</v>
      </c>
      <c r="V268" t="s">
        <v>132</v>
      </c>
      <c r="W268" s="1">
        <v>44594.661446759259</v>
      </c>
      <c r="X268">
        <v>362</v>
      </c>
      <c r="Y268">
        <v>39</v>
      </c>
      <c r="Z268">
        <v>0</v>
      </c>
      <c r="AA268">
        <v>39</v>
      </c>
      <c r="AB268">
        <v>0</v>
      </c>
      <c r="AC268">
        <v>26</v>
      </c>
      <c r="AD268">
        <v>-7</v>
      </c>
      <c r="AE268">
        <v>0</v>
      </c>
      <c r="AF268">
        <v>0</v>
      </c>
      <c r="AG268">
        <v>0</v>
      </c>
      <c r="AH268" t="s">
        <v>740</v>
      </c>
      <c r="AI268" s="1">
        <v>44594.674097222225</v>
      </c>
      <c r="AJ268">
        <v>330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-8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741</v>
      </c>
      <c r="B269" t="s">
        <v>80</v>
      </c>
      <c r="C269" t="s">
        <v>109</v>
      </c>
      <c r="D269" t="s">
        <v>82</v>
      </c>
      <c r="E269" s="2" t="str">
        <f>HYPERLINK("capsilon://?command=openfolder&amp;siteaddress=FAM.docvelocity-na8.net&amp;folderid=FX0C5F71C9-57F6-DE3E-19C3-8A91A7D06BC5","FX22017511")</f>
        <v>FX22017511</v>
      </c>
      <c r="F269" t="s">
        <v>19</v>
      </c>
      <c r="G269" t="s">
        <v>19</v>
      </c>
      <c r="H269" t="s">
        <v>83</v>
      </c>
      <c r="I269" t="s">
        <v>720</v>
      </c>
      <c r="J269">
        <v>152</v>
      </c>
      <c r="K269" t="s">
        <v>85</v>
      </c>
      <c r="L269" t="s">
        <v>86</v>
      </c>
      <c r="M269" t="s">
        <v>87</v>
      </c>
      <c r="N269">
        <v>2</v>
      </c>
      <c r="O269" s="1">
        <v>44593.201631944445</v>
      </c>
      <c r="P269" s="1">
        <v>44593.246527777781</v>
      </c>
      <c r="Q269">
        <v>191</v>
      </c>
      <c r="R269">
        <v>3688</v>
      </c>
      <c r="S269" t="b">
        <v>0</v>
      </c>
      <c r="T269" t="s">
        <v>88</v>
      </c>
      <c r="U269" t="b">
        <v>1</v>
      </c>
      <c r="V269" t="s">
        <v>126</v>
      </c>
      <c r="W269" s="1">
        <v>44593.237349537034</v>
      </c>
      <c r="X269">
        <v>3082</v>
      </c>
      <c r="Y269">
        <v>148</v>
      </c>
      <c r="Z269">
        <v>0</v>
      </c>
      <c r="AA269">
        <v>148</v>
      </c>
      <c r="AB269">
        <v>74</v>
      </c>
      <c r="AC269">
        <v>85</v>
      </c>
      <c r="AD269">
        <v>4</v>
      </c>
      <c r="AE269">
        <v>0</v>
      </c>
      <c r="AF269">
        <v>0</v>
      </c>
      <c r="AG269">
        <v>0</v>
      </c>
      <c r="AH269" t="s">
        <v>140</v>
      </c>
      <c r="AI269" s="1">
        <v>44593.246527777781</v>
      </c>
      <c r="AJ269">
        <v>606</v>
      </c>
      <c r="AK269">
        <v>2</v>
      </c>
      <c r="AL269">
        <v>0</v>
      </c>
      <c r="AM269">
        <v>2</v>
      </c>
      <c r="AN269">
        <v>74</v>
      </c>
      <c r="AO269">
        <v>2</v>
      </c>
      <c r="AP269">
        <v>2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742</v>
      </c>
      <c r="B270" t="s">
        <v>80</v>
      </c>
      <c r="C270" t="s">
        <v>109</v>
      </c>
      <c r="D270" t="s">
        <v>82</v>
      </c>
      <c r="E270" s="2" t="str">
        <f>HYPERLINK("capsilon://?command=openfolder&amp;siteaddress=FAM.docvelocity-na8.net&amp;folderid=FX0C5F71C9-57F6-DE3E-19C3-8A91A7D06BC5","FX22017511")</f>
        <v>FX22017511</v>
      </c>
      <c r="F270" t="s">
        <v>19</v>
      </c>
      <c r="G270" t="s">
        <v>19</v>
      </c>
      <c r="H270" t="s">
        <v>83</v>
      </c>
      <c r="I270" t="s">
        <v>722</v>
      </c>
      <c r="J270">
        <v>152</v>
      </c>
      <c r="K270" t="s">
        <v>85</v>
      </c>
      <c r="L270" t="s">
        <v>86</v>
      </c>
      <c r="M270" t="s">
        <v>87</v>
      </c>
      <c r="N270">
        <v>2</v>
      </c>
      <c r="O270" s="1">
        <v>44593.202916666669</v>
      </c>
      <c r="P270" s="1">
        <v>44593.254814814813</v>
      </c>
      <c r="Q270">
        <v>1334</v>
      </c>
      <c r="R270">
        <v>3150</v>
      </c>
      <c r="S270" t="b">
        <v>0</v>
      </c>
      <c r="T270" t="s">
        <v>88</v>
      </c>
      <c r="U270" t="b">
        <v>1</v>
      </c>
      <c r="V270" t="s">
        <v>743</v>
      </c>
      <c r="W270" s="1">
        <v>44593.231944444444</v>
      </c>
      <c r="X270">
        <v>2435</v>
      </c>
      <c r="Y270">
        <v>148</v>
      </c>
      <c r="Z270">
        <v>0</v>
      </c>
      <c r="AA270">
        <v>148</v>
      </c>
      <c r="AB270">
        <v>0</v>
      </c>
      <c r="AC270">
        <v>85</v>
      </c>
      <c r="AD270">
        <v>4</v>
      </c>
      <c r="AE270">
        <v>0</v>
      </c>
      <c r="AF270">
        <v>0</v>
      </c>
      <c r="AG270">
        <v>0</v>
      </c>
      <c r="AH270" t="s">
        <v>140</v>
      </c>
      <c r="AI270" s="1">
        <v>44593.254814814813</v>
      </c>
      <c r="AJ270">
        <v>715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3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744</v>
      </c>
      <c r="B271" t="s">
        <v>80</v>
      </c>
      <c r="C271" t="s">
        <v>385</v>
      </c>
      <c r="D271" t="s">
        <v>82</v>
      </c>
      <c r="E271" s="2" t="str">
        <f>HYPERLINK("capsilon://?command=openfolder&amp;siteaddress=FAM.docvelocity-na8.net&amp;folderid=FXF6CFE7EE-5E4E-C4F9-2074-45DE5EEA8D9D","FX21128419")</f>
        <v>FX21128419</v>
      </c>
      <c r="F271" t="s">
        <v>19</v>
      </c>
      <c r="G271" t="s">
        <v>19</v>
      </c>
      <c r="H271" t="s">
        <v>83</v>
      </c>
      <c r="I271" t="s">
        <v>745</v>
      </c>
      <c r="J271">
        <v>51</v>
      </c>
      <c r="K271" t="s">
        <v>85</v>
      </c>
      <c r="L271" t="s">
        <v>86</v>
      </c>
      <c r="M271" t="s">
        <v>87</v>
      </c>
      <c r="N271">
        <v>1</v>
      </c>
      <c r="O271" s="1">
        <v>44594.625173611108</v>
      </c>
      <c r="P271" s="1">
        <v>44594.657430555555</v>
      </c>
      <c r="Q271">
        <v>2681</v>
      </c>
      <c r="R271">
        <v>106</v>
      </c>
      <c r="S271" t="b">
        <v>0</v>
      </c>
      <c r="T271" t="s">
        <v>88</v>
      </c>
      <c r="U271" t="b">
        <v>0</v>
      </c>
      <c r="V271" t="s">
        <v>100</v>
      </c>
      <c r="W271" s="1">
        <v>44594.657430555555</v>
      </c>
      <c r="X271">
        <v>95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51</v>
      </c>
      <c r="AE271">
        <v>46</v>
      </c>
      <c r="AF271">
        <v>0</v>
      </c>
      <c r="AG271">
        <v>5</v>
      </c>
      <c r="AH271" t="s">
        <v>88</v>
      </c>
      <c r="AI271" t="s">
        <v>88</v>
      </c>
      <c r="AJ271" t="s">
        <v>88</v>
      </c>
      <c r="AK271" t="s">
        <v>88</v>
      </c>
      <c r="AL271" t="s">
        <v>88</v>
      </c>
      <c r="AM271" t="s">
        <v>88</v>
      </c>
      <c r="AN271" t="s">
        <v>88</v>
      </c>
      <c r="AO271" t="s">
        <v>88</v>
      </c>
      <c r="AP271" t="s">
        <v>88</v>
      </c>
      <c r="AQ271" t="s">
        <v>88</v>
      </c>
      <c r="AR271" t="s">
        <v>88</v>
      </c>
      <c r="AS271" t="s">
        <v>88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746</v>
      </c>
      <c r="B272" t="s">
        <v>80</v>
      </c>
      <c r="C272" t="s">
        <v>747</v>
      </c>
      <c r="D272" t="s">
        <v>82</v>
      </c>
      <c r="E272" s="2" t="str">
        <f>HYPERLINK("capsilon://?command=openfolder&amp;siteaddress=FAM.docvelocity-na8.net&amp;folderid=FX6B377C88-D867-68D5-C261-1160C81A9203","FX22012331")</f>
        <v>FX22012331</v>
      </c>
      <c r="F272" t="s">
        <v>19</v>
      </c>
      <c r="G272" t="s">
        <v>19</v>
      </c>
      <c r="H272" t="s">
        <v>83</v>
      </c>
      <c r="I272" t="s">
        <v>748</v>
      </c>
      <c r="J272">
        <v>28</v>
      </c>
      <c r="K272" t="s">
        <v>85</v>
      </c>
      <c r="L272" t="s">
        <v>86</v>
      </c>
      <c r="M272" t="s">
        <v>87</v>
      </c>
      <c r="N272">
        <v>2</v>
      </c>
      <c r="O272" s="1">
        <v>44594.644918981481</v>
      </c>
      <c r="P272" s="1">
        <v>44594.671446759261</v>
      </c>
      <c r="Q272">
        <v>1746</v>
      </c>
      <c r="R272">
        <v>546</v>
      </c>
      <c r="S272" t="b">
        <v>0</v>
      </c>
      <c r="T272" t="s">
        <v>88</v>
      </c>
      <c r="U272" t="b">
        <v>0</v>
      </c>
      <c r="V272" t="s">
        <v>119</v>
      </c>
      <c r="W272" s="1">
        <v>44594.661956018521</v>
      </c>
      <c r="X272">
        <v>487</v>
      </c>
      <c r="Y272">
        <v>21</v>
      </c>
      <c r="Z272">
        <v>0</v>
      </c>
      <c r="AA272">
        <v>21</v>
      </c>
      <c r="AB272">
        <v>0</v>
      </c>
      <c r="AC272">
        <v>10</v>
      </c>
      <c r="AD272">
        <v>7</v>
      </c>
      <c r="AE272">
        <v>0</v>
      </c>
      <c r="AF272">
        <v>0</v>
      </c>
      <c r="AG272">
        <v>0</v>
      </c>
      <c r="AH272" t="s">
        <v>339</v>
      </c>
      <c r="AI272" s="1">
        <v>44594.671446759261</v>
      </c>
      <c r="AJ272">
        <v>59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749</v>
      </c>
      <c r="B273" t="s">
        <v>80</v>
      </c>
      <c r="C273" t="s">
        <v>750</v>
      </c>
      <c r="D273" t="s">
        <v>82</v>
      </c>
      <c r="E273" s="2" t="str">
        <f>HYPERLINK("capsilon://?command=openfolder&amp;siteaddress=FAM.docvelocity-na8.net&amp;folderid=FX64A8312F-D649-6CC9-8395-4C6390B6C775","FX22012628")</f>
        <v>FX22012628</v>
      </c>
      <c r="F273" t="s">
        <v>19</v>
      </c>
      <c r="G273" t="s">
        <v>19</v>
      </c>
      <c r="H273" t="s">
        <v>83</v>
      </c>
      <c r="I273" t="s">
        <v>751</v>
      </c>
      <c r="J273">
        <v>66</v>
      </c>
      <c r="K273" t="s">
        <v>85</v>
      </c>
      <c r="L273" t="s">
        <v>86</v>
      </c>
      <c r="M273" t="s">
        <v>87</v>
      </c>
      <c r="N273">
        <v>2</v>
      </c>
      <c r="O273" s="1">
        <v>44594.657754629632</v>
      </c>
      <c r="P273" s="1">
        <v>44594.679652777777</v>
      </c>
      <c r="Q273">
        <v>153</v>
      </c>
      <c r="R273">
        <v>1739</v>
      </c>
      <c r="S273" t="b">
        <v>0</v>
      </c>
      <c r="T273" t="s">
        <v>88</v>
      </c>
      <c r="U273" t="b">
        <v>0</v>
      </c>
      <c r="V273" t="s">
        <v>104</v>
      </c>
      <c r="W273" s="1">
        <v>44594.676817129628</v>
      </c>
      <c r="X273">
        <v>1596</v>
      </c>
      <c r="Y273">
        <v>52</v>
      </c>
      <c r="Z273">
        <v>0</v>
      </c>
      <c r="AA273">
        <v>52</v>
      </c>
      <c r="AB273">
        <v>0</v>
      </c>
      <c r="AC273">
        <v>46</v>
      </c>
      <c r="AD273">
        <v>14</v>
      </c>
      <c r="AE273">
        <v>0</v>
      </c>
      <c r="AF273">
        <v>0</v>
      </c>
      <c r="AG273">
        <v>0</v>
      </c>
      <c r="AH273" t="s">
        <v>339</v>
      </c>
      <c r="AI273" s="1">
        <v>44594.679652777777</v>
      </c>
      <c r="AJ273">
        <v>143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14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752</v>
      </c>
      <c r="B274" t="s">
        <v>80</v>
      </c>
      <c r="C274" t="s">
        <v>385</v>
      </c>
      <c r="D274" t="s">
        <v>82</v>
      </c>
      <c r="E274" s="2" t="str">
        <f>HYPERLINK("capsilon://?command=openfolder&amp;siteaddress=FAM.docvelocity-na8.net&amp;folderid=FXF6CFE7EE-5E4E-C4F9-2074-45DE5EEA8D9D","FX21128419")</f>
        <v>FX21128419</v>
      </c>
      <c r="F274" t="s">
        <v>19</v>
      </c>
      <c r="G274" t="s">
        <v>19</v>
      </c>
      <c r="H274" t="s">
        <v>83</v>
      </c>
      <c r="I274" t="s">
        <v>745</v>
      </c>
      <c r="J274">
        <v>255</v>
      </c>
      <c r="K274" t="s">
        <v>85</v>
      </c>
      <c r="L274" t="s">
        <v>86</v>
      </c>
      <c r="M274" t="s">
        <v>87</v>
      </c>
      <c r="N274">
        <v>2</v>
      </c>
      <c r="O274" s="1">
        <v>44594.658668981479</v>
      </c>
      <c r="P274" s="1">
        <v>44594.70584490741</v>
      </c>
      <c r="Q274">
        <v>1776</v>
      </c>
      <c r="R274">
        <v>2300</v>
      </c>
      <c r="S274" t="b">
        <v>0</v>
      </c>
      <c r="T274" t="s">
        <v>88</v>
      </c>
      <c r="U274" t="b">
        <v>1</v>
      </c>
      <c r="V274" t="s">
        <v>132</v>
      </c>
      <c r="W274" s="1">
        <v>44594.682175925926</v>
      </c>
      <c r="X274">
        <v>1790</v>
      </c>
      <c r="Y274">
        <v>184</v>
      </c>
      <c r="Z274">
        <v>0</v>
      </c>
      <c r="AA274">
        <v>184</v>
      </c>
      <c r="AB274">
        <v>46</v>
      </c>
      <c r="AC274">
        <v>53</v>
      </c>
      <c r="AD274">
        <v>71</v>
      </c>
      <c r="AE274">
        <v>0</v>
      </c>
      <c r="AF274">
        <v>0</v>
      </c>
      <c r="AG274">
        <v>0</v>
      </c>
      <c r="AH274" t="s">
        <v>90</v>
      </c>
      <c r="AI274" s="1">
        <v>44594.70584490741</v>
      </c>
      <c r="AJ274">
        <v>510</v>
      </c>
      <c r="AK274">
        <v>0</v>
      </c>
      <c r="AL274">
        <v>0</v>
      </c>
      <c r="AM274">
        <v>0</v>
      </c>
      <c r="AN274">
        <v>46</v>
      </c>
      <c r="AO274">
        <v>0</v>
      </c>
      <c r="AP274">
        <v>71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753</v>
      </c>
      <c r="B275" t="s">
        <v>80</v>
      </c>
      <c r="C275" t="s">
        <v>373</v>
      </c>
      <c r="D275" t="s">
        <v>82</v>
      </c>
      <c r="E275" s="2" t="str">
        <f>HYPERLINK("capsilon://?command=openfolder&amp;siteaddress=FAM.docvelocity-na8.net&amp;folderid=FXAC130571-A023-9A60-B92C-78E5C34CA56A","FX22016439")</f>
        <v>FX22016439</v>
      </c>
      <c r="F275" t="s">
        <v>19</v>
      </c>
      <c r="G275" t="s">
        <v>19</v>
      </c>
      <c r="H275" t="s">
        <v>83</v>
      </c>
      <c r="I275" t="s">
        <v>754</v>
      </c>
      <c r="J275">
        <v>38</v>
      </c>
      <c r="K275" t="s">
        <v>85</v>
      </c>
      <c r="L275" t="s">
        <v>86</v>
      </c>
      <c r="M275" t="s">
        <v>87</v>
      </c>
      <c r="N275">
        <v>2</v>
      </c>
      <c r="O275" s="1">
        <v>44594.67150462963</v>
      </c>
      <c r="P275" s="1">
        <v>44594.707928240743</v>
      </c>
      <c r="Q275">
        <v>2313</v>
      </c>
      <c r="R275">
        <v>834</v>
      </c>
      <c r="S275" t="b">
        <v>0</v>
      </c>
      <c r="T275" t="s">
        <v>88</v>
      </c>
      <c r="U275" t="b">
        <v>0</v>
      </c>
      <c r="V275" t="s">
        <v>89</v>
      </c>
      <c r="W275" s="1">
        <v>44594.696516203701</v>
      </c>
      <c r="X275">
        <v>414</v>
      </c>
      <c r="Y275">
        <v>37</v>
      </c>
      <c r="Z275">
        <v>0</v>
      </c>
      <c r="AA275">
        <v>37</v>
      </c>
      <c r="AB275">
        <v>0</v>
      </c>
      <c r="AC275">
        <v>16</v>
      </c>
      <c r="AD275">
        <v>1</v>
      </c>
      <c r="AE275">
        <v>0</v>
      </c>
      <c r="AF275">
        <v>0</v>
      </c>
      <c r="AG275">
        <v>0</v>
      </c>
      <c r="AH275" t="s">
        <v>90</v>
      </c>
      <c r="AI275" s="1">
        <v>44594.707928240743</v>
      </c>
      <c r="AJ275">
        <v>179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755</v>
      </c>
      <c r="B276" t="s">
        <v>80</v>
      </c>
      <c r="C276" t="s">
        <v>756</v>
      </c>
      <c r="D276" t="s">
        <v>82</v>
      </c>
      <c r="E276" s="2" t="str">
        <f>HYPERLINK("capsilon://?command=openfolder&amp;siteaddress=FAM.docvelocity-na8.net&amp;folderid=FX62783FE6-5A99-AB7A-08F8-C40A82227ABC","FX21117660")</f>
        <v>FX21117660</v>
      </c>
      <c r="F276" t="s">
        <v>19</v>
      </c>
      <c r="G276" t="s">
        <v>19</v>
      </c>
      <c r="H276" t="s">
        <v>83</v>
      </c>
      <c r="I276" t="s">
        <v>757</v>
      </c>
      <c r="J276">
        <v>28</v>
      </c>
      <c r="K276" t="s">
        <v>85</v>
      </c>
      <c r="L276" t="s">
        <v>86</v>
      </c>
      <c r="M276" t="s">
        <v>87</v>
      </c>
      <c r="N276">
        <v>2</v>
      </c>
      <c r="O276" s="1">
        <v>44594.692384259259</v>
      </c>
      <c r="P276" s="1">
        <v>44594.709583333337</v>
      </c>
      <c r="Q276">
        <v>1250</v>
      </c>
      <c r="R276">
        <v>236</v>
      </c>
      <c r="S276" t="b">
        <v>0</v>
      </c>
      <c r="T276" t="s">
        <v>88</v>
      </c>
      <c r="U276" t="b">
        <v>0</v>
      </c>
      <c r="V276" t="s">
        <v>89</v>
      </c>
      <c r="W276" s="1">
        <v>44594.697604166664</v>
      </c>
      <c r="X276">
        <v>93</v>
      </c>
      <c r="Y276">
        <v>21</v>
      </c>
      <c r="Z276">
        <v>0</v>
      </c>
      <c r="AA276">
        <v>21</v>
      </c>
      <c r="AB276">
        <v>0</v>
      </c>
      <c r="AC276">
        <v>2</v>
      </c>
      <c r="AD276">
        <v>7</v>
      </c>
      <c r="AE276">
        <v>0</v>
      </c>
      <c r="AF276">
        <v>0</v>
      </c>
      <c r="AG276">
        <v>0</v>
      </c>
      <c r="AH276" t="s">
        <v>90</v>
      </c>
      <c r="AI276" s="1">
        <v>44594.709583333337</v>
      </c>
      <c r="AJ276">
        <v>143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758</v>
      </c>
      <c r="B277" t="s">
        <v>80</v>
      </c>
      <c r="C277" t="s">
        <v>756</v>
      </c>
      <c r="D277" t="s">
        <v>82</v>
      </c>
      <c r="E277" s="2" t="str">
        <f>HYPERLINK("capsilon://?command=openfolder&amp;siteaddress=FAM.docvelocity-na8.net&amp;folderid=FX62783FE6-5A99-AB7A-08F8-C40A82227ABC","FX21117660")</f>
        <v>FX21117660</v>
      </c>
      <c r="F277" t="s">
        <v>19</v>
      </c>
      <c r="G277" t="s">
        <v>19</v>
      </c>
      <c r="H277" t="s">
        <v>83</v>
      </c>
      <c r="I277" t="s">
        <v>759</v>
      </c>
      <c r="J277">
        <v>28</v>
      </c>
      <c r="K277" t="s">
        <v>85</v>
      </c>
      <c r="L277" t="s">
        <v>86</v>
      </c>
      <c r="M277" t="s">
        <v>87</v>
      </c>
      <c r="N277">
        <v>2</v>
      </c>
      <c r="O277" s="1">
        <v>44594.692766203705</v>
      </c>
      <c r="P277" s="1">
        <v>44594.710902777777</v>
      </c>
      <c r="Q277">
        <v>1050</v>
      </c>
      <c r="R277">
        <v>517</v>
      </c>
      <c r="S277" t="b">
        <v>0</v>
      </c>
      <c r="T277" t="s">
        <v>88</v>
      </c>
      <c r="U277" t="b">
        <v>0</v>
      </c>
      <c r="V277" t="s">
        <v>132</v>
      </c>
      <c r="W277" s="1">
        <v>44594.705092592594</v>
      </c>
      <c r="X277">
        <v>391</v>
      </c>
      <c r="Y277">
        <v>21</v>
      </c>
      <c r="Z277">
        <v>0</v>
      </c>
      <c r="AA277">
        <v>21</v>
      </c>
      <c r="AB277">
        <v>0</v>
      </c>
      <c r="AC277">
        <v>5</v>
      </c>
      <c r="AD277">
        <v>7</v>
      </c>
      <c r="AE277">
        <v>0</v>
      </c>
      <c r="AF277">
        <v>0</v>
      </c>
      <c r="AG277">
        <v>0</v>
      </c>
      <c r="AH277" t="s">
        <v>90</v>
      </c>
      <c r="AI277" s="1">
        <v>44594.710902777777</v>
      </c>
      <c r="AJ277">
        <v>113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7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760</v>
      </c>
      <c r="B278" t="s">
        <v>80</v>
      </c>
      <c r="C278" t="s">
        <v>710</v>
      </c>
      <c r="D278" t="s">
        <v>82</v>
      </c>
      <c r="E278" s="2" t="str">
        <f>HYPERLINK("capsilon://?command=openfolder&amp;siteaddress=FAM.docvelocity-na8.net&amp;folderid=FXA473946C-6B8F-C005-7545-0703F53A24BA","FX22014341")</f>
        <v>FX22014341</v>
      </c>
      <c r="F278" t="s">
        <v>19</v>
      </c>
      <c r="G278" t="s">
        <v>19</v>
      </c>
      <c r="H278" t="s">
        <v>83</v>
      </c>
      <c r="I278" t="s">
        <v>761</v>
      </c>
      <c r="J278">
        <v>66</v>
      </c>
      <c r="K278" t="s">
        <v>85</v>
      </c>
      <c r="L278" t="s">
        <v>86</v>
      </c>
      <c r="M278" t="s">
        <v>87</v>
      </c>
      <c r="N278">
        <v>1</v>
      </c>
      <c r="O278" s="1">
        <v>44594.700138888889</v>
      </c>
      <c r="P278" s="1">
        <v>44594.713541666664</v>
      </c>
      <c r="Q278">
        <v>543</v>
      </c>
      <c r="R278">
        <v>615</v>
      </c>
      <c r="S278" t="b">
        <v>0</v>
      </c>
      <c r="T278" t="s">
        <v>88</v>
      </c>
      <c r="U278" t="b">
        <v>0</v>
      </c>
      <c r="V278" t="s">
        <v>100</v>
      </c>
      <c r="W278" s="1">
        <v>44594.713541666664</v>
      </c>
      <c r="X278">
        <v>88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66</v>
      </c>
      <c r="AE278">
        <v>52</v>
      </c>
      <c r="AF278">
        <v>0</v>
      </c>
      <c r="AG278">
        <v>2</v>
      </c>
      <c r="AH278" t="s">
        <v>88</v>
      </c>
      <c r="AI278" t="s">
        <v>88</v>
      </c>
      <c r="AJ278" t="s">
        <v>88</v>
      </c>
      <c r="AK278" t="s">
        <v>88</v>
      </c>
      <c r="AL278" t="s">
        <v>88</v>
      </c>
      <c r="AM278" t="s">
        <v>88</v>
      </c>
      <c r="AN278" t="s">
        <v>88</v>
      </c>
      <c r="AO278" t="s">
        <v>88</v>
      </c>
      <c r="AP278" t="s">
        <v>88</v>
      </c>
      <c r="AQ278" t="s">
        <v>88</v>
      </c>
      <c r="AR278" t="s">
        <v>88</v>
      </c>
      <c r="AS278" t="s">
        <v>88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762</v>
      </c>
      <c r="B279" t="s">
        <v>80</v>
      </c>
      <c r="C279" t="s">
        <v>763</v>
      </c>
      <c r="D279" t="s">
        <v>82</v>
      </c>
      <c r="E279" s="2" t="str">
        <f>HYPERLINK("capsilon://?command=openfolder&amp;siteaddress=FAM.docvelocity-na8.net&amp;folderid=FXC2961AC3-153C-7EB7-C904-02AB1FABD34B","FX22011575")</f>
        <v>FX22011575</v>
      </c>
      <c r="F279" t="s">
        <v>19</v>
      </c>
      <c r="G279" t="s">
        <v>19</v>
      </c>
      <c r="H279" t="s">
        <v>83</v>
      </c>
      <c r="I279" t="s">
        <v>764</v>
      </c>
      <c r="J279">
        <v>28</v>
      </c>
      <c r="K279" t="s">
        <v>85</v>
      </c>
      <c r="L279" t="s">
        <v>86</v>
      </c>
      <c r="M279" t="s">
        <v>87</v>
      </c>
      <c r="N279">
        <v>2</v>
      </c>
      <c r="O279" s="1">
        <v>44593.367291666669</v>
      </c>
      <c r="P279" s="1">
        <v>44593.374606481484</v>
      </c>
      <c r="Q279">
        <v>290</v>
      </c>
      <c r="R279">
        <v>342</v>
      </c>
      <c r="S279" t="b">
        <v>0</v>
      </c>
      <c r="T279" t="s">
        <v>88</v>
      </c>
      <c r="U279" t="b">
        <v>0</v>
      </c>
      <c r="V279" t="s">
        <v>207</v>
      </c>
      <c r="W279" s="1">
        <v>44593.369629629633</v>
      </c>
      <c r="X279">
        <v>192</v>
      </c>
      <c r="Y279">
        <v>21</v>
      </c>
      <c r="Z279">
        <v>0</v>
      </c>
      <c r="AA279">
        <v>21</v>
      </c>
      <c r="AB279">
        <v>0</v>
      </c>
      <c r="AC279">
        <v>6</v>
      </c>
      <c r="AD279">
        <v>7</v>
      </c>
      <c r="AE279">
        <v>0</v>
      </c>
      <c r="AF279">
        <v>0</v>
      </c>
      <c r="AG279">
        <v>0</v>
      </c>
      <c r="AH279" t="s">
        <v>140</v>
      </c>
      <c r="AI279" s="1">
        <v>44593.374606481484</v>
      </c>
      <c r="AJ279">
        <v>150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765</v>
      </c>
      <c r="B280" t="s">
        <v>80</v>
      </c>
      <c r="C280" t="s">
        <v>710</v>
      </c>
      <c r="D280" t="s">
        <v>82</v>
      </c>
      <c r="E280" s="2" t="str">
        <f>HYPERLINK("capsilon://?command=openfolder&amp;siteaddress=FAM.docvelocity-na8.net&amp;folderid=FXA473946C-6B8F-C005-7545-0703F53A24BA","FX22014341")</f>
        <v>FX22014341</v>
      </c>
      <c r="F280" t="s">
        <v>19</v>
      </c>
      <c r="G280" t="s">
        <v>19</v>
      </c>
      <c r="H280" t="s">
        <v>83</v>
      </c>
      <c r="I280" t="s">
        <v>761</v>
      </c>
      <c r="J280">
        <v>132</v>
      </c>
      <c r="K280" t="s">
        <v>85</v>
      </c>
      <c r="L280" t="s">
        <v>86</v>
      </c>
      <c r="M280" t="s">
        <v>87</v>
      </c>
      <c r="N280">
        <v>2</v>
      </c>
      <c r="O280" s="1">
        <v>44594.714247685188</v>
      </c>
      <c r="P280" s="1">
        <v>44594.731932870367</v>
      </c>
      <c r="Q280">
        <v>451</v>
      </c>
      <c r="R280">
        <v>1077</v>
      </c>
      <c r="S280" t="b">
        <v>0</v>
      </c>
      <c r="T280" t="s">
        <v>88</v>
      </c>
      <c r="U280" t="b">
        <v>1</v>
      </c>
      <c r="V280" t="s">
        <v>132</v>
      </c>
      <c r="W280" s="1">
        <v>44594.73033564815</v>
      </c>
      <c r="X280">
        <v>959</v>
      </c>
      <c r="Y280">
        <v>52</v>
      </c>
      <c r="Z280">
        <v>0</v>
      </c>
      <c r="AA280">
        <v>52</v>
      </c>
      <c r="AB280">
        <v>52</v>
      </c>
      <c r="AC280">
        <v>47</v>
      </c>
      <c r="AD280">
        <v>80</v>
      </c>
      <c r="AE280">
        <v>0</v>
      </c>
      <c r="AF280">
        <v>0</v>
      </c>
      <c r="AG280">
        <v>0</v>
      </c>
      <c r="AH280" t="s">
        <v>90</v>
      </c>
      <c r="AI280" s="1">
        <v>44594.731932870367</v>
      </c>
      <c r="AJ280">
        <v>118</v>
      </c>
      <c r="AK280">
        <v>1</v>
      </c>
      <c r="AL280">
        <v>0</v>
      </c>
      <c r="AM280">
        <v>1</v>
      </c>
      <c r="AN280">
        <v>52</v>
      </c>
      <c r="AO280">
        <v>1</v>
      </c>
      <c r="AP280">
        <v>79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766</v>
      </c>
      <c r="B281" t="s">
        <v>80</v>
      </c>
      <c r="C281" t="s">
        <v>228</v>
      </c>
      <c r="D281" t="s">
        <v>82</v>
      </c>
      <c r="E281" s="2" t="str">
        <f>HYPERLINK("capsilon://?command=openfolder&amp;siteaddress=FAM.docvelocity-na8.net&amp;folderid=FX8AE842DE-E52E-188C-5E9B-A78DD6C80B32","FX220112661")</f>
        <v>FX220112661</v>
      </c>
      <c r="F281" t="s">
        <v>19</v>
      </c>
      <c r="G281" t="s">
        <v>19</v>
      </c>
      <c r="H281" t="s">
        <v>83</v>
      </c>
      <c r="I281" t="s">
        <v>767</v>
      </c>
      <c r="J281">
        <v>32</v>
      </c>
      <c r="K281" t="s">
        <v>85</v>
      </c>
      <c r="L281" t="s">
        <v>86</v>
      </c>
      <c r="M281" t="s">
        <v>87</v>
      </c>
      <c r="N281">
        <v>2</v>
      </c>
      <c r="O281" s="1">
        <v>44594.71497685185</v>
      </c>
      <c r="P281" s="1">
        <v>44594.727268518516</v>
      </c>
      <c r="Q281">
        <v>332</v>
      </c>
      <c r="R281">
        <v>730</v>
      </c>
      <c r="S281" t="b">
        <v>0</v>
      </c>
      <c r="T281" t="s">
        <v>88</v>
      </c>
      <c r="U281" t="b">
        <v>0</v>
      </c>
      <c r="V281" t="s">
        <v>184</v>
      </c>
      <c r="W281" s="1">
        <v>44594.724826388891</v>
      </c>
      <c r="X281">
        <v>634</v>
      </c>
      <c r="Y281">
        <v>30</v>
      </c>
      <c r="Z281">
        <v>0</v>
      </c>
      <c r="AA281">
        <v>30</v>
      </c>
      <c r="AB281">
        <v>0</v>
      </c>
      <c r="AC281">
        <v>11</v>
      </c>
      <c r="AD281">
        <v>2</v>
      </c>
      <c r="AE281">
        <v>0</v>
      </c>
      <c r="AF281">
        <v>0</v>
      </c>
      <c r="AG281">
        <v>0</v>
      </c>
      <c r="AH281" t="s">
        <v>339</v>
      </c>
      <c r="AI281" s="1">
        <v>44594.727268518516</v>
      </c>
      <c r="AJ281">
        <v>96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768</v>
      </c>
      <c r="B282" t="s">
        <v>80</v>
      </c>
      <c r="C282" t="s">
        <v>228</v>
      </c>
      <c r="D282" t="s">
        <v>82</v>
      </c>
      <c r="E282" s="2" t="str">
        <f>HYPERLINK("capsilon://?command=openfolder&amp;siteaddress=FAM.docvelocity-na8.net&amp;folderid=FX8AE842DE-E52E-188C-5E9B-A78DD6C80B32","FX220112661")</f>
        <v>FX220112661</v>
      </c>
      <c r="F282" t="s">
        <v>19</v>
      </c>
      <c r="G282" t="s">
        <v>19</v>
      </c>
      <c r="H282" t="s">
        <v>83</v>
      </c>
      <c r="I282" t="s">
        <v>769</v>
      </c>
      <c r="J282">
        <v>32</v>
      </c>
      <c r="K282" t="s">
        <v>85</v>
      </c>
      <c r="L282" t="s">
        <v>86</v>
      </c>
      <c r="M282" t="s">
        <v>87</v>
      </c>
      <c r="N282">
        <v>2</v>
      </c>
      <c r="O282" s="1">
        <v>44594.715868055559</v>
      </c>
      <c r="P282" s="1">
        <v>44594.727997685186</v>
      </c>
      <c r="Q282">
        <v>730</v>
      </c>
      <c r="R282">
        <v>318</v>
      </c>
      <c r="S282" t="b">
        <v>0</v>
      </c>
      <c r="T282" t="s">
        <v>88</v>
      </c>
      <c r="U282" t="b">
        <v>0</v>
      </c>
      <c r="V282" t="s">
        <v>119</v>
      </c>
      <c r="W282" s="1">
        <v>44594.720451388886</v>
      </c>
      <c r="X282">
        <v>256</v>
      </c>
      <c r="Y282">
        <v>39</v>
      </c>
      <c r="Z282">
        <v>0</v>
      </c>
      <c r="AA282">
        <v>39</v>
      </c>
      <c r="AB282">
        <v>0</v>
      </c>
      <c r="AC282">
        <v>19</v>
      </c>
      <c r="AD282">
        <v>-7</v>
      </c>
      <c r="AE282">
        <v>0</v>
      </c>
      <c r="AF282">
        <v>0</v>
      </c>
      <c r="AG282">
        <v>0</v>
      </c>
      <c r="AH282" t="s">
        <v>339</v>
      </c>
      <c r="AI282" s="1">
        <v>44594.727997685186</v>
      </c>
      <c r="AJ282">
        <v>62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-7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770</v>
      </c>
      <c r="B283" t="s">
        <v>80</v>
      </c>
      <c r="C283" t="s">
        <v>228</v>
      </c>
      <c r="D283" t="s">
        <v>82</v>
      </c>
      <c r="E283" s="2" t="str">
        <f>HYPERLINK("capsilon://?command=openfolder&amp;siteaddress=FAM.docvelocity-na8.net&amp;folderid=FX8AE842DE-E52E-188C-5E9B-A78DD6C80B32","FX220112661")</f>
        <v>FX220112661</v>
      </c>
      <c r="F283" t="s">
        <v>19</v>
      </c>
      <c r="G283" t="s">
        <v>19</v>
      </c>
      <c r="H283" t="s">
        <v>83</v>
      </c>
      <c r="I283" t="s">
        <v>771</v>
      </c>
      <c r="J283">
        <v>32</v>
      </c>
      <c r="K283" t="s">
        <v>85</v>
      </c>
      <c r="L283" t="s">
        <v>86</v>
      </c>
      <c r="M283" t="s">
        <v>87</v>
      </c>
      <c r="N283">
        <v>2</v>
      </c>
      <c r="O283" s="1">
        <v>44594.716423611113</v>
      </c>
      <c r="P283" s="1">
        <v>44594.728715277779</v>
      </c>
      <c r="Q283">
        <v>806</v>
      </c>
      <c r="R283">
        <v>256</v>
      </c>
      <c r="S283" t="b">
        <v>0</v>
      </c>
      <c r="T283" t="s">
        <v>88</v>
      </c>
      <c r="U283" t="b">
        <v>0</v>
      </c>
      <c r="V283" t="s">
        <v>89</v>
      </c>
      <c r="W283" s="1">
        <v>44594.720277777778</v>
      </c>
      <c r="X283">
        <v>195</v>
      </c>
      <c r="Y283">
        <v>39</v>
      </c>
      <c r="Z283">
        <v>0</v>
      </c>
      <c r="AA283">
        <v>39</v>
      </c>
      <c r="AB283">
        <v>0</v>
      </c>
      <c r="AC283">
        <v>18</v>
      </c>
      <c r="AD283">
        <v>-7</v>
      </c>
      <c r="AE283">
        <v>0</v>
      </c>
      <c r="AF283">
        <v>0</v>
      </c>
      <c r="AG283">
        <v>0</v>
      </c>
      <c r="AH283" t="s">
        <v>339</v>
      </c>
      <c r="AI283" s="1">
        <v>44594.728715277779</v>
      </c>
      <c r="AJ283">
        <v>61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-7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772</v>
      </c>
      <c r="B284" t="s">
        <v>80</v>
      </c>
      <c r="C284" t="s">
        <v>228</v>
      </c>
      <c r="D284" t="s">
        <v>82</v>
      </c>
      <c r="E284" s="2" t="str">
        <f>HYPERLINK("capsilon://?command=openfolder&amp;siteaddress=FAM.docvelocity-na8.net&amp;folderid=FX8AE842DE-E52E-188C-5E9B-A78DD6C80B32","FX220112661")</f>
        <v>FX220112661</v>
      </c>
      <c r="F284" t="s">
        <v>19</v>
      </c>
      <c r="G284" t="s">
        <v>19</v>
      </c>
      <c r="H284" t="s">
        <v>83</v>
      </c>
      <c r="I284" t="s">
        <v>773</v>
      </c>
      <c r="J284">
        <v>32</v>
      </c>
      <c r="K284" t="s">
        <v>85</v>
      </c>
      <c r="L284" t="s">
        <v>86</v>
      </c>
      <c r="M284" t="s">
        <v>87</v>
      </c>
      <c r="N284">
        <v>2</v>
      </c>
      <c r="O284" s="1">
        <v>44594.716724537036</v>
      </c>
      <c r="P284" s="1">
        <v>44594.729502314818</v>
      </c>
      <c r="Q284">
        <v>850</v>
      </c>
      <c r="R284">
        <v>254</v>
      </c>
      <c r="S284" t="b">
        <v>0</v>
      </c>
      <c r="T284" t="s">
        <v>88</v>
      </c>
      <c r="U284" t="b">
        <v>0</v>
      </c>
      <c r="V284" t="s">
        <v>89</v>
      </c>
      <c r="W284" s="1">
        <v>44594.721828703703</v>
      </c>
      <c r="X284">
        <v>133</v>
      </c>
      <c r="Y284">
        <v>39</v>
      </c>
      <c r="Z284">
        <v>0</v>
      </c>
      <c r="AA284">
        <v>39</v>
      </c>
      <c r="AB284">
        <v>0</v>
      </c>
      <c r="AC284">
        <v>18</v>
      </c>
      <c r="AD284">
        <v>-7</v>
      </c>
      <c r="AE284">
        <v>0</v>
      </c>
      <c r="AF284">
        <v>0</v>
      </c>
      <c r="AG284">
        <v>0</v>
      </c>
      <c r="AH284" t="s">
        <v>90</v>
      </c>
      <c r="AI284" s="1">
        <v>44594.729502314818</v>
      </c>
      <c r="AJ284">
        <v>121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-7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774</v>
      </c>
      <c r="B285" t="s">
        <v>80</v>
      </c>
      <c r="C285" t="s">
        <v>228</v>
      </c>
      <c r="D285" t="s">
        <v>82</v>
      </c>
      <c r="E285" s="2" t="str">
        <f>HYPERLINK("capsilon://?command=openfolder&amp;siteaddress=FAM.docvelocity-na8.net&amp;folderid=FX8AE842DE-E52E-188C-5E9B-A78DD6C80B32","FX220112661")</f>
        <v>FX220112661</v>
      </c>
      <c r="F285" t="s">
        <v>19</v>
      </c>
      <c r="G285" t="s">
        <v>19</v>
      </c>
      <c r="H285" t="s">
        <v>83</v>
      </c>
      <c r="I285" t="s">
        <v>775</v>
      </c>
      <c r="J285">
        <v>32</v>
      </c>
      <c r="K285" t="s">
        <v>85</v>
      </c>
      <c r="L285" t="s">
        <v>86</v>
      </c>
      <c r="M285" t="s">
        <v>87</v>
      </c>
      <c r="N285">
        <v>2</v>
      </c>
      <c r="O285" s="1">
        <v>44594.717222222222</v>
      </c>
      <c r="P285" s="1">
        <v>44594.729259259257</v>
      </c>
      <c r="Q285">
        <v>824</v>
      </c>
      <c r="R285">
        <v>216</v>
      </c>
      <c r="S285" t="b">
        <v>0</v>
      </c>
      <c r="T285" t="s">
        <v>88</v>
      </c>
      <c r="U285" t="b">
        <v>0</v>
      </c>
      <c r="V285" t="s">
        <v>119</v>
      </c>
      <c r="W285" s="1">
        <v>44594.722430555557</v>
      </c>
      <c r="X285">
        <v>170</v>
      </c>
      <c r="Y285">
        <v>30</v>
      </c>
      <c r="Z285">
        <v>0</v>
      </c>
      <c r="AA285">
        <v>30</v>
      </c>
      <c r="AB285">
        <v>0</v>
      </c>
      <c r="AC285">
        <v>11</v>
      </c>
      <c r="AD285">
        <v>2</v>
      </c>
      <c r="AE285">
        <v>0</v>
      </c>
      <c r="AF285">
        <v>0</v>
      </c>
      <c r="AG285">
        <v>0</v>
      </c>
      <c r="AH285" t="s">
        <v>339</v>
      </c>
      <c r="AI285" s="1">
        <v>44594.729259259257</v>
      </c>
      <c r="AJ285">
        <v>46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776</v>
      </c>
      <c r="B286" t="s">
        <v>80</v>
      </c>
      <c r="C286" t="s">
        <v>777</v>
      </c>
      <c r="D286" t="s">
        <v>82</v>
      </c>
      <c r="E286" s="2" t="str">
        <f>HYPERLINK("capsilon://?command=openfolder&amp;siteaddress=FAM.docvelocity-na8.net&amp;folderid=FXBC5C5780-2DC5-D5D4-593C-C742ADAE5660","FX22015244")</f>
        <v>FX22015244</v>
      </c>
      <c r="F286" t="s">
        <v>19</v>
      </c>
      <c r="G286" t="s">
        <v>19</v>
      </c>
      <c r="H286" t="s">
        <v>83</v>
      </c>
      <c r="I286" t="s">
        <v>778</v>
      </c>
      <c r="J286">
        <v>28</v>
      </c>
      <c r="K286" t="s">
        <v>85</v>
      </c>
      <c r="L286" t="s">
        <v>86</v>
      </c>
      <c r="M286" t="s">
        <v>87</v>
      </c>
      <c r="N286">
        <v>2</v>
      </c>
      <c r="O286" s="1">
        <v>44594.717476851853</v>
      </c>
      <c r="P286" s="1">
        <v>44594.729942129627</v>
      </c>
      <c r="Q286">
        <v>883</v>
      </c>
      <c r="R286">
        <v>194</v>
      </c>
      <c r="S286" t="b">
        <v>0</v>
      </c>
      <c r="T286" t="s">
        <v>88</v>
      </c>
      <c r="U286" t="b">
        <v>0</v>
      </c>
      <c r="V286" t="s">
        <v>89</v>
      </c>
      <c r="W286" s="1">
        <v>44594.723414351851</v>
      </c>
      <c r="X286">
        <v>136</v>
      </c>
      <c r="Y286">
        <v>21</v>
      </c>
      <c r="Z286">
        <v>0</v>
      </c>
      <c r="AA286">
        <v>21</v>
      </c>
      <c r="AB286">
        <v>0</v>
      </c>
      <c r="AC286">
        <v>2</v>
      </c>
      <c r="AD286">
        <v>7</v>
      </c>
      <c r="AE286">
        <v>0</v>
      </c>
      <c r="AF286">
        <v>0</v>
      </c>
      <c r="AG286">
        <v>0</v>
      </c>
      <c r="AH286" t="s">
        <v>339</v>
      </c>
      <c r="AI286" s="1">
        <v>44594.729942129627</v>
      </c>
      <c r="AJ286">
        <v>58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779</v>
      </c>
      <c r="B287" t="s">
        <v>80</v>
      </c>
      <c r="C287" t="s">
        <v>228</v>
      </c>
      <c r="D287" t="s">
        <v>82</v>
      </c>
      <c r="E287" s="2" t="str">
        <f>HYPERLINK("capsilon://?command=openfolder&amp;siteaddress=FAM.docvelocity-na8.net&amp;folderid=FX8AE842DE-E52E-188C-5E9B-A78DD6C80B32","FX220112661")</f>
        <v>FX220112661</v>
      </c>
      <c r="F287" t="s">
        <v>19</v>
      </c>
      <c r="G287" t="s">
        <v>19</v>
      </c>
      <c r="H287" t="s">
        <v>83</v>
      </c>
      <c r="I287" t="s">
        <v>780</v>
      </c>
      <c r="J287">
        <v>32</v>
      </c>
      <c r="K287" t="s">
        <v>85</v>
      </c>
      <c r="L287" t="s">
        <v>86</v>
      </c>
      <c r="M287" t="s">
        <v>87</v>
      </c>
      <c r="N287">
        <v>2</v>
      </c>
      <c r="O287" s="1">
        <v>44594.717523148145</v>
      </c>
      <c r="P287" s="1">
        <v>44594.730555555558</v>
      </c>
      <c r="Q287">
        <v>911</v>
      </c>
      <c r="R287">
        <v>215</v>
      </c>
      <c r="S287" t="b">
        <v>0</v>
      </c>
      <c r="T287" t="s">
        <v>88</v>
      </c>
      <c r="U287" t="b">
        <v>0</v>
      </c>
      <c r="V287" t="s">
        <v>119</v>
      </c>
      <c r="W287" s="1">
        <v>44594.72388888889</v>
      </c>
      <c r="X287">
        <v>125</v>
      </c>
      <c r="Y287">
        <v>30</v>
      </c>
      <c r="Z287">
        <v>0</v>
      </c>
      <c r="AA287">
        <v>30</v>
      </c>
      <c r="AB287">
        <v>0</v>
      </c>
      <c r="AC287">
        <v>11</v>
      </c>
      <c r="AD287">
        <v>2</v>
      </c>
      <c r="AE287">
        <v>0</v>
      </c>
      <c r="AF287">
        <v>0</v>
      </c>
      <c r="AG287">
        <v>0</v>
      </c>
      <c r="AH287" t="s">
        <v>90</v>
      </c>
      <c r="AI287" s="1">
        <v>44594.730555555558</v>
      </c>
      <c r="AJ287">
        <v>90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781</v>
      </c>
      <c r="B288" t="s">
        <v>80</v>
      </c>
      <c r="C288" t="s">
        <v>385</v>
      </c>
      <c r="D288" t="s">
        <v>82</v>
      </c>
      <c r="E288" s="2" t="str">
        <f>HYPERLINK("capsilon://?command=openfolder&amp;siteaddress=FAM.docvelocity-na8.net&amp;folderid=FXF6CFE7EE-5E4E-C4F9-2074-45DE5EEA8D9D","FX21128419")</f>
        <v>FX21128419</v>
      </c>
      <c r="F288" t="s">
        <v>19</v>
      </c>
      <c r="G288" t="s">
        <v>19</v>
      </c>
      <c r="H288" t="s">
        <v>83</v>
      </c>
      <c r="I288" t="s">
        <v>782</v>
      </c>
      <c r="J288">
        <v>28</v>
      </c>
      <c r="K288" t="s">
        <v>85</v>
      </c>
      <c r="L288" t="s">
        <v>86</v>
      </c>
      <c r="M288" t="s">
        <v>87</v>
      </c>
      <c r="N288">
        <v>1</v>
      </c>
      <c r="O288" s="1">
        <v>44594.730254629627</v>
      </c>
      <c r="P288" s="1">
        <v>44594.73369212963</v>
      </c>
      <c r="Q288">
        <v>130</v>
      </c>
      <c r="R288">
        <v>167</v>
      </c>
      <c r="S288" t="b">
        <v>0</v>
      </c>
      <c r="T288" t="s">
        <v>88</v>
      </c>
      <c r="U288" t="b">
        <v>0</v>
      </c>
      <c r="V288" t="s">
        <v>100</v>
      </c>
      <c r="W288" s="1">
        <v>44594.73369212963</v>
      </c>
      <c r="X288">
        <v>70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28</v>
      </c>
      <c r="AE288">
        <v>21</v>
      </c>
      <c r="AF288">
        <v>0</v>
      </c>
      <c r="AG288">
        <v>1</v>
      </c>
      <c r="AH288" t="s">
        <v>88</v>
      </c>
      <c r="AI288" t="s">
        <v>88</v>
      </c>
      <c r="AJ288" t="s">
        <v>88</v>
      </c>
      <c r="AK288" t="s">
        <v>88</v>
      </c>
      <c r="AL288" t="s">
        <v>88</v>
      </c>
      <c r="AM288" t="s">
        <v>88</v>
      </c>
      <c r="AN288" t="s">
        <v>88</v>
      </c>
      <c r="AO288" t="s">
        <v>88</v>
      </c>
      <c r="AP288" t="s">
        <v>88</v>
      </c>
      <c r="AQ288" t="s">
        <v>88</v>
      </c>
      <c r="AR288" t="s">
        <v>88</v>
      </c>
      <c r="AS288" t="s">
        <v>88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783</v>
      </c>
      <c r="B289" t="s">
        <v>80</v>
      </c>
      <c r="C289" t="s">
        <v>385</v>
      </c>
      <c r="D289" t="s">
        <v>82</v>
      </c>
      <c r="E289" s="2" t="str">
        <f>HYPERLINK("capsilon://?command=openfolder&amp;siteaddress=FAM.docvelocity-na8.net&amp;folderid=FXF6CFE7EE-5E4E-C4F9-2074-45DE5EEA8D9D","FX21128419")</f>
        <v>FX21128419</v>
      </c>
      <c r="F289" t="s">
        <v>19</v>
      </c>
      <c r="G289" t="s">
        <v>19</v>
      </c>
      <c r="H289" t="s">
        <v>83</v>
      </c>
      <c r="I289" t="s">
        <v>782</v>
      </c>
      <c r="J289">
        <v>83</v>
      </c>
      <c r="K289" t="s">
        <v>85</v>
      </c>
      <c r="L289" t="s">
        <v>86</v>
      </c>
      <c r="M289" t="s">
        <v>87</v>
      </c>
      <c r="N289">
        <v>2</v>
      </c>
      <c r="O289" s="1">
        <v>44594.734861111108</v>
      </c>
      <c r="P289" s="1">
        <v>44594.76666666667</v>
      </c>
      <c r="Q289">
        <v>1166</v>
      </c>
      <c r="R289">
        <v>1582</v>
      </c>
      <c r="S289" t="b">
        <v>0</v>
      </c>
      <c r="T289" t="s">
        <v>88</v>
      </c>
      <c r="U289" t="b">
        <v>1</v>
      </c>
      <c r="V289" t="s">
        <v>139</v>
      </c>
      <c r="W289" s="1">
        <v>44594.751539351855</v>
      </c>
      <c r="X289">
        <v>1436</v>
      </c>
      <c r="Y289">
        <v>66</v>
      </c>
      <c r="Z289">
        <v>0</v>
      </c>
      <c r="AA289">
        <v>66</v>
      </c>
      <c r="AB289">
        <v>0</v>
      </c>
      <c r="AC289">
        <v>34</v>
      </c>
      <c r="AD289">
        <v>17</v>
      </c>
      <c r="AE289">
        <v>0</v>
      </c>
      <c r="AF289">
        <v>0</v>
      </c>
      <c r="AG289">
        <v>0</v>
      </c>
      <c r="AH289" t="s">
        <v>339</v>
      </c>
      <c r="AI289" s="1">
        <v>44594.76666666667</v>
      </c>
      <c r="AJ289">
        <v>146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17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784</v>
      </c>
      <c r="B290" t="s">
        <v>80</v>
      </c>
      <c r="C290" t="s">
        <v>551</v>
      </c>
      <c r="D290" t="s">
        <v>82</v>
      </c>
      <c r="E290" s="2" t="str">
        <f>HYPERLINK("capsilon://?command=openfolder&amp;siteaddress=FAM.docvelocity-na8.net&amp;folderid=FXDF09C8D7-A1AF-71DE-3807-4F5CD27EA87A","FX22014154")</f>
        <v>FX22014154</v>
      </c>
      <c r="F290" t="s">
        <v>19</v>
      </c>
      <c r="G290" t="s">
        <v>19</v>
      </c>
      <c r="H290" t="s">
        <v>83</v>
      </c>
      <c r="I290" t="s">
        <v>785</v>
      </c>
      <c r="J290">
        <v>66</v>
      </c>
      <c r="K290" t="s">
        <v>85</v>
      </c>
      <c r="L290" t="s">
        <v>86</v>
      </c>
      <c r="M290" t="s">
        <v>87</v>
      </c>
      <c r="N290">
        <v>1</v>
      </c>
      <c r="O290" s="1">
        <v>44594.790138888886</v>
      </c>
      <c r="P290" s="1">
        <v>44594.794722222221</v>
      </c>
      <c r="Q290">
        <v>334</v>
      </c>
      <c r="R290">
        <v>62</v>
      </c>
      <c r="S290" t="b">
        <v>0</v>
      </c>
      <c r="T290" t="s">
        <v>88</v>
      </c>
      <c r="U290" t="b">
        <v>0</v>
      </c>
      <c r="V290" t="s">
        <v>100</v>
      </c>
      <c r="W290" s="1">
        <v>44594.794722222221</v>
      </c>
      <c r="X290">
        <v>48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66</v>
      </c>
      <c r="AE290">
        <v>52</v>
      </c>
      <c r="AF290">
        <v>0</v>
      </c>
      <c r="AG290">
        <v>1</v>
      </c>
      <c r="AH290" t="s">
        <v>88</v>
      </c>
      <c r="AI290" t="s">
        <v>88</v>
      </c>
      <c r="AJ290" t="s">
        <v>88</v>
      </c>
      <c r="AK290" t="s">
        <v>88</v>
      </c>
      <c r="AL290" t="s">
        <v>88</v>
      </c>
      <c r="AM290" t="s">
        <v>88</v>
      </c>
      <c r="AN290" t="s">
        <v>88</v>
      </c>
      <c r="AO290" t="s">
        <v>88</v>
      </c>
      <c r="AP290" t="s">
        <v>88</v>
      </c>
      <c r="AQ290" t="s">
        <v>88</v>
      </c>
      <c r="AR290" t="s">
        <v>88</v>
      </c>
      <c r="AS290" t="s">
        <v>88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786</v>
      </c>
      <c r="B291" t="s">
        <v>80</v>
      </c>
      <c r="C291" t="s">
        <v>551</v>
      </c>
      <c r="D291" t="s">
        <v>82</v>
      </c>
      <c r="E291" s="2" t="str">
        <f>HYPERLINK("capsilon://?command=openfolder&amp;siteaddress=FAM.docvelocity-na8.net&amp;folderid=FXDF09C8D7-A1AF-71DE-3807-4F5CD27EA87A","FX22014154")</f>
        <v>FX22014154</v>
      </c>
      <c r="F291" t="s">
        <v>19</v>
      </c>
      <c r="G291" t="s">
        <v>19</v>
      </c>
      <c r="H291" t="s">
        <v>83</v>
      </c>
      <c r="I291" t="s">
        <v>785</v>
      </c>
      <c r="J291">
        <v>38</v>
      </c>
      <c r="K291" t="s">
        <v>85</v>
      </c>
      <c r="L291" t="s">
        <v>86</v>
      </c>
      <c r="M291" t="s">
        <v>87</v>
      </c>
      <c r="N291">
        <v>2</v>
      </c>
      <c r="O291" s="1">
        <v>44594.795023148145</v>
      </c>
      <c r="P291" s="1">
        <v>44594.819803240738</v>
      </c>
      <c r="Q291">
        <v>348</v>
      </c>
      <c r="R291">
        <v>1793</v>
      </c>
      <c r="S291" t="b">
        <v>0</v>
      </c>
      <c r="T291" t="s">
        <v>88</v>
      </c>
      <c r="U291" t="b">
        <v>1</v>
      </c>
      <c r="V291" t="s">
        <v>184</v>
      </c>
      <c r="W291" s="1">
        <v>44594.815983796296</v>
      </c>
      <c r="X291">
        <v>1616</v>
      </c>
      <c r="Y291">
        <v>37</v>
      </c>
      <c r="Z291">
        <v>0</v>
      </c>
      <c r="AA291">
        <v>37</v>
      </c>
      <c r="AB291">
        <v>0</v>
      </c>
      <c r="AC291">
        <v>30</v>
      </c>
      <c r="AD291">
        <v>1</v>
      </c>
      <c r="AE291">
        <v>0</v>
      </c>
      <c r="AF291">
        <v>0</v>
      </c>
      <c r="AG291">
        <v>0</v>
      </c>
      <c r="AH291" t="s">
        <v>90</v>
      </c>
      <c r="AI291" s="1">
        <v>44594.819803240738</v>
      </c>
      <c r="AJ291">
        <v>168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787</v>
      </c>
      <c r="B292" t="s">
        <v>80</v>
      </c>
      <c r="C292" t="s">
        <v>788</v>
      </c>
      <c r="D292" t="s">
        <v>82</v>
      </c>
      <c r="E292" s="2" t="str">
        <f>HYPERLINK("capsilon://?command=openfolder&amp;siteaddress=FAM.docvelocity-na8.net&amp;folderid=FXC29E3591-7832-B7C4-1A96-6E2943347818","FX21126704")</f>
        <v>FX21126704</v>
      </c>
      <c r="F292" t="s">
        <v>19</v>
      </c>
      <c r="G292" t="s">
        <v>19</v>
      </c>
      <c r="H292" t="s">
        <v>83</v>
      </c>
      <c r="I292" t="s">
        <v>789</v>
      </c>
      <c r="J292">
        <v>28</v>
      </c>
      <c r="K292" t="s">
        <v>85</v>
      </c>
      <c r="L292" t="s">
        <v>86</v>
      </c>
      <c r="M292" t="s">
        <v>87</v>
      </c>
      <c r="N292">
        <v>2</v>
      </c>
      <c r="O292" s="1">
        <v>44594.832696759258</v>
      </c>
      <c r="P292" s="1">
        <v>44594.844895833332</v>
      </c>
      <c r="Q292">
        <v>49</v>
      </c>
      <c r="R292">
        <v>1005</v>
      </c>
      <c r="S292" t="b">
        <v>0</v>
      </c>
      <c r="T292" t="s">
        <v>88</v>
      </c>
      <c r="U292" t="b">
        <v>0</v>
      </c>
      <c r="V292" t="s">
        <v>94</v>
      </c>
      <c r="W292" s="1">
        <v>44594.838252314818</v>
      </c>
      <c r="X292">
        <v>452</v>
      </c>
      <c r="Y292">
        <v>21</v>
      </c>
      <c r="Z292">
        <v>0</v>
      </c>
      <c r="AA292">
        <v>21</v>
      </c>
      <c r="AB292">
        <v>0</v>
      </c>
      <c r="AC292">
        <v>3</v>
      </c>
      <c r="AD292">
        <v>7</v>
      </c>
      <c r="AE292">
        <v>0</v>
      </c>
      <c r="AF292">
        <v>0</v>
      </c>
      <c r="AG292">
        <v>0</v>
      </c>
      <c r="AH292" t="s">
        <v>156</v>
      </c>
      <c r="AI292" s="1">
        <v>44594.844895833332</v>
      </c>
      <c r="AJ292">
        <v>553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790</v>
      </c>
      <c r="B293" t="s">
        <v>80</v>
      </c>
      <c r="C293" t="s">
        <v>788</v>
      </c>
      <c r="D293" t="s">
        <v>82</v>
      </c>
      <c r="E293" s="2" t="str">
        <f>HYPERLINK("capsilon://?command=openfolder&amp;siteaddress=FAM.docvelocity-na8.net&amp;folderid=FXC29E3591-7832-B7C4-1A96-6E2943347818","FX21126704")</f>
        <v>FX21126704</v>
      </c>
      <c r="F293" t="s">
        <v>19</v>
      </c>
      <c r="G293" t="s">
        <v>19</v>
      </c>
      <c r="H293" t="s">
        <v>83</v>
      </c>
      <c r="I293" t="s">
        <v>791</v>
      </c>
      <c r="J293">
        <v>28</v>
      </c>
      <c r="K293" t="s">
        <v>85</v>
      </c>
      <c r="L293" t="s">
        <v>86</v>
      </c>
      <c r="M293" t="s">
        <v>87</v>
      </c>
      <c r="N293">
        <v>2</v>
      </c>
      <c r="O293" s="1">
        <v>44594.835057870368</v>
      </c>
      <c r="P293" s="1">
        <v>44595.165682870371</v>
      </c>
      <c r="Q293">
        <v>28030</v>
      </c>
      <c r="R293">
        <v>536</v>
      </c>
      <c r="S293" t="b">
        <v>0</v>
      </c>
      <c r="T293" t="s">
        <v>88</v>
      </c>
      <c r="U293" t="b">
        <v>0</v>
      </c>
      <c r="V293" t="s">
        <v>94</v>
      </c>
      <c r="W293" s="1">
        <v>44594.841331018521</v>
      </c>
      <c r="X293">
        <v>265</v>
      </c>
      <c r="Y293">
        <v>21</v>
      </c>
      <c r="Z293">
        <v>0</v>
      </c>
      <c r="AA293">
        <v>21</v>
      </c>
      <c r="AB293">
        <v>0</v>
      </c>
      <c r="AC293">
        <v>3</v>
      </c>
      <c r="AD293">
        <v>7</v>
      </c>
      <c r="AE293">
        <v>0</v>
      </c>
      <c r="AF293">
        <v>0</v>
      </c>
      <c r="AG293">
        <v>0</v>
      </c>
      <c r="AH293" t="s">
        <v>230</v>
      </c>
      <c r="AI293" s="1">
        <v>44595.165682870371</v>
      </c>
      <c r="AJ293">
        <v>248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792</v>
      </c>
      <c r="B294" t="s">
        <v>80</v>
      </c>
      <c r="C294" t="s">
        <v>793</v>
      </c>
      <c r="D294" t="s">
        <v>82</v>
      </c>
      <c r="E294" s="2" t="str">
        <f>HYPERLINK("capsilon://?command=openfolder&amp;siteaddress=FAM.docvelocity-na8.net&amp;folderid=FXF8AFB881-663F-F5E8-B5EC-168A75A01073","FX22011686")</f>
        <v>FX22011686</v>
      </c>
      <c r="F294" t="s">
        <v>19</v>
      </c>
      <c r="G294" t="s">
        <v>19</v>
      </c>
      <c r="H294" t="s">
        <v>83</v>
      </c>
      <c r="I294" t="s">
        <v>794</v>
      </c>
      <c r="J294">
        <v>28</v>
      </c>
      <c r="K294" t="s">
        <v>85</v>
      </c>
      <c r="L294" t="s">
        <v>86</v>
      </c>
      <c r="M294" t="s">
        <v>87</v>
      </c>
      <c r="N294">
        <v>2</v>
      </c>
      <c r="O294" s="1">
        <v>44593.400208333333</v>
      </c>
      <c r="P294" s="1">
        <v>44593.410451388889</v>
      </c>
      <c r="Q294">
        <v>104</v>
      </c>
      <c r="R294">
        <v>781</v>
      </c>
      <c r="S294" t="b">
        <v>0</v>
      </c>
      <c r="T294" t="s">
        <v>88</v>
      </c>
      <c r="U294" t="b">
        <v>0</v>
      </c>
      <c r="V294" t="s">
        <v>139</v>
      </c>
      <c r="W294" s="1">
        <v>44593.405914351853</v>
      </c>
      <c r="X294">
        <v>489</v>
      </c>
      <c r="Y294">
        <v>21</v>
      </c>
      <c r="Z294">
        <v>0</v>
      </c>
      <c r="AA294">
        <v>21</v>
      </c>
      <c r="AB294">
        <v>0</v>
      </c>
      <c r="AC294">
        <v>18</v>
      </c>
      <c r="AD294">
        <v>7</v>
      </c>
      <c r="AE294">
        <v>0</v>
      </c>
      <c r="AF294">
        <v>0</v>
      </c>
      <c r="AG294">
        <v>0</v>
      </c>
      <c r="AH294" t="s">
        <v>230</v>
      </c>
      <c r="AI294" s="1">
        <v>44593.410451388889</v>
      </c>
      <c r="AJ294">
        <v>292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795</v>
      </c>
      <c r="B295" t="s">
        <v>80</v>
      </c>
      <c r="C295" t="s">
        <v>793</v>
      </c>
      <c r="D295" t="s">
        <v>82</v>
      </c>
      <c r="E295" s="2" t="str">
        <f>HYPERLINK("capsilon://?command=openfolder&amp;siteaddress=FAM.docvelocity-na8.net&amp;folderid=FXF8AFB881-663F-F5E8-B5EC-168A75A01073","FX22011686")</f>
        <v>FX22011686</v>
      </c>
      <c r="F295" t="s">
        <v>19</v>
      </c>
      <c r="G295" t="s">
        <v>19</v>
      </c>
      <c r="H295" t="s">
        <v>83</v>
      </c>
      <c r="I295" t="s">
        <v>796</v>
      </c>
      <c r="J295">
        <v>28</v>
      </c>
      <c r="K295" t="s">
        <v>85</v>
      </c>
      <c r="L295" t="s">
        <v>86</v>
      </c>
      <c r="M295" t="s">
        <v>87</v>
      </c>
      <c r="N295">
        <v>2</v>
      </c>
      <c r="O295" s="1">
        <v>44593.400706018518</v>
      </c>
      <c r="P295" s="1">
        <v>44593.412465277775</v>
      </c>
      <c r="Q295">
        <v>515</v>
      </c>
      <c r="R295">
        <v>501</v>
      </c>
      <c r="S295" t="b">
        <v>0</v>
      </c>
      <c r="T295" t="s">
        <v>88</v>
      </c>
      <c r="U295" t="b">
        <v>0</v>
      </c>
      <c r="V295" t="s">
        <v>104</v>
      </c>
      <c r="W295" s="1">
        <v>44593.404733796298</v>
      </c>
      <c r="X295">
        <v>324</v>
      </c>
      <c r="Y295">
        <v>21</v>
      </c>
      <c r="Z295">
        <v>0</v>
      </c>
      <c r="AA295">
        <v>21</v>
      </c>
      <c r="AB295">
        <v>0</v>
      </c>
      <c r="AC295">
        <v>19</v>
      </c>
      <c r="AD295">
        <v>7</v>
      </c>
      <c r="AE295">
        <v>0</v>
      </c>
      <c r="AF295">
        <v>0</v>
      </c>
      <c r="AG295">
        <v>0</v>
      </c>
      <c r="AH295" t="s">
        <v>140</v>
      </c>
      <c r="AI295" s="1">
        <v>44593.412465277775</v>
      </c>
      <c r="AJ295">
        <v>177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797</v>
      </c>
      <c r="B296" t="s">
        <v>80</v>
      </c>
      <c r="C296" t="s">
        <v>92</v>
      </c>
      <c r="D296" t="s">
        <v>82</v>
      </c>
      <c r="E296" s="2" t="str">
        <f>HYPERLINK("capsilon://?command=openfolder&amp;siteaddress=FAM.docvelocity-na8.net&amp;folderid=FX2A34B2FB-C8F0-AA3D-446A-5826516F3D6D","FX22017696")</f>
        <v>FX22017696</v>
      </c>
      <c r="F296" t="s">
        <v>19</v>
      </c>
      <c r="G296" t="s">
        <v>19</v>
      </c>
      <c r="H296" t="s">
        <v>83</v>
      </c>
      <c r="I296" t="s">
        <v>798</v>
      </c>
      <c r="J296">
        <v>38</v>
      </c>
      <c r="K296" t="s">
        <v>85</v>
      </c>
      <c r="L296" t="s">
        <v>86</v>
      </c>
      <c r="M296" t="s">
        <v>87</v>
      </c>
      <c r="N296">
        <v>2</v>
      </c>
      <c r="O296" s="1">
        <v>44594.95008101852</v>
      </c>
      <c r="P296" s="1">
        <v>44595.17528935185</v>
      </c>
      <c r="Q296">
        <v>18251</v>
      </c>
      <c r="R296">
        <v>1207</v>
      </c>
      <c r="S296" t="b">
        <v>0</v>
      </c>
      <c r="T296" t="s">
        <v>88</v>
      </c>
      <c r="U296" t="b">
        <v>0</v>
      </c>
      <c r="V296" t="s">
        <v>126</v>
      </c>
      <c r="W296" s="1">
        <v>44595.166863425926</v>
      </c>
      <c r="X296">
        <v>926</v>
      </c>
      <c r="Y296">
        <v>53</v>
      </c>
      <c r="Z296">
        <v>0</v>
      </c>
      <c r="AA296">
        <v>53</v>
      </c>
      <c r="AB296">
        <v>0</v>
      </c>
      <c r="AC296">
        <v>36</v>
      </c>
      <c r="AD296">
        <v>-15</v>
      </c>
      <c r="AE296">
        <v>0</v>
      </c>
      <c r="AF296">
        <v>0</v>
      </c>
      <c r="AG296">
        <v>0</v>
      </c>
      <c r="AH296" t="s">
        <v>225</v>
      </c>
      <c r="AI296" s="1">
        <v>44595.17528935185</v>
      </c>
      <c r="AJ296">
        <v>240</v>
      </c>
      <c r="AK296">
        <v>1</v>
      </c>
      <c r="AL296">
        <v>0</v>
      </c>
      <c r="AM296">
        <v>1</v>
      </c>
      <c r="AN296">
        <v>0</v>
      </c>
      <c r="AO296">
        <v>0</v>
      </c>
      <c r="AP296">
        <v>-16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799</v>
      </c>
      <c r="B297" t="s">
        <v>80</v>
      </c>
      <c r="C297" t="s">
        <v>92</v>
      </c>
      <c r="D297" t="s">
        <v>82</v>
      </c>
      <c r="E297" s="2" t="str">
        <f>HYPERLINK("capsilon://?command=openfolder&amp;siteaddress=FAM.docvelocity-na8.net&amp;folderid=FX2A34B2FB-C8F0-AA3D-446A-5826516F3D6D","FX22017696")</f>
        <v>FX22017696</v>
      </c>
      <c r="F297" t="s">
        <v>19</v>
      </c>
      <c r="G297" t="s">
        <v>19</v>
      </c>
      <c r="H297" t="s">
        <v>83</v>
      </c>
      <c r="I297" t="s">
        <v>800</v>
      </c>
      <c r="J297">
        <v>38</v>
      </c>
      <c r="K297" t="s">
        <v>85</v>
      </c>
      <c r="L297" t="s">
        <v>86</v>
      </c>
      <c r="M297" t="s">
        <v>87</v>
      </c>
      <c r="N297">
        <v>2</v>
      </c>
      <c r="O297" s="1">
        <v>44594.950289351851</v>
      </c>
      <c r="P297" s="1">
        <v>44595.177754629629</v>
      </c>
      <c r="Q297">
        <v>18431</v>
      </c>
      <c r="R297">
        <v>1222</v>
      </c>
      <c r="S297" t="b">
        <v>0</v>
      </c>
      <c r="T297" t="s">
        <v>88</v>
      </c>
      <c r="U297" t="b">
        <v>0</v>
      </c>
      <c r="V297" t="s">
        <v>207</v>
      </c>
      <c r="W297" s="1">
        <v>44595.166562500002</v>
      </c>
      <c r="X297">
        <v>1010</v>
      </c>
      <c r="Y297">
        <v>38</v>
      </c>
      <c r="Z297">
        <v>0</v>
      </c>
      <c r="AA297">
        <v>38</v>
      </c>
      <c r="AB297">
        <v>0</v>
      </c>
      <c r="AC297">
        <v>18</v>
      </c>
      <c r="AD297">
        <v>0</v>
      </c>
      <c r="AE297">
        <v>0</v>
      </c>
      <c r="AF297">
        <v>0</v>
      </c>
      <c r="AG297">
        <v>0</v>
      </c>
      <c r="AH297" t="s">
        <v>225</v>
      </c>
      <c r="AI297" s="1">
        <v>44595.177754629629</v>
      </c>
      <c r="AJ297">
        <v>212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-2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801</v>
      </c>
      <c r="B298" t="s">
        <v>80</v>
      </c>
      <c r="C298" t="s">
        <v>92</v>
      </c>
      <c r="D298" t="s">
        <v>82</v>
      </c>
      <c r="E298" s="2" t="str">
        <f>HYPERLINK("capsilon://?command=openfolder&amp;siteaddress=FAM.docvelocity-na8.net&amp;folderid=FX2A34B2FB-C8F0-AA3D-446A-5826516F3D6D","FX22017696")</f>
        <v>FX22017696</v>
      </c>
      <c r="F298" t="s">
        <v>19</v>
      </c>
      <c r="G298" t="s">
        <v>19</v>
      </c>
      <c r="H298" t="s">
        <v>83</v>
      </c>
      <c r="I298" t="s">
        <v>802</v>
      </c>
      <c r="J298">
        <v>38</v>
      </c>
      <c r="K298" t="s">
        <v>85</v>
      </c>
      <c r="L298" t="s">
        <v>86</v>
      </c>
      <c r="M298" t="s">
        <v>87</v>
      </c>
      <c r="N298">
        <v>2</v>
      </c>
      <c r="O298" s="1">
        <v>44594.950821759259</v>
      </c>
      <c r="P298" s="1">
        <v>44595.179328703707</v>
      </c>
      <c r="Q298">
        <v>18937</v>
      </c>
      <c r="R298">
        <v>806</v>
      </c>
      <c r="S298" t="b">
        <v>0</v>
      </c>
      <c r="T298" t="s">
        <v>88</v>
      </c>
      <c r="U298" t="b">
        <v>0</v>
      </c>
      <c r="V298" t="s">
        <v>743</v>
      </c>
      <c r="W298" s="1">
        <v>44595.166909722226</v>
      </c>
      <c r="X298">
        <v>661</v>
      </c>
      <c r="Y298">
        <v>38</v>
      </c>
      <c r="Z298">
        <v>0</v>
      </c>
      <c r="AA298">
        <v>38</v>
      </c>
      <c r="AB298">
        <v>0</v>
      </c>
      <c r="AC298">
        <v>20</v>
      </c>
      <c r="AD298">
        <v>0</v>
      </c>
      <c r="AE298">
        <v>0</v>
      </c>
      <c r="AF298">
        <v>0</v>
      </c>
      <c r="AG298">
        <v>0</v>
      </c>
      <c r="AH298" t="s">
        <v>225</v>
      </c>
      <c r="AI298" s="1">
        <v>44595.179328703707</v>
      </c>
      <c r="AJ298">
        <v>135</v>
      </c>
      <c r="AK298">
        <v>1</v>
      </c>
      <c r="AL298">
        <v>0</v>
      </c>
      <c r="AM298">
        <v>1</v>
      </c>
      <c r="AN298">
        <v>0</v>
      </c>
      <c r="AO298">
        <v>0</v>
      </c>
      <c r="AP298">
        <v>-1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803</v>
      </c>
      <c r="B299" t="s">
        <v>80</v>
      </c>
      <c r="C299" t="s">
        <v>804</v>
      </c>
      <c r="D299" t="s">
        <v>82</v>
      </c>
      <c r="E299" s="2" t="str">
        <f>HYPERLINK("capsilon://?command=openfolder&amp;siteaddress=FAM.docvelocity-na8.net&amp;folderid=FX499BD8DB-740F-0681-F6D2-B4536E02D119","FX220110709")</f>
        <v>FX220110709</v>
      </c>
      <c r="F299" t="s">
        <v>19</v>
      </c>
      <c r="G299" t="s">
        <v>19</v>
      </c>
      <c r="H299" t="s">
        <v>83</v>
      </c>
      <c r="I299" t="s">
        <v>805</v>
      </c>
      <c r="J299">
        <v>84</v>
      </c>
      <c r="K299" t="s">
        <v>85</v>
      </c>
      <c r="L299" t="s">
        <v>86</v>
      </c>
      <c r="M299" t="s">
        <v>87</v>
      </c>
      <c r="N299">
        <v>2</v>
      </c>
      <c r="O299" s="1">
        <v>44594.975787037038</v>
      </c>
      <c r="P299" s="1">
        <v>44595.181400462963</v>
      </c>
      <c r="Q299">
        <v>16919</v>
      </c>
      <c r="R299">
        <v>846</v>
      </c>
      <c r="S299" t="b">
        <v>0</v>
      </c>
      <c r="T299" t="s">
        <v>88</v>
      </c>
      <c r="U299" t="b">
        <v>0</v>
      </c>
      <c r="V299" t="s">
        <v>139</v>
      </c>
      <c r="W299" s="1">
        <v>44595.170081018521</v>
      </c>
      <c r="X299">
        <v>668</v>
      </c>
      <c r="Y299">
        <v>21</v>
      </c>
      <c r="Z299">
        <v>0</v>
      </c>
      <c r="AA299">
        <v>21</v>
      </c>
      <c r="AB299">
        <v>42</v>
      </c>
      <c r="AC299">
        <v>0</v>
      </c>
      <c r="AD299">
        <v>63</v>
      </c>
      <c r="AE299">
        <v>0</v>
      </c>
      <c r="AF299">
        <v>0</v>
      </c>
      <c r="AG299">
        <v>0</v>
      </c>
      <c r="AH299" t="s">
        <v>225</v>
      </c>
      <c r="AI299" s="1">
        <v>44595.181400462963</v>
      </c>
      <c r="AJ299">
        <v>178</v>
      </c>
      <c r="AK299">
        <v>1</v>
      </c>
      <c r="AL299">
        <v>0</v>
      </c>
      <c r="AM299">
        <v>1</v>
      </c>
      <c r="AN299">
        <v>42</v>
      </c>
      <c r="AO299">
        <v>0</v>
      </c>
      <c r="AP299">
        <v>62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806</v>
      </c>
      <c r="B300" t="s">
        <v>80</v>
      </c>
      <c r="C300" t="s">
        <v>804</v>
      </c>
      <c r="D300" t="s">
        <v>82</v>
      </c>
      <c r="E300" s="2" t="str">
        <f>HYPERLINK("capsilon://?command=openfolder&amp;siteaddress=FAM.docvelocity-na8.net&amp;folderid=FX499BD8DB-740F-0681-F6D2-B4536E02D119","FX220110709")</f>
        <v>FX220110709</v>
      </c>
      <c r="F300" t="s">
        <v>19</v>
      </c>
      <c r="G300" t="s">
        <v>19</v>
      </c>
      <c r="H300" t="s">
        <v>83</v>
      </c>
      <c r="I300" t="s">
        <v>807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44594.976203703707</v>
      </c>
      <c r="P300" s="1">
        <v>44595.182835648149</v>
      </c>
      <c r="Q300">
        <v>16856</v>
      </c>
      <c r="R300">
        <v>997</v>
      </c>
      <c r="S300" t="b">
        <v>0</v>
      </c>
      <c r="T300" t="s">
        <v>88</v>
      </c>
      <c r="U300" t="b">
        <v>0</v>
      </c>
      <c r="V300" t="s">
        <v>89</v>
      </c>
      <c r="W300" s="1">
        <v>44595.173310185186</v>
      </c>
      <c r="X300">
        <v>873</v>
      </c>
      <c r="Y300">
        <v>21</v>
      </c>
      <c r="Z300">
        <v>0</v>
      </c>
      <c r="AA300">
        <v>21</v>
      </c>
      <c r="AB300">
        <v>0</v>
      </c>
      <c r="AC300">
        <v>2</v>
      </c>
      <c r="AD300">
        <v>7</v>
      </c>
      <c r="AE300">
        <v>0</v>
      </c>
      <c r="AF300">
        <v>0</v>
      </c>
      <c r="AG300">
        <v>0</v>
      </c>
      <c r="AH300" t="s">
        <v>225</v>
      </c>
      <c r="AI300" s="1">
        <v>44595.182835648149</v>
      </c>
      <c r="AJ300">
        <v>124</v>
      </c>
      <c r="AK300">
        <v>1</v>
      </c>
      <c r="AL300">
        <v>0</v>
      </c>
      <c r="AM300">
        <v>1</v>
      </c>
      <c r="AN300">
        <v>0</v>
      </c>
      <c r="AO300">
        <v>0</v>
      </c>
      <c r="AP300">
        <v>6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808</v>
      </c>
      <c r="B301" t="s">
        <v>80</v>
      </c>
      <c r="C301" t="s">
        <v>385</v>
      </c>
      <c r="D301" t="s">
        <v>82</v>
      </c>
      <c r="E301" s="2" t="str">
        <f>HYPERLINK("capsilon://?command=openfolder&amp;siteaddress=FAM.docvelocity-na8.net&amp;folderid=FXF6CFE7EE-5E4E-C4F9-2074-45DE5EEA8D9D","FX21128419")</f>
        <v>FX21128419</v>
      </c>
      <c r="F301" t="s">
        <v>19</v>
      </c>
      <c r="G301" t="s">
        <v>19</v>
      </c>
      <c r="H301" t="s">
        <v>83</v>
      </c>
      <c r="I301" t="s">
        <v>809</v>
      </c>
      <c r="J301">
        <v>66</v>
      </c>
      <c r="K301" t="s">
        <v>85</v>
      </c>
      <c r="L301" t="s">
        <v>86</v>
      </c>
      <c r="M301" t="s">
        <v>87</v>
      </c>
      <c r="N301">
        <v>1</v>
      </c>
      <c r="O301" s="1">
        <v>44595.374016203707</v>
      </c>
      <c r="P301" s="1">
        <v>44595.422314814816</v>
      </c>
      <c r="Q301">
        <v>3749</v>
      </c>
      <c r="R301">
        <v>424</v>
      </c>
      <c r="S301" t="b">
        <v>0</v>
      </c>
      <c r="T301" t="s">
        <v>88</v>
      </c>
      <c r="U301" t="b">
        <v>0</v>
      </c>
      <c r="V301" t="s">
        <v>199</v>
      </c>
      <c r="W301" s="1">
        <v>44595.422314814816</v>
      </c>
      <c r="X301">
        <v>212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66</v>
      </c>
      <c r="AE301">
        <v>52</v>
      </c>
      <c r="AF301">
        <v>0</v>
      </c>
      <c r="AG301">
        <v>6</v>
      </c>
      <c r="AH301" t="s">
        <v>88</v>
      </c>
      <c r="AI301" t="s">
        <v>88</v>
      </c>
      <c r="AJ301" t="s">
        <v>88</v>
      </c>
      <c r="AK301" t="s">
        <v>88</v>
      </c>
      <c r="AL301" t="s">
        <v>88</v>
      </c>
      <c r="AM301" t="s">
        <v>88</v>
      </c>
      <c r="AN301" t="s">
        <v>88</v>
      </c>
      <c r="AO301" t="s">
        <v>88</v>
      </c>
      <c r="AP301" t="s">
        <v>88</v>
      </c>
      <c r="AQ301" t="s">
        <v>88</v>
      </c>
      <c r="AR301" t="s">
        <v>88</v>
      </c>
      <c r="AS301" t="s">
        <v>88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810</v>
      </c>
      <c r="B302" t="s">
        <v>80</v>
      </c>
      <c r="C302" t="s">
        <v>811</v>
      </c>
      <c r="D302" t="s">
        <v>82</v>
      </c>
      <c r="E302" s="2" t="str">
        <f>HYPERLINK("capsilon://?command=openfolder&amp;siteaddress=FAM.docvelocity-na8.net&amp;folderid=FXEAE53181-1B7A-BDD3-6552-9A4970DD4C73","FX22016459")</f>
        <v>FX22016459</v>
      </c>
      <c r="F302" t="s">
        <v>19</v>
      </c>
      <c r="G302" t="s">
        <v>19</v>
      </c>
      <c r="H302" t="s">
        <v>83</v>
      </c>
      <c r="I302" t="s">
        <v>812</v>
      </c>
      <c r="J302">
        <v>28</v>
      </c>
      <c r="K302" t="s">
        <v>85</v>
      </c>
      <c r="L302" t="s">
        <v>86</v>
      </c>
      <c r="M302" t="s">
        <v>87</v>
      </c>
      <c r="N302">
        <v>2</v>
      </c>
      <c r="O302" s="1">
        <v>44595.378750000003</v>
      </c>
      <c r="P302" s="1">
        <v>44595.386435185188</v>
      </c>
      <c r="Q302">
        <v>176</v>
      </c>
      <c r="R302">
        <v>488</v>
      </c>
      <c r="S302" t="b">
        <v>0</v>
      </c>
      <c r="T302" t="s">
        <v>88</v>
      </c>
      <c r="U302" t="b">
        <v>0</v>
      </c>
      <c r="V302" t="s">
        <v>562</v>
      </c>
      <c r="W302" s="1">
        <v>44595.384131944447</v>
      </c>
      <c r="X302">
        <v>359</v>
      </c>
      <c r="Y302">
        <v>21</v>
      </c>
      <c r="Z302">
        <v>0</v>
      </c>
      <c r="AA302">
        <v>21</v>
      </c>
      <c r="AB302">
        <v>0</v>
      </c>
      <c r="AC302">
        <v>17</v>
      </c>
      <c r="AD302">
        <v>7</v>
      </c>
      <c r="AE302">
        <v>0</v>
      </c>
      <c r="AF302">
        <v>0</v>
      </c>
      <c r="AG302">
        <v>0</v>
      </c>
      <c r="AH302" t="s">
        <v>225</v>
      </c>
      <c r="AI302" s="1">
        <v>44595.386435185188</v>
      </c>
      <c r="AJ302">
        <v>129</v>
      </c>
      <c r="AK302">
        <v>2</v>
      </c>
      <c r="AL302">
        <v>0</v>
      </c>
      <c r="AM302">
        <v>2</v>
      </c>
      <c r="AN302">
        <v>0</v>
      </c>
      <c r="AO302">
        <v>1</v>
      </c>
      <c r="AP302">
        <v>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813</v>
      </c>
      <c r="B303" t="s">
        <v>80</v>
      </c>
      <c r="C303" t="s">
        <v>811</v>
      </c>
      <c r="D303" t="s">
        <v>82</v>
      </c>
      <c r="E303" s="2" t="str">
        <f>HYPERLINK("capsilon://?command=openfolder&amp;siteaddress=FAM.docvelocity-na8.net&amp;folderid=FXEAE53181-1B7A-BDD3-6552-9A4970DD4C73","FX22016459")</f>
        <v>FX22016459</v>
      </c>
      <c r="F303" t="s">
        <v>19</v>
      </c>
      <c r="G303" t="s">
        <v>19</v>
      </c>
      <c r="H303" t="s">
        <v>83</v>
      </c>
      <c r="I303" t="s">
        <v>814</v>
      </c>
      <c r="J303">
        <v>28</v>
      </c>
      <c r="K303" t="s">
        <v>85</v>
      </c>
      <c r="L303" t="s">
        <v>86</v>
      </c>
      <c r="M303" t="s">
        <v>87</v>
      </c>
      <c r="N303">
        <v>2</v>
      </c>
      <c r="O303" s="1">
        <v>44595.379212962966</v>
      </c>
      <c r="P303" s="1">
        <v>44595.394085648149</v>
      </c>
      <c r="Q303">
        <v>626</v>
      </c>
      <c r="R303">
        <v>659</v>
      </c>
      <c r="S303" t="b">
        <v>0</v>
      </c>
      <c r="T303" t="s">
        <v>88</v>
      </c>
      <c r="U303" t="b">
        <v>0</v>
      </c>
      <c r="V303" t="s">
        <v>562</v>
      </c>
      <c r="W303" s="1">
        <v>44595.388611111113</v>
      </c>
      <c r="X303">
        <v>386</v>
      </c>
      <c r="Y303">
        <v>21</v>
      </c>
      <c r="Z303">
        <v>0</v>
      </c>
      <c r="AA303">
        <v>21</v>
      </c>
      <c r="AB303">
        <v>0</v>
      </c>
      <c r="AC303">
        <v>17</v>
      </c>
      <c r="AD303">
        <v>7</v>
      </c>
      <c r="AE303">
        <v>0</v>
      </c>
      <c r="AF303">
        <v>0</v>
      </c>
      <c r="AG303">
        <v>0</v>
      </c>
      <c r="AH303" t="s">
        <v>120</v>
      </c>
      <c r="AI303" s="1">
        <v>44595.394085648149</v>
      </c>
      <c r="AJ303">
        <v>265</v>
      </c>
      <c r="AK303">
        <v>2</v>
      </c>
      <c r="AL303">
        <v>0</v>
      </c>
      <c r="AM303">
        <v>2</v>
      </c>
      <c r="AN303">
        <v>0</v>
      </c>
      <c r="AO303">
        <v>1</v>
      </c>
      <c r="AP303">
        <v>5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815</v>
      </c>
      <c r="B304" t="s">
        <v>80</v>
      </c>
      <c r="C304" t="s">
        <v>162</v>
      </c>
      <c r="D304" t="s">
        <v>82</v>
      </c>
      <c r="E304" s="2" t="str">
        <f>HYPERLINK("capsilon://?command=openfolder&amp;siteaddress=FAM.docvelocity-na8.net&amp;folderid=FX55CB7384-125D-F815-946A-4FCF73DF11B1","FX220110552")</f>
        <v>FX220110552</v>
      </c>
      <c r="F304" t="s">
        <v>19</v>
      </c>
      <c r="G304" t="s">
        <v>19</v>
      </c>
      <c r="H304" t="s">
        <v>83</v>
      </c>
      <c r="I304" t="s">
        <v>816</v>
      </c>
      <c r="J304">
        <v>30</v>
      </c>
      <c r="K304" t="s">
        <v>85</v>
      </c>
      <c r="L304" t="s">
        <v>86</v>
      </c>
      <c r="M304" t="s">
        <v>87</v>
      </c>
      <c r="N304">
        <v>2</v>
      </c>
      <c r="O304" s="1">
        <v>44595.384004629632</v>
      </c>
      <c r="P304" s="1">
        <v>44595.396273148152</v>
      </c>
      <c r="Q304">
        <v>765</v>
      </c>
      <c r="R304">
        <v>295</v>
      </c>
      <c r="S304" t="b">
        <v>0</v>
      </c>
      <c r="T304" t="s">
        <v>88</v>
      </c>
      <c r="U304" t="b">
        <v>0</v>
      </c>
      <c r="V304" t="s">
        <v>562</v>
      </c>
      <c r="W304" s="1">
        <v>44595.389861111114</v>
      </c>
      <c r="X304">
        <v>107</v>
      </c>
      <c r="Y304">
        <v>9</v>
      </c>
      <c r="Z304">
        <v>0</v>
      </c>
      <c r="AA304">
        <v>9</v>
      </c>
      <c r="AB304">
        <v>0</v>
      </c>
      <c r="AC304">
        <v>3</v>
      </c>
      <c r="AD304">
        <v>21</v>
      </c>
      <c r="AE304">
        <v>0</v>
      </c>
      <c r="AF304">
        <v>0</v>
      </c>
      <c r="AG304">
        <v>0</v>
      </c>
      <c r="AH304" t="s">
        <v>120</v>
      </c>
      <c r="AI304" s="1">
        <v>44595.396273148152</v>
      </c>
      <c r="AJ304">
        <v>188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21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817</v>
      </c>
      <c r="B305" t="s">
        <v>80</v>
      </c>
      <c r="C305" t="s">
        <v>710</v>
      </c>
      <c r="D305" t="s">
        <v>82</v>
      </c>
      <c r="E305" s="2" t="str">
        <f>HYPERLINK("capsilon://?command=openfolder&amp;siteaddress=FAM.docvelocity-na8.net&amp;folderid=FXA473946C-6B8F-C005-7545-0703F53A24BA","FX22014341")</f>
        <v>FX22014341</v>
      </c>
      <c r="F305" t="s">
        <v>19</v>
      </c>
      <c r="G305" t="s">
        <v>19</v>
      </c>
      <c r="H305" t="s">
        <v>83</v>
      </c>
      <c r="I305" t="s">
        <v>818</v>
      </c>
      <c r="J305">
        <v>66</v>
      </c>
      <c r="K305" t="s">
        <v>85</v>
      </c>
      <c r="L305" t="s">
        <v>86</v>
      </c>
      <c r="M305" t="s">
        <v>87</v>
      </c>
      <c r="N305">
        <v>2</v>
      </c>
      <c r="O305" s="1">
        <v>44595.388356481482</v>
      </c>
      <c r="P305" s="1">
        <v>44595.491932870369</v>
      </c>
      <c r="Q305">
        <v>5779</v>
      </c>
      <c r="R305">
        <v>3170</v>
      </c>
      <c r="S305" t="b">
        <v>0</v>
      </c>
      <c r="T305" t="s">
        <v>88</v>
      </c>
      <c r="U305" t="b">
        <v>0</v>
      </c>
      <c r="V305" t="s">
        <v>89</v>
      </c>
      <c r="W305" s="1">
        <v>44595.46769675926</v>
      </c>
      <c r="X305">
        <v>468</v>
      </c>
      <c r="Y305">
        <v>52</v>
      </c>
      <c r="Z305">
        <v>0</v>
      </c>
      <c r="AA305">
        <v>52</v>
      </c>
      <c r="AB305">
        <v>0</v>
      </c>
      <c r="AC305">
        <v>45</v>
      </c>
      <c r="AD305">
        <v>14</v>
      </c>
      <c r="AE305">
        <v>0</v>
      </c>
      <c r="AF305">
        <v>0</v>
      </c>
      <c r="AG305">
        <v>0</v>
      </c>
      <c r="AH305" t="s">
        <v>225</v>
      </c>
      <c r="AI305" s="1">
        <v>44595.491932870369</v>
      </c>
      <c r="AJ305">
        <v>163</v>
      </c>
      <c r="AK305">
        <v>2</v>
      </c>
      <c r="AL305">
        <v>0</v>
      </c>
      <c r="AM305">
        <v>2</v>
      </c>
      <c r="AN305">
        <v>0</v>
      </c>
      <c r="AO305">
        <v>1</v>
      </c>
      <c r="AP305">
        <v>12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819</v>
      </c>
      <c r="B306" t="s">
        <v>80</v>
      </c>
      <c r="C306" t="s">
        <v>710</v>
      </c>
      <c r="D306" t="s">
        <v>82</v>
      </c>
      <c r="E306" s="2" t="str">
        <f>HYPERLINK("capsilon://?command=openfolder&amp;siteaddress=FAM.docvelocity-na8.net&amp;folderid=FXA473946C-6B8F-C005-7545-0703F53A24BA","FX22014341")</f>
        <v>FX22014341</v>
      </c>
      <c r="F306" t="s">
        <v>19</v>
      </c>
      <c r="G306" t="s">
        <v>19</v>
      </c>
      <c r="H306" t="s">
        <v>83</v>
      </c>
      <c r="I306" t="s">
        <v>820</v>
      </c>
      <c r="J306">
        <v>66</v>
      </c>
      <c r="K306" t="s">
        <v>85</v>
      </c>
      <c r="L306" t="s">
        <v>86</v>
      </c>
      <c r="M306" t="s">
        <v>87</v>
      </c>
      <c r="N306">
        <v>2</v>
      </c>
      <c r="O306" s="1">
        <v>44595.388842592591</v>
      </c>
      <c r="P306" s="1">
        <v>44595.496261574073</v>
      </c>
      <c r="Q306">
        <v>8629</v>
      </c>
      <c r="R306">
        <v>652</v>
      </c>
      <c r="S306" t="b">
        <v>0</v>
      </c>
      <c r="T306" t="s">
        <v>88</v>
      </c>
      <c r="U306" t="b">
        <v>0</v>
      </c>
      <c r="V306" t="s">
        <v>104</v>
      </c>
      <c r="W306" s="1">
        <v>44595.472337962965</v>
      </c>
      <c r="X306">
        <v>471</v>
      </c>
      <c r="Y306">
        <v>52</v>
      </c>
      <c r="Z306">
        <v>0</v>
      </c>
      <c r="AA306">
        <v>52</v>
      </c>
      <c r="AB306">
        <v>0</v>
      </c>
      <c r="AC306">
        <v>45</v>
      </c>
      <c r="AD306">
        <v>14</v>
      </c>
      <c r="AE306">
        <v>0</v>
      </c>
      <c r="AF306">
        <v>0</v>
      </c>
      <c r="AG306">
        <v>0</v>
      </c>
      <c r="AH306" t="s">
        <v>225</v>
      </c>
      <c r="AI306" s="1">
        <v>44595.496261574073</v>
      </c>
      <c r="AJ306">
        <v>181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13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821</v>
      </c>
      <c r="B307" t="s">
        <v>80</v>
      </c>
      <c r="C307" t="s">
        <v>477</v>
      </c>
      <c r="D307" t="s">
        <v>82</v>
      </c>
      <c r="E307" s="2" t="str">
        <f>HYPERLINK("capsilon://?command=openfolder&amp;siteaddress=FAM.docvelocity-na8.net&amp;folderid=FX36C86C3F-DCAC-DA81-D631-C18BA1A3485A","FX2201604")</f>
        <v>FX2201604</v>
      </c>
      <c r="F307" t="s">
        <v>19</v>
      </c>
      <c r="G307" t="s">
        <v>19</v>
      </c>
      <c r="H307" t="s">
        <v>83</v>
      </c>
      <c r="I307" t="s">
        <v>822</v>
      </c>
      <c r="J307">
        <v>28</v>
      </c>
      <c r="K307" t="s">
        <v>85</v>
      </c>
      <c r="L307" t="s">
        <v>86</v>
      </c>
      <c r="M307" t="s">
        <v>87</v>
      </c>
      <c r="N307">
        <v>1</v>
      </c>
      <c r="O307" s="1">
        <v>44595.396967592591</v>
      </c>
      <c r="P307" s="1">
        <v>44595.485208333332</v>
      </c>
      <c r="Q307">
        <v>7136</v>
      </c>
      <c r="R307">
        <v>488</v>
      </c>
      <c r="S307" t="b">
        <v>0</v>
      </c>
      <c r="T307" t="s">
        <v>88</v>
      </c>
      <c r="U307" t="b">
        <v>0</v>
      </c>
      <c r="V307" t="s">
        <v>100</v>
      </c>
      <c r="W307" s="1">
        <v>44595.485208333332</v>
      </c>
      <c r="X307">
        <v>378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28</v>
      </c>
      <c r="AE307">
        <v>21</v>
      </c>
      <c r="AF307">
        <v>0</v>
      </c>
      <c r="AG307">
        <v>2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823</v>
      </c>
      <c r="B308" t="s">
        <v>80</v>
      </c>
      <c r="C308" t="s">
        <v>710</v>
      </c>
      <c r="D308" t="s">
        <v>82</v>
      </c>
      <c r="E308" s="2" t="str">
        <f>HYPERLINK("capsilon://?command=openfolder&amp;siteaddress=FAM.docvelocity-na8.net&amp;folderid=FXA473946C-6B8F-C005-7545-0703F53A24BA","FX22014341")</f>
        <v>FX22014341</v>
      </c>
      <c r="F308" t="s">
        <v>19</v>
      </c>
      <c r="G308" t="s">
        <v>19</v>
      </c>
      <c r="H308" t="s">
        <v>83</v>
      </c>
      <c r="I308" t="s">
        <v>824</v>
      </c>
      <c r="J308">
        <v>112</v>
      </c>
      <c r="K308" t="s">
        <v>85</v>
      </c>
      <c r="L308" t="s">
        <v>86</v>
      </c>
      <c r="M308" t="s">
        <v>87</v>
      </c>
      <c r="N308">
        <v>2</v>
      </c>
      <c r="O308" s="1">
        <v>44595.398715277777</v>
      </c>
      <c r="P308" s="1">
        <v>44595.499131944445</v>
      </c>
      <c r="Q308">
        <v>7441</v>
      </c>
      <c r="R308">
        <v>1235</v>
      </c>
      <c r="S308" t="b">
        <v>0</v>
      </c>
      <c r="T308" t="s">
        <v>88</v>
      </c>
      <c r="U308" t="b">
        <v>0</v>
      </c>
      <c r="V308" t="s">
        <v>104</v>
      </c>
      <c r="W308" s="1">
        <v>44595.483090277776</v>
      </c>
      <c r="X308">
        <v>929</v>
      </c>
      <c r="Y308">
        <v>84</v>
      </c>
      <c r="Z308">
        <v>0</v>
      </c>
      <c r="AA308">
        <v>84</v>
      </c>
      <c r="AB308">
        <v>0</v>
      </c>
      <c r="AC308">
        <v>35</v>
      </c>
      <c r="AD308">
        <v>28</v>
      </c>
      <c r="AE308">
        <v>0</v>
      </c>
      <c r="AF308">
        <v>0</v>
      </c>
      <c r="AG308">
        <v>0</v>
      </c>
      <c r="AH308" t="s">
        <v>225</v>
      </c>
      <c r="AI308" s="1">
        <v>44595.499131944445</v>
      </c>
      <c r="AJ308">
        <v>247</v>
      </c>
      <c r="AK308">
        <v>2</v>
      </c>
      <c r="AL308">
        <v>0</v>
      </c>
      <c r="AM308">
        <v>2</v>
      </c>
      <c r="AN308">
        <v>0</v>
      </c>
      <c r="AO308">
        <v>1</v>
      </c>
      <c r="AP308">
        <v>26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825</v>
      </c>
      <c r="B309" t="s">
        <v>80</v>
      </c>
      <c r="C309" t="s">
        <v>385</v>
      </c>
      <c r="D309" t="s">
        <v>82</v>
      </c>
      <c r="E309" s="2" t="str">
        <f>HYPERLINK("capsilon://?command=openfolder&amp;siteaddress=FAM.docvelocity-na8.net&amp;folderid=FXF6CFE7EE-5E4E-C4F9-2074-45DE5EEA8D9D","FX21128419")</f>
        <v>FX21128419</v>
      </c>
      <c r="F309" t="s">
        <v>19</v>
      </c>
      <c r="G309" t="s">
        <v>19</v>
      </c>
      <c r="H309" t="s">
        <v>83</v>
      </c>
      <c r="I309" t="s">
        <v>809</v>
      </c>
      <c r="J309">
        <v>228</v>
      </c>
      <c r="K309" t="s">
        <v>85</v>
      </c>
      <c r="L309" t="s">
        <v>86</v>
      </c>
      <c r="M309" t="s">
        <v>87</v>
      </c>
      <c r="N309">
        <v>2</v>
      </c>
      <c r="O309" s="1">
        <v>44595.422754629632</v>
      </c>
      <c r="P309" s="1">
        <v>44595.466296296298</v>
      </c>
      <c r="Q309">
        <v>2670</v>
      </c>
      <c r="R309">
        <v>1092</v>
      </c>
      <c r="S309" t="b">
        <v>0</v>
      </c>
      <c r="T309" t="s">
        <v>88</v>
      </c>
      <c r="U309" t="b">
        <v>1</v>
      </c>
      <c r="V309" t="s">
        <v>104</v>
      </c>
      <c r="W309" s="1">
        <v>44595.456643518519</v>
      </c>
      <c r="X309">
        <v>716</v>
      </c>
      <c r="Y309">
        <v>111</v>
      </c>
      <c r="Z309">
        <v>0</v>
      </c>
      <c r="AA309">
        <v>111</v>
      </c>
      <c r="AB309">
        <v>111</v>
      </c>
      <c r="AC309">
        <v>74</v>
      </c>
      <c r="AD309">
        <v>117</v>
      </c>
      <c r="AE309">
        <v>0</v>
      </c>
      <c r="AF309">
        <v>0</v>
      </c>
      <c r="AG309">
        <v>0</v>
      </c>
      <c r="AH309" t="s">
        <v>225</v>
      </c>
      <c r="AI309" s="1">
        <v>44595.466296296298</v>
      </c>
      <c r="AJ309">
        <v>366</v>
      </c>
      <c r="AK309">
        <v>1</v>
      </c>
      <c r="AL309">
        <v>0</v>
      </c>
      <c r="AM309">
        <v>1</v>
      </c>
      <c r="AN309">
        <v>111</v>
      </c>
      <c r="AO309">
        <v>0</v>
      </c>
      <c r="AP309">
        <v>116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826</v>
      </c>
      <c r="B310" t="s">
        <v>80</v>
      </c>
      <c r="C310" t="s">
        <v>827</v>
      </c>
      <c r="D310" t="s">
        <v>82</v>
      </c>
      <c r="E310" s="2" t="str">
        <f>HYPERLINK("capsilon://?command=openfolder&amp;siteaddress=FAM.docvelocity-na8.net&amp;folderid=FX9A5E5B2E-A2C0-E299-4971-9BAE57E3EC02","FX22017668")</f>
        <v>FX22017668</v>
      </c>
      <c r="F310" t="s">
        <v>19</v>
      </c>
      <c r="G310" t="s">
        <v>19</v>
      </c>
      <c r="H310" t="s">
        <v>83</v>
      </c>
      <c r="I310" t="s">
        <v>828</v>
      </c>
      <c r="J310">
        <v>42</v>
      </c>
      <c r="K310" t="s">
        <v>85</v>
      </c>
      <c r="L310" t="s">
        <v>86</v>
      </c>
      <c r="M310" t="s">
        <v>87</v>
      </c>
      <c r="N310">
        <v>2</v>
      </c>
      <c r="O310" s="1">
        <v>44595.436296296299</v>
      </c>
      <c r="P310" s="1">
        <v>44595.500694444447</v>
      </c>
      <c r="Q310">
        <v>5092</v>
      </c>
      <c r="R310">
        <v>472</v>
      </c>
      <c r="S310" t="b">
        <v>0</v>
      </c>
      <c r="T310" t="s">
        <v>88</v>
      </c>
      <c r="U310" t="b">
        <v>0</v>
      </c>
      <c r="V310" t="s">
        <v>89</v>
      </c>
      <c r="W310" s="1">
        <v>44595.472488425927</v>
      </c>
      <c r="X310">
        <v>338</v>
      </c>
      <c r="Y310">
        <v>43</v>
      </c>
      <c r="Z310">
        <v>0</v>
      </c>
      <c r="AA310">
        <v>43</v>
      </c>
      <c r="AB310">
        <v>0</v>
      </c>
      <c r="AC310">
        <v>33</v>
      </c>
      <c r="AD310">
        <v>-1</v>
      </c>
      <c r="AE310">
        <v>0</v>
      </c>
      <c r="AF310">
        <v>0</v>
      </c>
      <c r="AG310">
        <v>0</v>
      </c>
      <c r="AH310" t="s">
        <v>225</v>
      </c>
      <c r="AI310" s="1">
        <v>44595.500694444447</v>
      </c>
      <c r="AJ310">
        <v>134</v>
      </c>
      <c r="AK310">
        <v>1</v>
      </c>
      <c r="AL310">
        <v>0</v>
      </c>
      <c r="AM310">
        <v>1</v>
      </c>
      <c r="AN310">
        <v>0</v>
      </c>
      <c r="AO310">
        <v>0</v>
      </c>
      <c r="AP310">
        <v>-2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829</v>
      </c>
      <c r="B311" t="s">
        <v>80</v>
      </c>
      <c r="C311" t="s">
        <v>830</v>
      </c>
      <c r="D311" t="s">
        <v>82</v>
      </c>
      <c r="E311" s="2" t="str">
        <f>HYPERLINK("capsilon://?command=openfolder&amp;siteaddress=FAM.docvelocity-na8.net&amp;folderid=FXBBA91624-829E-0894-B8FA-DF0A126D98CF","FX21115915")</f>
        <v>FX21115915</v>
      </c>
      <c r="F311" t="s">
        <v>19</v>
      </c>
      <c r="G311" t="s">
        <v>19</v>
      </c>
      <c r="H311" t="s">
        <v>83</v>
      </c>
      <c r="I311" t="s">
        <v>831</v>
      </c>
      <c r="J311">
        <v>61</v>
      </c>
      <c r="K311" t="s">
        <v>85</v>
      </c>
      <c r="L311" t="s">
        <v>86</v>
      </c>
      <c r="M311" t="s">
        <v>87</v>
      </c>
      <c r="N311">
        <v>2</v>
      </c>
      <c r="O311" s="1">
        <v>44595.445243055554</v>
      </c>
      <c r="P311" s="1">
        <v>44595.503958333335</v>
      </c>
      <c r="Q311">
        <v>4546</v>
      </c>
      <c r="R311">
        <v>527</v>
      </c>
      <c r="S311" t="b">
        <v>0</v>
      </c>
      <c r="T311" t="s">
        <v>88</v>
      </c>
      <c r="U311" t="b">
        <v>0</v>
      </c>
      <c r="V311" t="s">
        <v>562</v>
      </c>
      <c r="W311" s="1">
        <v>44595.479560185187</v>
      </c>
      <c r="X311">
        <v>302</v>
      </c>
      <c r="Y311">
        <v>56</v>
      </c>
      <c r="Z311">
        <v>0</v>
      </c>
      <c r="AA311">
        <v>56</v>
      </c>
      <c r="AB311">
        <v>0</v>
      </c>
      <c r="AC311">
        <v>12</v>
      </c>
      <c r="AD311">
        <v>5</v>
      </c>
      <c r="AE311">
        <v>0</v>
      </c>
      <c r="AF311">
        <v>0</v>
      </c>
      <c r="AG311">
        <v>0</v>
      </c>
      <c r="AH311" t="s">
        <v>90</v>
      </c>
      <c r="AI311" s="1">
        <v>44595.503958333335</v>
      </c>
      <c r="AJ311">
        <v>201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3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832</v>
      </c>
      <c r="B312" t="s">
        <v>80</v>
      </c>
      <c r="C312" t="s">
        <v>833</v>
      </c>
      <c r="D312" t="s">
        <v>82</v>
      </c>
      <c r="E312" s="2" t="str">
        <f>HYPERLINK("capsilon://?command=openfolder&amp;siteaddress=FAM.docvelocity-na8.net&amp;folderid=FXB3479C09-0BEF-8AE2-50FC-C50365C81FDD","FX22018860")</f>
        <v>FX22018860</v>
      </c>
      <c r="F312" t="s">
        <v>19</v>
      </c>
      <c r="G312" t="s">
        <v>19</v>
      </c>
      <c r="H312" t="s">
        <v>83</v>
      </c>
      <c r="I312" t="s">
        <v>834</v>
      </c>
      <c r="J312">
        <v>28</v>
      </c>
      <c r="K312" t="s">
        <v>85</v>
      </c>
      <c r="L312" t="s">
        <v>86</v>
      </c>
      <c r="M312" t="s">
        <v>87</v>
      </c>
      <c r="N312">
        <v>2</v>
      </c>
      <c r="O312" s="1">
        <v>44595.453877314816</v>
      </c>
      <c r="P312" s="1">
        <v>44595.505694444444</v>
      </c>
      <c r="Q312">
        <v>4143</v>
      </c>
      <c r="R312">
        <v>334</v>
      </c>
      <c r="S312" t="b">
        <v>0</v>
      </c>
      <c r="T312" t="s">
        <v>88</v>
      </c>
      <c r="U312" t="b">
        <v>0</v>
      </c>
      <c r="V312" t="s">
        <v>89</v>
      </c>
      <c r="W312" s="1">
        <v>44595.477476851855</v>
      </c>
      <c r="X312">
        <v>113</v>
      </c>
      <c r="Y312">
        <v>21</v>
      </c>
      <c r="Z312">
        <v>0</v>
      </c>
      <c r="AA312">
        <v>21</v>
      </c>
      <c r="AB312">
        <v>0</v>
      </c>
      <c r="AC312">
        <v>1</v>
      </c>
      <c r="AD312">
        <v>7</v>
      </c>
      <c r="AE312">
        <v>0</v>
      </c>
      <c r="AF312">
        <v>0</v>
      </c>
      <c r="AG312">
        <v>0</v>
      </c>
      <c r="AH312" t="s">
        <v>156</v>
      </c>
      <c r="AI312" s="1">
        <v>44595.505694444444</v>
      </c>
      <c r="AJ312">
        <v>214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7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835</v>
      </c>
      <c r="B313" t="s">
        <v>80</v>
      </c>
      <c r="C313" t="s">
        <v>836</v>
      </c>
      <c r="D313" t="s">
        <v>82</v>
      </c>
      <c r="E313" s="2" t="str">
        <f>HYPERLINK("capsilon://?command=openfolder&amp;siteaddress=FAM.docvelocity-na8.net&amp;folderid=FX5AE5E742-3B74-068F-C732-32217D9AB407","FX21129612")</f>
        <v>FX21129612</v>
      </c>
      <c r="F313" t="s">
        <v>19</v>
      </c>
      <c r="G313" t="s">
        <v>19</v>
      </c>
      <c r="H313" t="s">
        <v>83</v>
      </c>
      <c r="I313" t="s">
        <v>837</v>
      </c>
      <c r="J313">
        <v>66</v>
      </c>
      <c r="K313" t="s">
        <v>85</v>
      </c>
      <c r="L313" t="s">
        <v>86</v>
      </c>
      <c r="M313" t="s">
        <v>87</v>
      </c>
      <c r="N313">
        <v>2</v>
      </c>
      <c r="O313" s="1">
        <v>44595.459363425929</v>
      </c>
      <c r="P313" s="1">
        <v>44595.505497685182</v>
      </c>
      <c r="Q313">
        <v>3713</v>
      </c>
      <c r="R313">
        <v>273</v>
      </c>
      <c r="S313" t="b">
        <v>0</v>
      </c>
      <c r="T313" t="s">
        <v>88</v>
      </c>
      <c r="U313" t="b">
        <v>0</v>
      </c>
      <c r="V313" t="s">
        <v>89</v>
      </c>
      <c r="W313" s="1">
        <v>44595.479120370372</v>
      </c>
      <c r="X313">
        <v>141</v>
      </c>
      <c r="Y313">
        <v>52</v>
      </c>
      <c r="Z313">
        <v>0</v>
      </c>
      <c r="AA313">
        <v>52</v>
      </c>
      <c r="AB313">
        <v>0</v>
      </c>
      <c r="AC313">
        <v>33</v>
      </c>
      <c r="AD313">
        <v>14</v>
      </c>
      <c r="AE313">
        <v>0</v>
      </c>
      <c r="AF313">
        <v>0</v>
      </c>
      <c r="AG313">
        <v>0</v>
      </c>
      <c r="AH313" t="s">
        <v>90</v>
      </c>
      <c r="AI313" s="1">
        <v>44595.505497685182</v>
      </c>
      <c r="AJ313">
        <v>132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14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838</v>
      </c>
      <c r="B314" t="s">
        <v>80</v>
      </c>
      <c r="C314" t="s">
        <v>839</v>
      </c>
      <c r="D314" t="s">
        <v>82</v>
      </c>
      <c r="E314" s="2" t="str">
        <f>HYPERLINK("capsilon://?command=openfolder&amp;siteaddress=FAM.docvelocity-na8.net&amp;folderid=FX875B08CC-C8E0-7D22-23E7-1BD5A53EA2BA","FX220110783")</f>
        <v>FX220110783</v>
      </c>
      <c r="F314" t="s">
        <v>19</v>
      </c>
      <c r="G314" t="s">
        <v>19</v>
      </c>
      <c r="H314" t="s">
        <v>83</v>
      </c>
      <c r="I314" t="s">
        <v>840</v>
      </c>
      <c r="J314">
        <v>28</v>
      </c>
      <c r="K314" t="s">
        <v>85</v>
      </c>
      <c r="L314" t="s">
        <v>86</v>
      </c>
      <c r="M314" t="s">
        <v>87</v>
      </c>
      <c r="N314">
        <v>2</v>
      </c>
      <c r="O314" s="1">
        <v>44595.466782407406</v>
      </c>
      <c r="P314" s="1">
        <v>44595.506539351853</v>
      </c>
      <c r="Q314">
        <v>3107</v>
      </c>
      <c r="R314">
        <v>328</v>
      </c>
      <c r="S314" t="b">
        <v>0</v>
      </c>
      <c r="T314" t="s">
        <v>88</v>
      </c>
      <c r="U314" t="b">
        <v>0</v>
      </c>
      <c r="V314" t="s">
        <v>89</v>
      </c>
      <c r="W314" s="1">
        <v>44595.481898148151</v>
      </c>
      <c r="X314">
        <v>239</v>
      </c>
      <c r="Y314">
        <v>21</v>
      </c>
      <c r="Z314">
        <v>0</v>
      </c>
      <c r="AA314">
        <v>21</v>
      </c>
      <c r="AB314">
        <v>0</v>
      </c>
      <c r="AC314">
        <v>10</v>
      </c>
      <c r="AD314">
        <v>7</v>
      </c>
      <c r="AE314">
        <v>0</v>
      </c>
      <c r="AF314">
        <v>0</v>
      </c>
      <c r="AG314">
        <v>0</v>
      </c>
      <c r="AH314" t="s">
        <v>90</v>
      </c>
      <c r="AI314" s="1">
        <v>44595.506539351853</v>
      </c>
      <c r="AJ314">
        <v>89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841</v>
      </c>
      <c r="B315" t="s">
        <v>80</v>
      </c>
      <c r="C315" t="s">
        <v>842</v>
      </c>
      <c r="D315" t="s">
        <v>82</v>
      </c>
      <c r="E315" s="2" t="str">
        <f>HYPERLINK("capsilon://?command=openfolder&amp;siteaddress=FAM.docvelocity-na8.net&amp;folderid=FXF63EAC5F-7727-32EB-F0B4-5333B9602575","FX22011774")</f>
        <v>FX22011774</v>
      </c>
      <c r="F315" t="s">
        <v>19</v>
      </c>
      <c r="G315" t="s">
        <v>19</v>
      </c>
      <c r="H315" t="s">
        <v>83</v>
      </c>
      <c r="I315" t="s">
        <v>843</v>
      </c>
      <c r="J315">
        <v>28</v>
      </c>
      <c r="K315" t="s">
        <v>85</v>
      </c>
      <c r="L315" t="s">
        <v>86</v>
      </c>
      <c r="M315" t="s">
        <v>87</v>
      </c>
      <c r="N315">
        <v>2</v>
      </c>
      <c r="O315" s="1">
        <v>44595.469687500001</v>
      </c>
      <c r="P315" s="1">
        <v>44595.508576388886</v>
      </c>
      <c r="Q315">
        <v>2907</v>
      </c>
      <c r="R315">
        <v>453</v>
      </c>
      <c r="S315" t="b">
        <v>0</v>
      </c>
      <c r="T315" t="s">
        <v>88</v>
      </c>
      <c r="U315" t="b">
        <v>0</v>
      </c>
      <c r="V315" t="s">
        <v>562</v>
      </c>
      <c r="W315" s="1">
        <v>44595.482685185183</v>
      </c>
      <c r="X315">
        <v>270</v>
      </c>
      <c r="Y315">
        <v>21</v>
      </c>
      <c r="Z315">
        <v>0</v>
      </c>
      <c r="AA315">
        <v>21</v>
      </c>
      <c r="AB315">
        <v>0</v>
      </c>
      <c r="AC315">
        <v>19</v>
      </c>
      <c r="AD315">
        <v>7</v>
      </c>
      <c r="AE315">
        <v>0</v>
      </c>
      <c r="AF315">
        <v>0</v>
      </c>
      <c r="AG315">
        <v>0</v>
      </c>
      <c r="AH315" t="s">
        <v>129</v>
      </c>
      <c r="AI315" s="1">
        <v>44595.508576388886</v>
      </c>
      <c r="AJ315">
        <v>177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844</v>
      </c>
      <c r="B316" t="s">
        <v>80</v>
      </c>
      <c r="C316" t="s">
        <v>845</v>
      </c>
      <c r="D316" t="s">
        <v>82</v>
      </c>
      <c r="E316" s="2" t="str">
        <f>HYPERLINK("capsilon://?command=openfolder&amp;siteaddress=FAM.docvelocity-na8.net&amp;folderid=FX001FB8A7-6382-CB04-57B8-626F7EBA0C80","FX21114498")</f>
        <v>FX21114498</v>
      </c>
      <c r="F316" t="s">
        <v>19</v>
      </c>
      <c r="G316" t="s">
        <v>19</v>
      </c>
      <c r="H316" t="s">
        <v>83</v>
      </c>
      <c r="I316" t="s">
        <v>846</v>
      </c>
      <c r="J316">
        <v>66</v>
      </c>
      <c r="K316" t="s">
        <v>85</v>
      </c>
      <c r="L316" t="s">
        <v>86</v>
      </c>
      <c r="M316" t="s">
        <v>87</v>
      </c>
      <c r="N316">
        <v>2</v>
      </c>
      <c r="O316" s="1">
        <v>44593.413831018515</v>
      </c>
      <c r="P316" s="1">
        <v>44593.427337962959</v>
      </c>
      <c r="Q316">
        <v>232</v>
      </c>
      <c r="R316">
        <v>935</v>
      </c>
      <c r="S316" t="b">
        <v>0</v>
      </c>
      <c r="T316" t="s">
        <v>88</v>
      </c>
      <c r="U316" t="b">
        <v>0</v>
      </c>
      <c r="V316" t="s">
        <v>562</v>
      </c>
      <c r="W316" s="1">
        <v>44593.421712962961</v>
      </c>
      <c r="X316">
        <v>596</v>
      </c>
      <c r="Y316">
        <v>52</v>
      </c>
      <c r="Z316">
        <v>0</v>
      </c>
      <c r="AA316">
        <v>52</v>
      </c>
      <c r="AB316">
        <v>0</v>
      </c>
      <c r="AC316">
        <v>36</v>
      </c>
      <c r="AD316">
        <v>14</v>
      </c>
      <c r="AE316">
        <v>0</v>
      </c>
      <c r="AF316">
        <v>0</v>
      </c>
      <c r="AG316">
        <v>0</v>
      </c>
      <c r="AH316" t="s">
        <v>140</v>
      </c>
      <c r="AI316" s="1">
        <v>44593.427337962959</v>
      </c>
      <c r="AJ316">
        <v>326</v>
      </c>
      <c r="AK316">
        <v>1</v>
      </c>
      <c r="AL316">
        <v>0</v>
      </c>
      <c r="AM316">
        <v>1</v>
      </c>
      <c r="AN316">
        <v>0</v>
      </c>
      <c r="AO316">
        <v>1</v>
      </c>
      <c r="AP316">
        <v>13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847</v>
      </c>
      <c r="B317" t="s">
        <v>80</v>
      </c>
      <c r="C317" t="s">
        <v>159</v>
      </c>
      <c r="D317" t="s">
        <v>82</v>
      </c>
      <c r="E317" s="2" t="str">
        <f>HYPERLINK("capsilon://?command=openfolder&amp;siteaddress=FAM.docvelocity-na8.net&amp;folderid=FX09494C54-710E-ECFC-C20E-FFE809AB46A0","FX220110361")</f>
        <v>FX220110361</v>
      </c>
      <c r="F317" t="s">
        <v>19</v>
      </c>
      <c r="G317" t="s">
        <v>19</v>
      </c>
      <c r="H317" t="s">
        <v>83</v>
      </c>
      <c r="I317" t="s">
        <v>848</v>
      </c>
      <c r="J317">
        <v>30</v>
      </c>
      <c r="K317" t="s">
        <v>85</v>
      </c>
      <c r="L317" t="s">
        <v>86</v>
      </c>
      <c r="M317" t="s">
        <v>87</v>
      </c>
      <c r="N317">
        <v>2</v>
      </c>
      <c r="O317" s="1">
        <v>44595.482708333337</v>
      </c>
      <c r="P317" s="1">
        <v>44595.507592592592</v>
      </c>
      <c r="Q317">
        <v>1937</v>
      </c>
      <c r="R317">
        <v>213</v>
      </c>
      <c r="S317" t="b">
        <v>0</v>
      </c>
      <c r="T317" t="s">
        <v>88</v>
      </c>
      <c r="U317" t="b">
        <v>0</v>
      </c>
      <c r="V317" t="s">
        <v>104</v>
      </c>
      <c r="W317" s="1">
        <v>44595.484513888892</v>
      </c>
      <c r="X317">
        <v>123</v>
      </c>
      <c r="Y317">
        <v>9</v>
      </c>
      <c r="Z317">
        <v>0</v>
      </c>
      <c r="AA317">
        <v>9</v>
      </c>
      <c r="AB317">
        <v>0</v>
      </c>
      <c r="AC317">
        <v>5</v>
      </c>
      <c r="AD317">
        <v>21</v>
      </c>
      <c r="AE317">
        <v>0</v>
      </c>
      <c r="AF317">
        <v>0</v>
      </c>
      <c r="AG317">
        <v>0</v>
      </c>
      <c r="AH317" t="s">
        <v>90</v>
      </c>
      <c r="AI317" s="1">
        <v>44595.507592592592</v>
      </c>
      <c r="AJ317">
        <v>90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21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849</v>
      </c>
      <c r="B318" t="s">
        <v>80</v>
      </c>
      <c r="C318" t="s">
        <v>477</v>
      </c>
      <c r="D318" t="s">
        <v>82</v>
      </c>
      <c r="E318" s="2" t="str">
        <f>HYPERLINK("capsilon://?command=openfolder&amp;siteaddress=FAM.docvelocity-na8.net&amp;folderid=FX36C86C3F-DCAC-DA81-D631-C18BA1A3485A","FX2201604")</f>
        <v>FX2201604</v>
      </c>
      <c r="F318" t="s">
        <v>19</v>
      </c>
      <c r="G318" t="s">
        <v>19</v>
      </c>
      <c r="H318" t="s">
        <v>83</v>
      </c>
      <c r="I318" t="s">
        <v>822</v>
      </c>
      <c r="J318">
        <v>56</v>
      </c>
      <c r="K318" t="s">
        <v>85</v>
      </c>
      <c r="L318" t="s">
        <v>86</v>
      </c>
      <c r="M318" t="s">
        <v>87</v>
      </c>
      <c r="N318">
        <v>2</v>
      </c>
      <c r="O318" s="1">
        <v>44595.485682870371</v>
      </c>
      <c r="P318" s="1">
        <v>44595.494155092594</v>
      </c>
      <c r="Q318">
        <v>119</v>
      </c>
      <c r="R318">
        <v>613</v>
      </c>
      <c r="S318" t="b">
        <v>0</v>
      </c>
      <c r="T318" t="s">
        <v>88</v>
      </c>
      <c r="U318" t="b">
        <v>1</v>
      </c>
      <c r="V318" t="s">
        <v>132</v>
      </c>
      <c r="W318" s="1">
        <v>44595.490740740737</v>
      </c>
      <c r="X318">
        <v>421</v>
      </c>
      <c r="Y318">
        <v>42</v>
      </c>
      <c r="Z318">
        <v>0</v>
      </c>
      <c r="AA318">
        <v>42</v>
      </c>
      <c r="AB318">
        <v>0</v>
      </c>
      <c r="AC318">
        <v>10</v>
      </c>
      <c r="AD318">
        <v>14</v>
      </c>
      <c r="AE318">
        <v>0</v>
      </c>
      <c r="AF318">
        <v>0</v>
      </c>
      <c r="AG318">
        <v>0</v>
      </c>
      <c r="AH318" t="s">
        <v>225</v>
      </c>
      <c r="AI318" s="1">
        <v>44595.494155092594</v>
      </c>
      <c r="AJ318">
        <v>192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13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850</v>
      </c>
      <c r="B319" t="s">
        <v>80</v>
      </c>
      <c r="C319" t="s">
        <v>713</v>
      </c>
      <c r="D319" t="s">
        <v>82</v>
      </c>
      <c r="E319" s="2" t="str">
        <f>HYPERLINK("capsilon://?command=openfolder&amp;siteaddress=FAM.docvelocity-na8.net&amp;folderid=FXD45B6DB0-CE0B-DE4C-43AF-3C3CC3E931DF","FX21129425")</f>
        <v>FX21129425</v>
      </c>
      <c r="F319" t="s">
        <v>19</v>
      </c>
      <c r="G319" t="s">
        <v>19</v>
      </c>
      <c r="H319" t="s">
        <v>83</v>
      </c>
      <c r="I319" t="s">
        <v>851</v>
      </c>
      <c r="J319">
        <v>78</v>
      </c>
      <c r="K319" t="s">
        <v>85</v>
      </c>
      <c r="L319" t="s">
        <v>86</v>
      </c>
      <c r="M319" t="s">
        <v>87</v>
      </c>
      <c r="N319">
        <v>2</v>
      </c>
      <c r="O319" s="1">
        <v>44595.506053240744</v>
      </c>
      <c r="P319" s="1">
        <v>44595.509409722225</v>
      </c>
      <c r="Q319">
        <v>36</v>
      </c>
      <c r="R319">
        <v>254</v>
      </c>
      <c r="S319" t="b">
        <v>0</v>
      </c>
      <c r="T319" t="s">
        <v>88</v>
      </c>
      <c r="U319" t="b">
        <v>0</v>
      </c>
      <c r="V319" t="s">
        <v>89</v>
      </c>
      <c r="W319" s="1">
        <v>44595.507222222222</v>
      </c>
      <c r="X319">
        <v>98</v>
      </c>
      <c r="Y319">
        <v>52</v>
      </c>
      <c r="Z319">
        <v>0</v>
      </c>
      <c r="AA319">
        <v>52</v>
      </c>
      <c r="AB319">
        <v>0</v>
      </c>
      <c r="AC319">
        <v>0</v>
      </c>
      <c r="AD319">
        <v>26</v>
      </c>
      <c r="AE319">
        <v>0</v>
      </c>
      <c r="AF319">
        <v>0</v>
      </c>
      <c r="AG319">
        <v>0</v>
      </c>
      <c r="AH319" t="s">
        <v>90</v>
      </c>
      <c r="AI319" s="1">
        <v>44595.509409722225</v>
      </c>
      <c r="AJ319">
        <v>156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26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852</v>
      </c>
      <c r="B320" t="s">
        <v>80</v>
      </c>
      <c r="C320" t="s">
        <v>713</v>
      </c>
      <c r="D320" t="s">
        <v>82</v>
      </c>
      <c r="E320" s="2" t="str">
        <f>HYPERLINK("capsilon://?command=openfolder&amp;siteaddress=FAM.docvelocity-na8.net&amp;folderid=FXD45B6DB0-CE0B-DE4C-43AF-3C3CC3E931DF","FX21129425")</f>
        <v>FX21129425</v>
      </c>
      <c r="F320" t="s">
        <v>19</v>
      </c>
      <c r="G320" t="s">
        <v>19</v>
      </c>
      <c r="H320" t="s">
        <v>83</v>
      </c>
      <c r="I320" t="s">
        <v>853</v>
      </c>
      <c r="J320">
        <v>78</v>
      </c>
      <c r="K320" t="s">
        <v>85</v>
      </c>
      <c r="L320" t="s">
        <v>86</v>
      </c>
      <c r="M320" t="s">
        <v>87</v>
      </c>
      <c r="N320">
        <v>2</v>
      </c>
      <c r="O320" s="1">
        <v>44595.506307870368</v>
      </c>
      <c r="P320" s="1">
        <v>44595.511238425926</v>
      </c>
      <c r="Q320">
        <v>105</v>
      </c>
      <c r="R320">
        <v>321</v>
      </c>
      <c r="S320" t="b">
        <v>0</v>
      </c>
      <c r="T320" t="s">
        <v>88</v>
      </c>
      <c r="U320" t="b">
        <v>0</v>
      </c>
      <c r="V320" t="s">
        <v>89</v>
      </c>
      <c r="W320" s="1">
        <v>44595.508287037039</v>
      </c>
      <c r="X320">
        <v>92</v>
      </c>
      <c r="Y320">
        <v>52</v>
      </c>
      <c r="Z320">
        <v>0</v>
      </c>
      <c r="AA320">
        <v>52</v>
      </c>
      <c r="AB320">
        <v>0</v>
      </c>
      <c r="AC320">
        <v>1</v>
      </c>
      <c r="AD320">
        <v>26</v>
      </c>
      <c r="AE320">
        <v>0</v>
      </c>
      <c r="AF320">
        <v>0</v>
      </c>
      <c r="AG320">
        <v>0</v>
      </c>
      <c r="AH320" t="s">
        <v>129</v>
      </c>
      <c r="AI320" s="1">
        <v>44595.511238425926</v>
      </c>
      <c r="AJ320">
        <v>229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854</v>
      </c>
      <c r="B321" t="s">
        <v>80</v>
      </c>
      <c r="C321" t="s">
        <v>252</v>
      </c>
      <c r="D321" t="s">
        <v>82</v>
      </c>
      <c r="E321" s="2" t="str">
        <f>HYPERLINK("capsilon://?command=openfolder&amp;siteaddress=FAM.docvelocity-na8.net&amp;folderid=FXE3071462-8C9E-CCE2-98C9-1F0CD4B48FE4","FX211111987")</f>
        <v>FX211111987</v>
      </c>
      <c r="F321" t="s">
        <v>19</v>
      </c>
      <c r="G321" t="s">
        <v>19</v>
      </c>
      <c r="H321" t="s">
        <v>83</v>
      </c>
      <c r="I321" t="s">
        <v>253</v>
      </c>
      <c r="J321">
        <v>32</v>
      </c>
      <c r="K321" t="s">
        <v>85</v>
      </c>
      <c r="L321" t="s">
        <v>86</v>
      </c>
      <c r="M321" t="s">
        <v>87</v>
      </c>
      <c r="N321">
        <v>1</v>
      </c>
      <c r="O321" s="1">
        <v>44593.424502314818</v>
      </c>
      <c r="P321" s="1">
        <v>44593.483460648145</v>
      </c>
      <c r="Q321">
        <v>4718</v>
      </c>
      <c r="R321">
        <v>376</v>
      </c>
      <c r="S321" t="b">
        <v>0</v>
      </c>
      <c r="T321" t="s">
        <v>88</v>
      </c>
      <c r="U321" t="b">
        <v>0</v>
      </c>
      <c r="V321" t="s">
        <v>100</v>
      </c>
      <c r="W321" s="1">
        <v>44593.483460648145</v>
      </c>
      <c r="X321">
        <v>155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32</v>
      </c>
      <c r="AE321">
        <v>27</v>
      </c>
      <c r="AF321">
        <v>0</v>
      </c>
      <c r="AG321">
        <v>2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855</v>
      </c>
      <c r="B322" t="s">
        <v>80</v>
      </c>
      <c r="C322" t="s">
        <v>856</v>
      </c>
      <c r="D322" t="s">
        <v>82</v>
      </c>
      <c r="E322" s="2" t="str">
        <f>HYPERLINK("capsilon://?command=openfolder&amp;siteaddress=FAM.docvelocity-na8.net&amp;folderid=FX6D7D9A6B-0351-490E-535F-B111DD2C22DD","FX22013764")</f>
        <v>FX22013764</v>
      </c>
      <c r="F322" t="s">
        <v>19</v>
      </c>
      <c r="G322" t="s">
        <v>19</v>
      </c>
      <c r="H322" t="s">
        <v>83</v>
      </c>
      <c r="I322" t="s">
        <v>857</v>
      </c>
      <c r="J322">
        <v>38</v>
      </c>
      <c r="K322" t="s">
        <v>85</v>
      </c>
      <c r="L322" t="s">
        <v>86</v>
      </c>
      <c r="M322" t="s">
        <v>87</v>
      </c>
      <c r="N322">
        <v>1</v>
      </c>
      <c r="O322" s="1">
        <v>44595.535046296296</v>
      </c>
      <c r="P322" s="1">
        <v>44595.538113425922</v>
      </c>
      <c r="Q322">
        <v>33</v>
      </c>
      <c r="R322">
        <v>232</v>
      </c>
      <c r="S322" t="b">
        <v>0</v>
      </c>
      <c r="T322" t="s">
        <v>88</v>
      </c>
      <c r="U322" t="b">
        <v>0</v>
      </c>
      <c r="V322" t="s">
        <v>100</v>
      </c>
      <c r="W322" s="1">
        <v>44595.538113425922</v>
      </c>
      <c r="X322">
        <v>232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38</v>
      </c>
      <c r="AE322">
        <v>37</v>
      </c>
      <c r="AF322">
        <v>0</v>
      </c>
      <c r="AG322">
        <v>2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45">
      <c r="A323" t="s">
        <v>858</v>
      </c>
      <c r="B323" t="s">
        <v>80</v>
      </c>
      <c r="C323" t="s">
        <v>856</v>
      </c>
      <c r="D323" t="s">
        <v>82</v>
      </c>
      <c r="E323" s="2" t="str">
        <f>HYPERLINK("capsilon://?command=openfolder&amp;siteaddress=FAM.docvelocity-na8.net&amp;folderid=FX6D7D9A6B-0351-490E-535F-B111DD2C22DD","FX22013764")</f>
        <v>FX22013764</v>
      </c>
      <c r="F323" t="s">
        <v>19</v>
      </c>
      <c r="G323" t="s">
        <v>19</v>
      </c>
      <c r="H323" t="s">
        <v>83</v>
      </c>
      <c r="I323" t="s">
        <v>857</v>
      </c>
      <c r="J323">
        <v>76</v>
      </c>
      <c r="K323" t="s">
        <v>85</v>
      </c>
      <c r="L323" t="s">
        <v>86</v>
      </c>
      <c r="M323" t="s">
        <v>87</v>
      </c>
      <c r="N323">
        <v>2</v>
      </c>
      <c r="O323" s="1">
        <v>44595.538576388892</v>
      </c>
      <c r="P323" s="1">
        <v>44595.573657407411</v>
      </c>
      <c r="Q323">
        <v>257</v>
      </c>
      <c r="R323">
        <v>2774</v>
      </c>
      <c r="S323" t="b">
        <v>0</v>
      </c>
      <c r="T323" t="s">
        <v>88</v>
      </c>
      <c r="U323" t="b">
        <v>1</v>
      </c>
      <c r="V323" t="s">
        <v>184</v>
      </c>
      <c r="W323" s="1">
        <v>44595.568993055553</v>
      </c>
      <c r="X323">
        <v>2513</v>
      </c>
      <c r="Y323">
        <v>74</v>
      </c>
      <c r="Z323">
        <v>0</v>
      </c>
      <c r="AA323">
        <v>74</v>
      </c>
      <c r="AB323">
        <v>0</v>
      </c>
      <c r="AC323">
        <v>51</v>
      </c>
      <c r="AD323">
        <v>2</v>
      </c>
      <c r="AE323">
        <v>0</v>
      </c>
      <c r="AF323">
        <v>0</v>
      </c>
      <c r="AG323">
        <v>0</v>
      </c>
      <c r="AH323" t="s">
        <v>90</v>
      </c>
      <c r="AI323" s="1">
        <v>44595.573657407411</v>
      </c>
      <c r="AJ323">
        <v>261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2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45">
      <c r="A324" t="s">
        <v>859</v>
      </c>
      <c r="B324" t="s">
        <v>80</v>
      </c>
      <c r="C324" t="s">
        <v>860</v>
      </c>
      <c r="D324" t="s">
        <v>82</v>
      </c>
      <c r="E324" s="2" t="str">
        <f>HYPERLINK("capsilon://?command=openfolder&amp;siteaddress=FAM.docvelocity-na8.net&amp;folderid=FX6604C0C4-C6AB-48AA-0C5A-28452C36663A","FX22019660")</f>
        <v>FX22019660</v>
      </c>
      <c r="F324" t="s">
        <v>19</v>
      </c>
      <c r="G324" t="s">
        <v>19</v>
      </c>
      <c r="H324" t="s">
        <v>83</v>
      </c>
      <c r="I324" t="s">
        <v>861</v>
      </c>
      <c r="J324">
        <v>28</v>
      </c>
      <c r="K324" t="s">
        <v>85</v>
      </c>
      <c r="L324" t="s">
        <v>86</v>
      </c>
      <c r="M324" t="s">
        <v>87</v>
      </c>
      <c r="N324">
        <v>2</v>
      </c>
      <c r="O324" s="1">
        <v>44595.571851851855</v>
      </c>
      <c r="P324" s="1">
        <v>44595.595254629632</v>
      </c>
      <c r="Q324">
        <v>1224</v>
      </c>
      <c r="R324">
        <v>798</v>
      </c>
      <c r="S324" t="b">
        <v>0</v>
      </c>
      <c r="T324" t="s">
        <v>88</v>
      </c>
      <c r="U324" t="b">
        <v>0</v>
      </c>
      <c r="V324" t="s">
        <v>104</v>
      </c>
      <c r="W324" s="1">
        <v>44595.58357638889</v>
      </c>
      <c r="X324">
        <v>653</v>
      </c>
      <c r="Y324">
        <v>21</v>
      </c>
      <c r="Z324">
        <v>0</v>
      </c>
      <c r="AA324">
        <v>21</v>
      </c>
      <c r="AB324">
        <v>0</v>
      </c>
      <c r="AC324">
        <v>19</v>
      </c>
      <c r="AD324">
        <v>7</v>
      </c>
      <c r="AE324">
        <v>0</v>
      </c>
      <c r="AF324">
        <v>0</v>
      </c>
      <c r="AG324">
        <v>0</v>
      </c>
      <c r="AH324" t="s">
        <v>90</v>
      </c>
      <c r="AI324" s="1">
        <v>44595.595254629632</v>
      </c>
      <c r="AJ324">
        <v>129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45">
      <c r="A325" t="s">
        <v>862</v>
      </c>
      <c r="B325" t="s">
        <v>80</v>
      </c>
      <c r="C325" t="s">
        <v>860</v>
      </c>
      <c r="D325" t="s">
        <v>82</v>
      </c>
      <c r="E325" s="2" t="str">
        <f>HYPERLINK("capsilon://?command=openfolder&amp;siteaddress=FAM.docvelocity-na8.net&amp;folderid=FX6604C0C4-C6AB-48AA-0C5A-28452C36663A","FX22019660")</f>
        <v>FX22019660</v>
      </c>
      <c r="F325" t="s">
        <v>19</v>
      </c>
      <c r="G325" t="s">
        <v>19</v>
      </c>
      <c r="H325" t="s">
        <v>83</v>
      </c>
      <c r="I325" t="s">
        <v>863</v>
      </c>
      <c r="J325">
        <v>28</v>
      </c>
      <c r="K325" t="s">
        <v>85</v>
      </c>
      <c r="L325" t="s">
        <v>86</v>
      </c>
      <c r="M325" t="s">
        <v>87</v>
      </c>
      <c r="N325">
        <v>2</v>
      </c>
      <c r="O325" s="1">
        <v>44595.572175925925</v>
      </c>
      <c r="P325" s="1">
        <v>44595.596365740741</v>
      </c>
      <c r="Q325">
        <v>1793</v>
      </c>
      <c r="R325">
        <v>297</v>
      </c>
      <c r="S325" t="b">
        <v>0</v>
      </c>
      <c r="T325" t="s">
        <v>88</v>
      </c>
      <c r="U325" t="b">
        <v>0</v>
      </c>
      <c r="V325" t="s">
        <v>132</v>
      </c>
      <c r="W325" s="1">
        <v>44595.585393518515</v>
      </c>
      <c r="X325">
        <v>201</v>
      </c>
      <c r="Y325">
        <v>21</v>
      </c>
      <c r="Z325">
        <v>0</v>
      </c>
      <c r="AA325">
        <v>21</v>
      </c>
      <c r="AB325">
        <v>0</v>
      </c>
      <c r="AC325">
        <v>5</v>
      </c>
      <c r="AD325">
        <v>7</v>
      </c>
      <c r="AE325">
        <v>0</v>
      </c>
      <c r="AF325">
        <v>0</v>
      </c>
      <c r="AG325">
        <v>0</v>
      </c>
      <c r="AH325" t="s">
        <v>90</v>
      </c>
      <c r="AI325" s="1">
        <v>44595.596365740741</v>
      </c>
      <c r="AJ325">
        <v>96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45">
      <c r="A326" t="s">
        <v>864</v>
      </c>
      <c r="B326" t="s">
        <v>80</v>
      </c>
      <c r="C326" t="s">
        <v>397</v>
      </c>
      <c r="D326" t="s">
        <v>82</v>
      </c>
      <c r="E326" s="2" t="str">
        <f>HYPERLINK("capsilon://?command=openfolder&amp;siteaddress=FAM.docvelocity-na8.net&amp;folderid=FXC0B8816C-9CC4-BD81-131A-76044C6C2489","FX22017500")</f>
        <v>FX22017500</v>
      </c>
      <c r="F326" t="s">
        <v>19</v>
      </c>
      <c r="G326" t="s">
        <v>19</v>
      </c>
      <c r="H326" t="s">
        <v>83</v>
      </c>
      <c r="I326" t="s">
        <v>865</v>
      </c>
      <c r="J326">
        <v>38</v>
      </c>
      <c r="K326" t="s">
        <v>85</v>
      </c>
      <c r="L326" t="s">
        <v>86</v>
      </c>
      <c r="M326" t="s">
        <v>87</v>
      </c>
      <c r="N326">
        <v>2</v>
      </c>
      <c r="O326" s="1">
        <v>44595.57304398148</v>
      </c>
      <c r="P326" s="1">
        <v>44595.597754629627</v>
      </c>
      <c r="Q326">
        <v>1372</v>
      </c>
      <c r="R326">
        <v>763</v>
      </c>
      <c r="S326" t="b">
        <v>0</v>
      </c>
      <c r="T326" t="s">
        <v>88</v>
      </c>
      <c r="U326" t="b">
        <v>0</v>
      </c>
      <c r="V326" t="s">
        <v>104</v>
      </c>
      <c r="W326" s="1">
        <v>44595.591041666667</v>
      </c>
      <c r="X326">
        <v>644</v>
      </c>
      <c r="Y326">
        <v>37</v>
      </c>
      <c r="Z326">
        <v>0</v>
      </c>
      <c r="AA326">
        <v>37</v>
      </c>
      <c r="AB326">
        <v>0</v>
      </c>
      <c r="AC326">
        <v>12</v>
      </c>
      <c r="AD326">
        <v>1</v>
      </c>
      <c r="AE326">
        <v>0</v>
      </c>
      <c r="AF326">
        <v>0</v>
      </c>
      <c r="AG326">
        <v>0</v>
      </c>
      <c r="AH326" t="s">
        <v>90</v>
      </c>
      <c r="AI326" s="1">
        <v>44595.597754629627</v>
      </c>
      <c r="AJ326">
        <v>119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45">
      <c r="A327" t="s">
        <v>866</v>
      </c>
      <c r="B327" t="s">
        <v>80</v>
      </c>
      <c r="C327" t="s">
        <v>867</v>
      </c>
      <c r="D327" t="s">
        <v>82</v>
      </c>
      <c r="E327" s="2" t="str">
        <f>HYPERLINK("capsilon://?command=openfolder&amp;siteaddress=FAM.docvelocity-na8.net&amp;folderid=FXA4EF5A1B-9898-37D8-AAF4-7FAF9BF12D64","FX211212669")</f>
        <v>FX211212669</v>
      </c>
      <c r="F327" t="s">
        <v>19</v>
      </c>
      <c r="G327" t="s">
        <v>19</v>
      </c>
      <c r="H327" t="s">
        <v>83</v>
      </c>
      <c r="I327" t="s">
        <v>868</v>
      </c>
      <c r="J327">
        <v>30</v>
      </c>
      <c r="K327" t="s">
        <v>85</v>
      </c>
      <c r="L327" t="s">
        <v>86</v>
      </c>
      <c r="M327" t="s">
        <v>87</v>
      </c>
      <c r="N327">
        <v>2</v>
      </c>
      <c r="O327" s="1">
        <v>44595.580405092594</v>
      </c>
      <c r="P327" s="1">
        <v>44595.598402777781</v>
      </c>
      <c r="Q327">
        <v>1408</v>
      </c>
      <c r="R327">
        <v>147</v>
      </c>
      <c r="S327" t="b">
        <v>0</v>
      </c>
      <c r="T327" t="s">
        <v>88</v>
      </c>
      <c r="U327" t="b">
        <v>0</v>
      </c>
      <c r="V327" t="s">
        <v>132</v>
      </c>
      <c r="W327" s="1">
        <v>44595.586469907408</v>
      </c>
      <c r="X327">
        <v>92</v>
      </c>
      <c r="Y327">
        <v>9</v>
      </c>
      <c r="Z327">
        <v>0</v>
      </c>
      <c r="AA327">
        <v>9</v>
      </c>
      <c r="AB327">
        <v>0</v>
      </c>
      <c r="AC327">
        <v>3</v>
      </c>
      <c r="AD327">
        <v>21</v>
      </c>
      <c r="AE327">
        <v>0</v>
      </c>
      <c r="AF327">
        <v>0</v>
      </c>
      <c r="AG327">
        <v>0</v>
      </c>
      <c r="AH327" t="s">
        <v>90</v>
      </c>
      <c r="AI327" s="1">
        <v>44595.598402777781</v>
      </c>
      <c r="AJ327">
        <v>55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21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45">
      <c r="A328" t="s">
        <v>869</v>
      </c>
      <c r="B328" t="s">
        <v>80</v>
      </c>
      <c r="C328" t="s">
        <v>638</v>
      </c>
      <c r="D328" t="s">
        <v>82</v>
      </c>
      <c r="E328" s="2" t="str">
        <f>HYPERLINK("capsilon://?command=openfolder&amp;siteaddress=FAM.docvelocity-na8.net&amp;folderid=FX87D7F245-44F1-9554-8087-3F77E991BF69","FX21124084")</f>
        <v>FX21124084</v>
      </c>
      <c r="F328" t="s">
        <v>19</v>
      </c>
      <c r="G328" t="s">
        <v>19</v>
      </c>
      <c r="H328" t="s">
        <v>83</v>
      </c>
      <c r="I328" t="s">
        <v>870</v>
      </c>
      <c r="J328">
        <v>66</v>
      </c>
      <c r="K328" t="s">
        <v>85</v>
      </c>
      <c r="L328" t="s">
        <v>86</v>
      </c>
      <c r="M328" t="s">
        <v>87</v>
      </c>
      <c r="N328">
        <v>2</v>
      </c>
      <c r="O328" s="1">
        <v>44595.581018518518</v>
      </c>
      <c r="P328" s="1">
        <v>44595.600370370368</v>
      </c>
      <c r="Q328">
        <v>819</v>
      </c>
      <c r="R328">
        <v>853</v>
      </c>
      <c r="S328" t="b">
        <v>0</v>
      </c>
      <c r="T328" t="s">
        <v>88</v>
      </c>
      <c r="U328" t="b">
        <v>0</v>
      </c>
      <c r="V328" t="s">
        <v>132</v>
      </c>
      <c r="W328" s="1">
        <v>44595.594270833331</v>
      </c>
      <c r="X328">
        <v>673</v>
      </c>
      <c r="Y328">
        <v>52</v>
      </c>
      <c r="Z328">
        <v>0</v>
      </c>
      <c r="AA328">
        <v>52</v>
      </c>
      <c r="AB328">
        <v>0</v>
      </c>
      <c r="AC328">
        <v>42</v>
      </c>
      <c r="AD328">
        <v>14</v>
      </c>
      <c r="AE328">
        <v>0</v>
      </c>
      <c r="AF328">
        <v>0</v>
      </c>
      <c r="AG328">
        <v>0</v>
      </c>
      <c r="AH328" t="s">
        <v>90</v>
      </c>
      <c r="AI328" s="1">
        <v>44595.600370370368</v>
      </c>
      <c r="AJ328">
        <v>169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14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45">
      <c r="A329" t="s">
        <v>871</v>
      </c>
      <c r="B329" t="s">
        <v>80</v>
      </c>
      <c r="C329" t="s">
        <v>638</v>
      </c>
      <c r="D329" t="s">
        <v>82</v>
      </c>
      <c r="E329" s="2" t="str">
        <f>HYPERLINK("capsilon://?command=openfolder&amp;siteaddress=FAM.docvelocity-na8.net&amp;folderid=FX87D7F245-44F1-9554-8087-3F77E991BF69","FX21124084")</f>
        <v>FX21124084</v>
      </c>
      <c r="F329" t="s">
        <v>19</v>
      </c>
      <c r="G329" t="s">
        <v>19</v>
      </c>
      <c r="H329" t="s">
        <v>83</v>
      </c>
      <c r="I329" t="s">
        <v>872</v>
      </c>
      <c r="J329">
        <v>66</v>
      </c>
      <c r="K329" t="s">
        <v>85</v>
      </c>
      <c r="L329" t="s">
        <v>86</v>
      </c>
      <c r="M329" t="s">
        <v>87</v>
      </c>
      <c r="N329">
        <v>2</v>
      </c>
      <c r="O329" s="1">
        <v>44595.59033564815</v>
      </c>
      <c r="P329" s="1">
        <v>44595.622870370367</v>
      </c>
      <c r="Q329">
        <v>1412</v>
      </c>
      <c r="R329">
        <v>1399</v>
      </c>
      <c r="S329" t="b">
        <v>0</v>
      </c>
      <c r="T329" t="s">
        <v>88</v>
      </c>
      <c r="U329" t="b">
        <v>0</v>
      </c>
      <c r="V329" t="s">
        <v>104</v>
      </c>
      <c r="W329" s="1">
        <v>44595.604212962964</v>
      </c>
      <c r="X329">
        <v>1138</v>
      </c>
      <c r="Y329">
        <v>52</v>
      </c>
      <c r="Z329">
        <v>0</v>
      </c>
      <c r="AA329">
        <v>52</v>
      </c>
      <c r="AB329">
        <v>0</v>
      </c>
      <c r="AC329">
        <v>42</v>
      </c>
      <c r="AD329">
        <v>14</v>
      </c>
      <c r="AE329">
        <v>0</v>
      </c>
      <c r="AF329">
        <v>0</v>
      </c>
      <c r="AG329">
        <v>0</v>
      </c>
      <c r="AH329" t="s">
        <v>90</v>
      </c>
      <c r="AI329" s="1">
        <v>44595.622870370367</v>
      </c>
      <c r="AJ329">
        <v>253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14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2022-02-07T16:00:02Z</dcterms:created>
  <dcterms:modified xsi:type="dcterms:W3CDTF">2022-02-07T17:56:19Z</dcterms:modified>
</cp:coreProperties>
</file>