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2_Feb 2022/"/>
    </mc:Choice>
  </mc:AlternateContent>
  <xr:revisionPtr revIDLastSave="2" documentId="11_5DF712648ADE86E88917A81EA15CFCC09D85499D" xr6:coauthVersionLast="47" xr6:coauthVersionMax="47" xr10:uidLastSave="{D0E00DE5-C028-4886-92F8-D07A513BB493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1" i="2" l="1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<sst xmlns="http://schemas.openxmlformats.org/spreadsheetml/2006/main" count="12472" uniqueCount="972">
  <si>
    <t>Site Address:</t>
  </si>
  <si>
    <t>FAM.docvelocity-na8.net</t>
  </si>
  <si>
    <t>Report Name:</t>
  </si>
  <si>
    <t>Daily Completed Report - Fast Track TPO</t>
  </si>
  <si>
    <t>Report Type:</t>
  </si>
  <si>
    <t>Completed Workitem Report</t>
  </si>
  <si>
    <t>Report Period:</t>
  </si>
  <si>
    <t>Month-to-date</t>
  </si>
  <si>
    <t>Queue Id:</t>
  </si>
  <si>
    <t>QUE399D4651-BF5E-88D0-E63D-851AF7674B61</t>
  </si>
  <si>
    <t>Queue Name:</t>
  </si>
  <si>
    <t>Fast Track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</si>
  <si>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</si>
  <si>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</si>
  <si>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</si>
  <si>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</si>
  <si>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</si>
  <si>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</si>
  <si>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</si>
  <si>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</si>
  <si>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</si>
  <si>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</si>
  <si>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</si>
  <si>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</si>
  <si>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</si>
  <si>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</si>
  <si>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</si>
  <si>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</si>
  <si>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</si>
  <si>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</si>
  <si>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</si>
  <si>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</si>
  <si>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</si>
  <si>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</si>
  <si>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</si>
  <si>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</si>
  <si>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</si>
  <si>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</si>
  <si>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</si>
  <si>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</si>
  <si>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</si>
  <si>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</si>
  <si>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</si>
  <si>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</si>
  <si>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</si>
  <si>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</si>
  <si>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</si>
  <si>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</si>
  <si>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</si>
  <si>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</si>
  <si>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</si>
  <si>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</si>
  <si>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</si>
  <si>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</si>
  <si>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</si>
  <si>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</si>
  <si>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</si>
  <si>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</si>
  <si>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</si>
  <si>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</si>
  <si>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</si>
  <si>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</si>
  <si>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</si>
  <si>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</si>
  <si>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</si>
  <si>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</si>
  <si>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</si>
  <si>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</si>
  <si>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</si>
  <si>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</si>
  <si>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</si>
  <si>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</si>
  <si>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</si>
  <si>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</si>
  <si>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</si>
  <si>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</si>
  <si>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</si>
  <si>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</si>
  <si>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WI220210622</t>
  </si>
  <si>
    <t>DATA_VALIDATION</t>
  </si>
  <si>
    <t>201330004704</t>
  </si>
  <si>
    <t>Folder</t>
  </si>
  <si>
    <t>Mailitem</t>
  </si>
  <si>
    <t>MI2202112726</t>
  </si>
  <si>
    <t>COMPLETED</t>
  </si>
  <si>
    <t>MARK_AS_COMPLETED</t>
  </si>
  <si>
    <t>Queue</t>
  </si>
  <si>
    <t>N/A</t>
  </si>
  <si>
    <t>Sumit Jarhad</t>
  </si>
  <si>
    <t>WI220210625</t>
  </si>
  <si>
    <t>MI2202112735</t>
  </si>
  <si>
    <t>Sanjay Kharade</t>
  </si>
  <si>
    <t>Mohini Shinde</t>
  </si>
  <si>
    <t>WI220210638</t>
  </si>
  <si>
    <t>201300019770</t>
  </si>
  <si>
    <t>MI2202112872</t>
  </si>
  <si>
    <t>Supriya Khape</t>
  </si>
  <si>
    <t>WI220210724</t>
  </si>
  <si>
    <t>MI2202113197</t>
  </si>
  <si>
    <t>WI220210759</t>
  </si>
  <si>
    <t>MI2202113400</t>
  </si>
  <si>
    <t>WI220210791</t>
  </si>
  <si>
    <t>MI2202113342</t>
  </si>
  <si>
    <t>WI220210817</t>
  </si>
  <si>
    <t>MI2202114314</t>
  </si>
  <si>
    <t>WI220210906</t>
  </si>
  <si>
    <t>MI2202115075</t>
  </si>
  <si>
    <t>WI22021091</t>
  </si>
  <si>
    <t>201300019462</t>
  </si>
  <si>
    <t>MI220210438</t>
  </si>
  <si>
    <t>Hemanshi Deshlahara</t>
  </si>
  <si>
    <t>WI220211033</t>
  </si>
  <si>
    <t>201330004905</t>
  </si>
  <si>
    <t>MI2202116015</t>
  </si>
  <si>
    <t>Caroline Rudloff</t>
  </si>
  <si>
    <t>WI22021120</t>
  </si>
  <si>
    <t>201130012957</t>
  </si>
  <si>
    <t>MI220210761</t>
  </si>
  <si>
    <t>Karnal Akhare</t>
  </si>
  <si>
    <t>Vikash Suryakanth Parmar</t>
  </si>
  <si>
    <t>WI220211200</t>
  </si>
  <si>
    <t>Aditya Tade</t>
  </si>
  <si>
    <t>WI220211249</t>
  </si>
  <si>
    <t>WI220211260</t>
  </si>
  <si>
    <t>Archana Bhujbal</t>
  </si>
  <si>
    <t>WI220211278</t>
  </si>
  <si>
    <t>WI22021134</t>
  </si>
  <si>
    <t>MI220210971</t>
  </si>
  <si>
    <t>Ujwala Ajabe</t>
  </si>
  <si>
    <t>Saloni Uttekar</t>
  </si>
  <si>
    <t>WI22021138</t>
  </si>
  <si>
    <t>MI220211002</t>
  </si>
  <si>
    <t>Amruta Erande</t>
  </si>
  <si>
    <t>WI220211380</t>
  </si>
  <si>
    <t>201300021185</t>
  </si>
  <si>
    <t>MI2202118593</t>
  </si>
  <si>
    <t>WI22021139</t>
  </si>
  <si>
    <t>MI220211032</t>
  </si>
  <si>
    <t>Raman Vaidya</t>
  </si>
  <si>
    <t>WI220211450</t>
  </si>
  <si>
    <t>WI22021174</t>
  </si>
  <si>
    <t>Nisha Verma</t>
  </si>
  <si>
    <t>WI220211859</t>
  </si>
  <si>
    <t>WI220212856</t>
  </si>
  <si>
    <t>201110012445</t>
  </si>
  <si>
    <t>MI2202135085</t>
  </si>
  <si>
    <t>WI220212865</t>
  </si>
  <si>
    <t>MI2202135168</t>
  </si>
  <si>
    <t>WI220213213</t>
  </si>
  <si>
    <t>WI220213234</t>
  </si>
  <si>
    <t>WI220214040</t>
  </si>
  <si>
    <t>201300020644</t>
  </si>
  <si>
    <t>MI2202146872</t>
  </si>
  <si>
    <t>WI220214097</t>
  </si>
  <si>
    <t>WI22021449</t>
  </si>
  <si>
    <t>201330004686</t>
  </si>
  <si>
    <t>MI220215632</t>
  </si>
  <si>
    <t>WI220215223</t>
  </si>
  <si>
    <t>201300021241</t>
  </si>
  <si>
    <t>MI2202158360</t>
  </si>
  <si>
    <t>WI220215251</t>
  </si>
  <si>
    <t>WI220216318</t>
  </si>
  <si>
    <t>201330004282</t>
  </si>
  <si>
    <t>MI2202171076</t>
  </si>
  <si>
    <t>WI220216406</t>
  </si>
  <si>
    <t>201300020327</t>
  </si>
  <si>
    <t>MI2202172569</t>
  </si>
  <si>
    <t>WI220216407</t>
  </si>
  <si>
    <t>MI2202172575</t>
  </si>
  <si>
    <t>WI220216465</t>
  </si>
  <si>
    <t>201300021000</t>
  </si>
  <si>
    <t>MI2202173686</t>
  </si>
  <si>
    <t>Ashish Sutar</t>
  </si>
  <si>
    <t>WI220216480</t>
  </si>
  <si>
    <t>201300021237</t>
  </si>
  <si>
    <t>MI2202173778</t>
  </si>
  <si>
    <t>WI220216481</t>
  </si>
  <si>
    <t>MI2202173751</t>
  </si>
  <si>
    <t>WI220216535</t>
  </si>
  <si>
    <t>MI2202174489</t>
  </si>
  <si>
    <t>WI220216541</t>
  </si>
  <si>
    <t>MI2202174467</t>
  </si>
  <si>
    <t>WI220216546</t>
  </si>
  <si>
    <t>WI220216555</t>
  </si>
  <si>
    <t>WI220216567</t>
  </si>
  <si>
    <t>Sangeeta Kumari</t>
  </si>
  <si>
    <t>WI220216584</t>
  </si>
  <si>
    <t>WI220216609</t>
  </si>
  <si>
    <t>WI220216635</t>
  </si>
  <si>
    <t>WI220216720</t>
  </si>
  <si>
    <t>MI2202176703</t>
  </si>
  <si>
    <t>WI220216738</t>
  </si>
  <si>
    <t>MI2202176781</t>
  </si>
  <si>
    <t>WI220216776</t>
  </si>
  <si>
    <t>201330007676</t>
  </si>
  <si>
    <t>MI2202177264</t>
  </si>
  <si>
    <t>WI220216794</t>
  </si>
  <si>
    <t>201300021056</t>
  </si>
  <si>
    <t>MI2202177533</t>
  </si>
  <si>
    <t>WI220216893</t>
  </si>
  <si>
    <t>201110012390</t>
  </si>
  <si>
    <t>MI2202178924</t>
  </si>
  <si>
    <t>WI220216917</t>
  </si>
  <si>
    <t>WI220216984</t>
  </si>
  <si>
    <t>WI220217018</t>
  </si>
  <si>
    <t>WI220217226</t>
  </si>
  <si>
    <t>MI2202182190</t>
  </si>
  <si>
    <t>WI220217275</t>
  </si>
  <si>
    <t>MI2202182961</t>
  </si>
  <si>
    <t>WI220217388</t>
  </si>
  <si>
    <t>WI220218117</t>
  </si>
  <si>
    <t>201300020225</t>
  </si>
  <si>
    <t>MI2202191697</t>
  </si>
  <si>
    <t>WI220218168</t>
  </si>
  <si>
    <t>201330004110</t>
  </si>
  <si>
    <t>MI2202192120</t>
  </si>
  <si>
    <t>WI220218204</t>
  </si>
  <si>
    <t>MI2202192374</t>
  </si>
  <si>
    <t>WI220218226</t>
  </si>
  <si>
    <t>WI220218357</t>
  </si>
  <si>
    <t>MI2202194218</t>
  </si>
  <si>
    <t>WI220218358</t>
  </si>
  <si>
    <t>MI2202194241</t>
  </si>
  <si>
    <t>WI220218360</t>
  </si>
  <si>
    <t>MI2202194257</t>
  </si>
  <si>
    <t>WI220218538</t>
  </si>
  <si>
    <t>201130013216</t>
  </si>
  <si>
    <t>MI2202196433</t>
  </si>
  <si>
    <t>WI220218593</t>
  </si>
  <si>
    <t>MI2202196738</t>
  </si>
  <si>
    <t>WI220218632</t>
  </si>
  <si>
    <t>MI2202197110</t>
  </si>
  <si>
    <t>WI220218633</t>
  </si>
  <si>
    <t>MI2202197239</t>
  </si>
  <si>
    <t>WI220218664</t>
  </si>
  <si>
    <t>MI2202197535</t>
  </si>
  <si>
    <t>WI220218671</t>
  </si>
  <si>
    <t>MI2202197709</t>
  </si>
  <si>
    <t>WI220218873</t>
  </si>
  <si>
    <t>MI2202200336</t>
  </si>
  <si>
    <t>WI220218878</t>
  </si>
  <si>
    <t>MI2202200391</t>
  </si>
  <si>
    <t>WI220218923</t>
  </si>
  <si>
    <t>MI2202200580</t>
  </si>
  <si>
    <t>WI220218965</t>
  </si>
  <si>
    <t>WI220218982</t>
  </si>
  <si>
    <t>WI220218991</t>
  </si>
  <si>
    <t>WI220219032</t>
  </si>
  <si>
    <t>WI220219062</t>
  </si>
  <si>
    <t>Suraj Toradmal</t>
  </si>
  <si>
    <t>WI220219077</t>
  </si>
  <si>
    <t>WI220219097</t>
  </si>
  <si>
    <t>WI220220070</t>
  </si>
  <si>
    <t>201330004604</t>
  </si>
  <si>
    <t>MI2202210757</t>
  </si>
  <si>
    <t>WI220220105</t>
  </si>
  <si>
    <t>201330005065</t>
  </si>
  <si>
    <t>MI2202211299</t>
  </si>
  <si>
    <t>WI220220536</t>
  </si>
  <si>
    <t>201300021113</t>
  </si>
  <si>
    <t>MI2202216779</t>
  </si>
  <si>
    <t>WI220220537</t>
  </si>
  <si>
    <t>MI2202216846</t>
  </si>
  <si>
    <t>WI220220545</t>
  </si>
  <si>
    <t>MI2202216969</t>
  </si>
  <si>
    <t>WI220220547</t>
  </si>
  <si>
    <t>MI2202216953</t>
  </si>
  <si>
    <t>WI220220592</t>
  </si>
  <si>
    <t>MI2202217369</t>
  </si>
  <si>
    <t>WI220220603</t>
  </si>
  <si>
    <t>MI2202217456</t>
  </si>
  <si>
    <t>WI220220672</t>
  </si>
  <si>
    <t>WI220220677</t>
  </si>
  <si>
    <t>WI220220719</t>
  </si>
  <si>
    <t>WI220220725</t>
  </si>
  <si>
    <t>WI220220742</t>
  </si>
  <si>
    <t>WI220220754</t>
  </si>
  <si>
    <t>WI220221139</t>
  </si>
  <si>
    <t>MI2202221292</t>
  </si>
  <si>
    <t>WI220221163</t>
  </si>
  <si>
    <t>MI2202221359</t>
  </si>
  <si>
    <t>WI220221170</t>
  </si>
  <si>
    <t>MI2202221401</t>
  </si>
  <si>
    <t>WI220221189</t>
  </si>
  <si>
    <t>WI220221207</t>
  </si>
  <si>
    <t>WI220221210</t>
  </si>
  <si>
    <t>WI220221471</t>
  </si>
  <si>
    <t>201300021188</t>
  </si>
  <si>
    <t>MI2202224576</t>
  </si>
  <si>
    <t>WI220221609</t>
  </si>
  <si>
    <t>WI220221611</t>
  </si>
  <si>
    <t>201110011963</t>
  </si>
  <si>
    <t>MI2202225452</t>
  </si>
  <si>
    <t>WI220221770</t>
  </si>
  <si>
    <t>201330005078</t>
  </si>
  <si>
    <t>MI2202226844</t>
  </si>
  <si>
    <t>WI220221828</t>
  </si>
  <si>
    <t>WI220221836</t>
  </si>
  <si>
    <t>MI2202227762</t>
  </si>
  <si>
    <t>WI220221846</t>
  </si>
  <si>
    <t>201100014582</t>
  </si>
  <si>
    <t>MI2202227979</t>
  </si>
  <si>
    <t>WI220221859</t>
  </si>
  <si>
    <t>WI220221884</t>
  </si>
  <si>
    <t>WI220222025</t>
  </si>
  <si>
    <t>201100014549</t>
  </si>
  <si>
    <t>MI2202229855</t>
  </si>
  <si>
    <t>WI220222097</t>
  </si>
  <si>
    <t>MI2202229852</t>
  </si>
  <si>
    <t>WI220222133</t>
  </si>
  <si>
    <t>WI220222186</t>
  </si>
  <si>
    <t>201330004990</t>
  </si>
  <si>
    <t>MI2202230896</t>
  </si>
  <si>
    <t>WI220222432</t>
  </si>
  <si>
    <t>WI220222595</t>
  </si>
  <si>
    <t>201130013023</t>
  </si>
  <si>
    <t>MI2202235187</t>
  </si>
  <si>
    <t>WI220224522</t>
  </si>
  <si>
    <t>201130013235</t>
  </si>
  <si>
    <t>MI2202253755</t>
  </si>
  <si>
    <t>WI220224573</t>
  </si>
  <si>
    <t>201130013207</t>
  </si>
  <si>
    <t>MI2202254599</t>
  </si>
  <si>
    <t>Aparna Chavan</t>
  </si>
  <si>
    <t>WI220224757</t>
  </si>
  <si>
    <t>WI220224841</t>
  </si>
  <si>
    <t>201330005088</t>
  </si>
  <si>
    <t>MI2202257846</t>
  </si>
  <si>
    <t>WI220224842</t>
  </si>
  <si>
    <t>MI2202257872</t>
  </si>
  <si>
    <t>WI220224882</t>
  </si>
  <si>
    <t>201130013129</t>
  </si>
  <si>
    <t>MI2202258435</t>
  </si>
  <si>
    <t>WI220224899</t>
  </si>
  <si>
    <t>201300021259</t>
  </si>
  <si>
    <t>MI2202258637</t>
  </si>
  <si>
    <t>WI220224901</t>
  </si>
  <si>
    <t>MI2202258638</t>
  </si>
  <si>
    <t>WI22022504</t>
  </si>
  <si>
    <t>201330004924</t>
  </si>
  <si>
    <t>MI220225973</t>
  </si>
  <si>
    <t>WI22022537</t>
  </si>
  <si>
    <t>WI220225615</t>
  </si>
  <si>
    <t>201330005113</t>
  </si>
  <si>
    <t>MI2202266641</t>
  </si>
  <si>
    <t>WI220225726</t>
  </si>
  <si>
    <t>WI220225802</t>
  </si>
  <si>
    <t>201330005099</t>
  </si>
  <si>
    <t>MI2202268614</t>
  </si>
  <si>
    <t>WI220225927</t>
  </si>
  <si>
    <t>MI2202269690</t>
  </si>
  <si>
    <t>WI220225936</t>
  </si>
  <si>
    <t>Rohit Mawal</t>
  </si>
  <si>
    <t>WI220225948</t>
  </si>
  <si>
    <t>WI220226095</t>
  </si>
  <si>
    <t>MI2202271106</t>
  </si>
  <si>
    <t>WI220226626</t>
  </si>
  <si>
    <t>201300021194</t>
  </si>
  <si>
    <t>MI2202275551</t>
  </si>
  <si>
    <t>WI220227158</t>
  </si>
  <si>
    <t>201300021272</t>
  </si>
  <si>
    <t>MI2202280863</t>
  </si>
  <si>
    <t>WI220227509</t>
  </si>
  <si>
    <t>201300021163</t>
  </si>
  <si>
    <t>MI2202284196</t>
  </si>
  <si>
    <t>Sanjana Uttekar</t>
  </si>
  <si>
    <t>WI220227690</t>
  </si>
  <si>
    <t>WI220227701</t>
  </si>
  <si>
    <t>WI220228468</t>
  </si>
  <si>
    <t>201330009251</t>
  </si>
  <si>
    <t>MI2202293824</t>
  </si>
  <si>
    <t>WI220228616</t>
  </si>
  <si>
    <t>MI2202296320</t>
  </si>
  <si>
    <t>WI220228617</t>
  </si>
  <si>
    <t>MI2202296327</t>
  </si>
  <si>
    <t>WI220228619</t>
  </si>
  <si>
    <t>MI2202296343</t>
  </si>
  <si>
    <t>WI220228782</t>
  </si>
  <si>
    <t>WI220228866</t>
  </si>
  <si>
    <t>MI2202299449</t>
  </si>
  <si>
    <t>WI220228868</t>
  </si>
  <si>
    <t>201330004910</t>
  </si>
  <si>
    <t>MI2202299432</t>
  </si>
  <si>
    <t>WI220228909</t>
  </si>
  <si>
    <t>201330004588</t>
  </si>
  <si>
    <t>MI2202300064</t>
  </si>
  <si>
    <t>WI220229087</t>
  </si>
  <si>
    <t>MI2202301940</t>
  </si>
  <si>
    <t>WI220229093</t>
  </si>
  <si>
    <t>MI2202301901</t>
  </si>
  <si>
    <t>WI220229348</t>
  </si>
  <si>
    <t>MI2202304335</t>
  </si>
  <si>
    <t>WI220229493</t>
  </si>
  <si>
    <t>MI2202306089</t>
  </si>
  <si>
    <t>WI220229622</t>
  </si>
  <si>
    <t>MI2202307436</t>
  </si>
  <si>
    <t>WI220229658</t>
  </si>
  <si>
    <t>MI2202307827</t>
  </si>
  <si>
    <t>WI220229979</t>
  </si>
  <si>
    <t>201300020387</t>
  </si>
  <si>
    <t>MI2202311440</t>
  </si>
  <si>
    <t>WI220230172</t>
  </si>
  <si>
    <t>MI2202314015</t>
  </si>
  <si>
    <t>WI220230564</t>
  </si>
  <si>
    <t>MI2202318567</t>
  </si>
  <si>
    <t>WI220230568</t>
  </si>
  <si>
    <t>MI2202318603</t>
  </si>
  <si>
    <t>WI220230627</t>
  </si>
  <si>
    <t>201130013114</t>
  </si>
  <si>
    <t>MI2202319264</t>
  </si>
  <si>
    <t>WI220230679</t>
  </si>
  <si>
    <t>201330004709</t>
  </si>
  <si>
    <t>MI2202319822</t>
  </si>
  <si>
    <t>WI220230908</t>
  </si>
  <si>
    <t>201130013184</t>
  </si>
  <si>
    <t>MI2202321711</t>
  </si>
  <si>
    <t>WI220231018</t>
  </si>
  <si>
    <t>WI220231304</t>
  </si>
  <si>
    <t>201340000537</t>
  </si>
  <si>
    <t>MI2202325770</t>
  </si>
  <si>
    <t>WI220232287</t>
  </si>
  <si>
    <t>WI220232288</t>
  </si>
  <si>
    <t>WI220232296</t>
  </si>
  <si>
    <t>WI220232297</t>
  </si>
  <si>
    <t>WI220232449</t>
  </si>
  <si>
    <t>201300020556</t>
  </si>
  <si>
    <t>MI2202336539</t>
  </si>
  <si>
    <t>WI220233023</t>
  </si>
  <si>
    <t>201330005018</t>
  </si>
  <si>
    <t>MI2202341983</t>
  </si>
  <si>
    <t>WI220233222</t>
  </si>
  <si>
    <t>201130013257</t>
  </si>
  <si>
    <t>MI2202343833</t>
  </si>
  <si>
    <t>WI220233233</t>
  </si>
  <si>
    <t>MI2202343834</t>
  </si>
  <si>
    <t>WI220233374</t>
  </si>
  <si>
    <t>201330004826</t>
  </si>
  <si>
    <t>MI2202345394</t>
  </si>
  <si>
    <t>WI220233376</t>
  </si>
  <si>
    <t>MI2202345399</t>
  </si>
  <si>
    <t>WI220233390</t>
  </si>
  <si>
    <t>MI2202345381</t>
  </si>
  <si>
    <t>WI220233392</t>
  </si>
  <si>
    <t>201110012434</t>
  </si>
  <si>
    <t>MI2202345588</t>
  </si>
  <si>
    <t>WI22023356</t>
  </si>
  <si>
    <t>201130013068</t>
  </si>
  <si>
    <t>MI220233657</t>
  </si>
  <si>
    <t>WI22023369</t>
  </si>
  <si>
    <t>MI220233764</t>
  </si>
  <si>
    <t>WI220233873</t>
  </si>
  <si>
    <t>201100014614</t>
  </si>
  <si>
    <t>MI2202349242</t>
  </si>
  <si>
    <t>WI220233932</t>
  </si>
  <si>
    <t>WI220233989</t>
  </si>
  <si>
    <t>WI220234020</t>
  </si>
  <si>
    <t>WI22023526</t>
  </si>
  <si>
    <t>WI220235542</t>
  </si>
  <si>
    <t>201130013262</t>
  </si>
  <si>
    <t>MI2202366728</t>
  </si>
  <si>
    <t>WI220235951</t>
  </si>
  <si>
    <t>Sadaf Khan</t>
  </si>
  <si>
    <t>WI220236505</t>
  </si>
  <si>
    <t>201130013240</t>
  </si>
  <si>
    <t>MI2202377725</t>
  </si>
  <si>
    <t>WI220236573</t>
  </si>
  <si>
    <t>201300020648</t>
  </si>
  <si>
    <t>MI2202378723</t>
  </si>
  <si>
    <t>WI220236648</t>
  </si>
  <si>
    <t>201300021348</t>
  </si>
  <si>
    <t>MI2202379277</t>
  </si>
  <si>
    <t>WI220236655</t>
  </si>
  <si>
    <t>WI220237019</t>
  </si>
  <si>
    <t>201330005172</t>
  </si>
  <si>
    <t>MI2202383134</t>
  </si>
  <si>
    <t>WI220237020</t>
  </si>
  <si>
    <t>MI2202383144</t>
  </si>
  <si>
    <t>WI220237412</t>
  </si>
  <si>
    <t>201130013171</t>
  </si>
  <si>
    <t>MI2202386880</t>
  </si>
  <si>
    <t>WI220237985</t>
  </si>
  <si>
    <t>201300021358</t>
  </si>
  <si>
    <t>MI2202392856</t>
  </si>
  <si>
    <t>WI220238159</t>
  </si>
  <si>
    <t>201330005171</t>
  </si>
  <si>
    <t>MI2202394123</t>
  </si>
  <si>
    <t>WI220238175</t>
  </si>
  <si>
    <t>MI2202394214</t>
  </si>
  <si>
    <t>WI220238236</t>
  </si>
  <si>
    <t>MI2202395078</t>
  </si>
  <si>
    <t>WI220238471</t>
  </si>
  <si>
    <t>MI2202397810</t>
  </si>
  <si>
    <t>WI220238484</t>
  </si>
  <si>
    <t>MI2202397933</t>
  </si>
  <si>
    <t>WI220238596</t>
  </si>
  <si>
    <t>201130013104</t>
  </si>
  <si>
    <t>MI2202398994</t>
  </si>
  <si>
    <t>WI220238724</t>
  </si>
  <si>
    <t>201300021063</t>
  </si>
  <si>
    <t>MI2202400329</t>
  </si>
  <si>
    <t>WI220238748</t>
  </si>
  <si>
    <t>MI2202400638</t>
  </si>
  <si>
    <t>WI220238923</t>
  </si>
  <si>
    <t>201100014337</t>
  </si>
  <si>
    <t>MI2202402448</t>
  </si>
  <si>
    <t>WI220239134</t>
  </si>
  <si>
    <t>201330004411</t>
  </si>
  <si>
    <t>MI2202404690</t>
  </si>
  <si>
    <t>WI220239668</t>
  </si>
  <si>
    <t>MI2202409948</t>
  </si>
  <si>
    <t>WI220239793</t>
  </si>
  <si>
    <t>MI2202411486</t>
  </si>
  <si>
    <t>WI220240250</t>
  </si>
  <si>
    <t>Devendra Naidu</t>
  </si>
  <si>
    <t>WI220240251</t>
  </si>
  <si>
    <t>WI220240253</t>
  </si>
  <si>
    <t>WI220240254</t>
  </si>
  <si>
    <t>WI220240255</t>
  </si>
  <si>
    <t>WI220240258</t>
  </si>
  <si>
    <t>WI220240350</t>
  </si>
  <si>
    <t>MI2202417546</t>
  </si>
  <si>
    <t>WI220240496</t>
  </si>
  <si>
    <t>MI2202419003</t>
  </si>
  <si>
    <t>WI220240579</t>
  </si>
  <si>
    <t>201330010519</t>
  </si>
  <si>
    <t>MI2202419889</t>
  </si>
  <si>
    <t>WI220240639</t>
  </si>
  <si>
    <t>MI2202420665</t>
  </si>
  <si>
    <t>WI220240859</t>
  </si>
  <si>
    <t>MI2202422852</t>
  </si>
  <si>
    <t>WI220240908</t>
  </si>
  <si>
    <t>201330005259</t>
  </si>
  <si>
    <t>MI2202423101</t>
  </si>
  <si>
    <t>WI220240969</t>
  </si>
  <si>
    <t>MI2202423770</t>
  </si>
  <si>
    <t>WI220241768</t>
  </si>
  <si>
    <t>201100014592</t>
  </si>
  <si>
    <t>MI2202431450</t>
  </si>
  <si>
    <t>WI220242469</t>
  </si>
  <si>
    <t>MI2202437655</t>
  </si>
  <si>
    <t>WI220242709</t>
  </si>
  <si>
    <t>MI2202439501</t>
  </si>
  <si>
    <t>WI220242720</t>
  </si>
  <si>
    <t>MI2202439557</t>
  </si>
  <si>
    <t>WI220243152</t>
  </si>
  <si>
    <t>201300020548</t>
  </si>
  <si>
    <t>MI2202443951</t>
  </si>
  <si>
    <t>WI220243739</t>
  </si>
  <si>
    <t>MI2202449689</t>
  </si>
  <si>
    <t>Dashrath Soren</t>
  </si>
  <si>
    <t>WI220243794</t>
  </si>
  <si>
    <t>201330004712</t>
  </si>
  <si>
    <t>MI2202450773</t>
  </si>
  <si>
    <t>DELETED</t>
  </si>
  <si>
    <t>WI220243856</t>
  </si>
  <si>
    <t>201300021386</t>
  </si>
  <si>
    <t>MI2202451833</t>
  </si>
  <si>
    <t>WI220243991</t>
  </si>
  <si>
    <t>WI220243996</t>
  </si>
  <si>
    <t>WI220243997</t>
  </si>
  <si>
    <t>WI220244409</t>
  </si>
  <si>
    <t>201130013086</t>
  </si>
  <si>
    <t>MI2202458556</t>
  </si>
  <si>
    <t>WI220244438</t>
  </si>
  <si>
    <t>WI220244515</t>
  </si>
  <si>
    <t>201330005085</t>
  </si>
  <si>
    <t>MI2202459604</t>
  </si>
  <si>
    <t>WI220244553</t>
  </si>
  <si>
    <t>MI2202460458</t>
  </si>
  <si>
    <t>WI220244657</t>
  </si>
  <si>
    <t>MI2202462008</t>
  </si>
  <si>
    <t>WI220244674</t>
  </si>
  <si>
    <t>MI2202462110</t>
  </si>
  <si>
    <t>WI220244698</t>
  </si>
  <si>
    <t>MI2202462196</t>
  </si>
  <si>
    <t>WI220244727</t>
  </si>
  <si>
    <t>MI2202462378</t>
  </si>
  <si>
    <t>WI220244728</t>
  </si>
  <si>
    <t>MI2202462437</t>
  </si>
  <si>
    <t>WI220244757</t>
  </si>
  <si>
    <t>201330004449</t>
  </si>
  <si>
    <t>MI2202462955</t>
  </si>
  <si>
    <t>WI220244797</t>
  </si>
  <si>
    <t>201300020532</t>
  </si>
  <si>
    <t>MI2202463380</t>
  </si>
  <si>
    <t>WI220245024</t>
  </si>
  <si>
    <t>201330005175</t>
  </si>
  <si>
    <t>MI2202465612</t>
  </si>
  <si>
    <t>WI220245293</t>
  </si>
  <si>
    <t>201300021346</t>
  </si>
  <si>
    <t>MI2202467674</t>
  </si>
  <si>
    <t>WI220245399</t>
  </si>
  <si>
    <t>WI220245413</t>
  </si>
  <si>
    <t>WI220245427</t>
  </si>
  <si>
    <t>WI220245517</t>
  </si>
  <si>
    <t>WI220245524</t>
  </si>
  <si>
    <t>WI220245694</t>
  </si>
  <si>
    <t>201110012399</t>
  </si>
  <si>
    <t>MI2202471026</t>
  </si>
  <si>
    <t>WI220246016</t>
  </si>
  <si>
    <t>MI2202473864</t>
  </si>
  <si>
    <t>WI220246052</t>
  </si>
  <si>
    <t>MI2202474112</t>
  </si>
  <si>
    <t>WI220246132</t>
  </si>
  <si>
    <t>MI2202474219</t>
  </si>
  <si>
    <t>WI220246159</t>
  </si>
  <si>
    <t>MI2202474538</t>
  </si>
  <si>
    <t>WI220246457</t>
  </si>
  <si>
    <t>201300020462</t>
  </si>
  <si>
    <t>MI2202477283</t>
  </si>
  <si>
    <t>WI220246471</t>
  </si>
  <si>
    <t>201300020475</t>
  </si>
  <si>
    <t>MI2202476933</t>
  </si>
  <si>
    <t>WI220246508</t>
  </si>
  <si>
    <t>MI2202477329</t>
  </si>
  <si>
    <t>WI220246646</t>
  </si>
  <si>
    <t>201330004999</t>
  </si>
  <si>
    <t>MI2202479170</t>
  </si>
  <si>
    <t>WI22024679</t>
  </si>
  <si>
    <t>201330002430</t>
  </si>
  <si>
    <t>MI220248621</t>
  </si>
  <si>
    <t>WI220246951</t>
  </si>
  <si>
    <t>201330004932</t>
  </si>
  <si>
    <t>MI2202482543</t>
  </si>
  <si>
    <t>WI220247113</t>
  </si>
  <si>
    <t>WI220247115</t>
  </si>
  <si>
    <t>WI220247146</t>
  </si>
  <si>
    <t>WI220247178</t>
  </si>
  <si>
    <t>WI220247224</t>
  </si>
  <si>
    <t>Poonam Patil</t>
  </si>
  <si>
    <t>WI220247271</t>
  </si>
  <si>
    <t>WI220247274</t>
  </si>
  <si>
    <t>WI220247307</t>
  </si>
  <si>
    <t>WI220247353</t>
  </si>
  <si>
    <t>MI2202486370</t>
  </si>
  <si>
    <t>WI220247587</t>
  </si>
  <si>
    <t>201300020395</t>
  </si>
  <si>
    <t>MI2202488808</t>
  </si>
  <si>
    <t>WI22024763</t>
  </si>
  <si>
    <t>201340000539</t>
  </si>
  <si>
    <t>MI220249228</t>
  </si>
  <si>
    <t>WI220247673</t>
  </si>
  <si>
    <t>201330004981</t>
  </si>
  <si>
    <t>MI2202489627</t>
  </si>
  <si>
    <t>WI220247825</t>
  </si>
  <si>
    <t>WI220247888</t>
  </si>
  <si>
    <t>201100014629</t>
  </si>
  <si>
    <t>MI2202491401</t>
  </si>
  <si>
    <t>WI220248680</t>
  </si>
  <si>
    <t>201330005122</t>
  </si>
  <si>
    <t>MI2202499360</t>
  </si>
  <si>
    <t>WI220248811</t>
  </si>
  <si>
    <t>201300021438</t>
  </si>
  <si>
    <t>MI2202500962</t>
  </si>
  <si>
    <t>WI220248877</t>
  </si>
  <si>
    <t>WI220248878</t>
  </si>
  <si>
    <t>WI220249046</t>
  </si>
  <si>
    <t>201130012825</t>
  </si>
  <si>
    <t>MI2202503504</t>
  </si>
  <si>
    <t>WI220249052</t>
  </si>
  <si>
    <t>MI2202503542</t>
  </si>
  <si>
    <t>WI220249058</t>
  </si>
  <si>
    <t>MI2202503550</t>
  </si>
  <si>
    <t>WI220249090</t>
  </si>
  <si>
    <t>WI220249110</t>
  </si>
  <si>
    <t>MI2202504352</t>
  </si>
  <si>
    <t>WI220249713</t>
  </si>
  <si>
    <t>201330014424</t>
  </si>
  <si>
    <t>MI2202509763</t>
  </si>
  <si>
    <t>WI220249911</t>
  </si>
  <si>
    <t>MI2202511890</t>
  </si>
  <si>
    <t>WI220249966</t>
  </si>
  <si>
    <t>201100014678</t>
  </si>
  <si>
    <t>MI2202512687</t>
  </si>
  <si>
    <t>WI220249977</t>
  </si>
  <si>
    <t>WI220249979</t>
  </si>
  <si>
    <t>MI2202512994</t>
  </si>
  <si>
    <t>WI220250007</t>
  </si>
  <si>
    <t>WI220250027</t>
  </si>
  <si>
    <t>WI220250037</t>
  </si>
  <si>
    <t>WI220250434</t>
  </si>
  <si>
    <t>201300021491</t>
  </si>
  <si>
    <t>MI2202516494</t>
  </si>
  <si>
    <t>WI220250904</t>
  </si>
  <si>
    <t>201100014685</t>
  </si>
  <si>
    <t>MI2202518966</t>
  </si>
  <si>
    <t>WI220251238</t>
  </si>
  <si>
    <t>WI220253704</t>
  </si>
  <si>
    <t>201300021468</t>
  </si>
  <si>
    <t>MI2202545733</t>
  </si>
  <si>
    <t>WI220253711</t>
  </si>
  <si>
    <t>201330004863</t>
  </si>
  <si>
    <t>MI2202545986</t>
  </si>
  <si>
    <t>WI220253792</t>
  </si>
  <si>
    <t>201100014556</t>
  </si>
  <si>
    <t>MI2202546775</t>
  </si>
  <si>
    <t>WI220253793</t>
  </si>
  <si>
    <t>MI2202546793</t>
  </si>
  <si>
    <t>WI22025400</t>
  </si>
  <si>
    <t>201110012422</t>
  </si>
  <si>
    <t>MI220256054</t>
  </si>
  <si>
    <t>WI220254044</t>
  </si>
  <si>
    <t>201330005264</t>
  </si>
  <si>
    <t>MI2202548697</t>
  </si>
  <si>
    <t>WI22025405</t>
  </si>
  <si>
    <t>MI220256053</t>
  </si>
  <si>
    <t>WI220254089</t>
  </si>
  <si>
    <t>201110012497</t>
  </si>
  <si>
    <t>MI2202548908</t>
  </si>
  <si>
    <t>WI220254099</t>
  </si>
  <si>
    <t>MI2202548970</t>
  </si>
  <si>
    <t>WI220254133</t>
  </si>
  <si>
    <t>MI2202549548</t>
  </si>
  <si>
    <t>WI220254135</t>
  </si>
  <si>
    <t>WI220254148</t>
  </si>
  <si>
    <t>WI22025452</t>
  </si>
  <si>
    <t>MI220256585</t>
  </si>
  <si>
    <t>WI22025473</t>
  </si>
  <si>
    <t>201130013089</t>
  </si>
  <si>
    <t>MI220256763</t>
  </si>
  <si>
    <t>WI220255162</t>
  </si>
  <si>
    <t>201130013293</t>
  </si>
  <si>
    <t>MI2202559926</t>
  </si>
  <si>
    <t>WI220255215</t>
  </si>
  <si>
    <t>WI220255224</t>
  </si>
  <si>
    <t>WI220255228</t>
  </si>
  <si>
    <t>WI220255431</t>
  </si>
  <si>
    <t>201300021486</t>
  </si>
  <si>
    <t>MI2202563289</t>
  </si>
  <si>
    <t>WI220255883</t>
  </si>
  <si>
    <t>MI2202568015</t>
  </si>
  <si>
    <t>WI220255885</t>
  </si>
  <si>
    <t>MI2202568000</t>
  </si>
  <si>
    <t>WI220255924</t>
  </si>
  <si>
    <t>201130013299</t>
  </si>
  <si>
    <t>MI2202568514</t>
  </si>
  <si>
    <t>WI220255950</t>
  </si>
  <si>
    <t>MI2202568547</t>
  </si>
  <si>
    <t>WI220255962</t>
  </si>
  <si>
    <t>MI2202568824</t>
  </si>
  <si>
    <t>WI220255973</t>
  </si>
  <si>
    <t>MI2202568855</t>
  </si>
  <si>
    <t>WI220256014</t>
  </si>
  <si>
    <t>Ketan Pathak</t>
  </si>
  <si>
    <t>WI220256028</t>
  </si>
  <si>
    <t>WI220256032</t>
  </si>
  <si>
    <t>WI220256048</t>
  </si>
  <si>
    <t>WI220256066</t>
  </si>
  <si>
    <t>WI220256091</t>
  </si>
  <si>
    <t>WI220256092</t>
  </si>
  <si>
    <t>MI2202570276</t>
  </si>
  <si>
    <t>WI22025707</t>
  </si>
  <si>
    <t>201300020402</t>
  </si>
  <si>
    <t>MI220259137</t>
  </si>
  <si>
    <t>WI22025818</t>
  </si>
  <si>
    <t>201300021164</t>
  </si>
  <si>
    <t>MI220260530</t>
  </si>
  <si>
    <t>WI22025832</t>
  </si>
  <si>
    <t>201330004827</t>
  </si>
  <si>
    <t>MI220260810</t>
  </si>
  <si>
    <t>WI22025835</t>
  </si>
  <si>
    <t>MI220260713</t>
  </si>
  <si>
    <t>WI220259591</t>
  </si>
  <si>
    <t>201300020622</t>
  </si>
  <si>
    <t>MI2202602349</t>
  </si>
  <si>
    <t>WI220259620</t>
  </si>
  <si>
    <t>201100014696</t>
  </si>
  <si>
    <t>MI2202602504</t>
  </si>
  <si>
    <t>WI220259715</t>
  </si>
  <si>
    <t>WI220259738</t>
  </si>
  <si>
    <t>201130013185</t>
  </si>
  <si>
    <t>MI2202603400</t>
  </si>
  <si>
    <t>WI220259741</t>
  </si>
  <si>
    <t>MI2202603379</t>
  </si>
  <si>
    <t>WI220259797</t>
  </si>
  <si>
    <t>201130013263</t>
  </si>
  <si>
    <t>MI2202604321</t>
  </si>
  <si>
    <t>WI220259798</t>
  </si>
  <si>
    <t>MI2202604303</t>
  </si>
  <si>
    <t>WI220259813</t>
  </si>
  <si>
    <t>Prajakta Jagannath Mane</t>
  </si>
  <si>
    <t>WI220259860</t>
  </si>
  <si>
    <t>MI2202605119</t>
  </si>
  <si>
    <t>WI220259923</t>
  </si>
  <si>
    <t>201330004608</t>
  </si>
  <si>
    <t>MI2202606053</t>
  </si>
  <si>
    <t>WI220260080</t>
  </si>
  <si>
    <t>MI2202607679</t>
  </si>
  <si>
    <t>WI220260964</t>
  </si>
  <si>
    <t>201130013255</t>
  </si>
  <si>
    <t>MI2202616449</t>
  </si>
  <si>
    <t>WI220261157</t>
  </si>
  <si>
    <t>MI2202618860</t>
  </si>
  <si>
    <t>WI220261767</t>
  </si>
  <si>
    <t>MI2202624570</t>
  </si>
  <si>
    <t>WI220261771</t>
  </si>
  <si>
    <t>MI2202624580</t>
  </si>
  <si>
    <t>WI220262633</t>
  </si>
  <si>
    <t>201300021546</t>
  </si>
  <si>
    <t>MI2202632545</t>
  </si>
  <si>
    <t>WI220263118</t>
  </si>
  <si>
    <t>201300020889</t>
  </si>
  <si>
    <t>MI2202637641</t>
  </si>
  <si>
    <t>WI220263161</t>
  </si>
  <si>
    <t>WI220263162</t>
  </si>
  <si>
    <t>WI220263163</t>
  </si>
  <si>
    <t>WI220263313</t>
  </si>
  <si>
    <t>201300021398</t>
  </si>
  <si>
    <t>MI2202639459</t>
  </si>
  <si>
    <t>WI220263408</t>
  </si>
  <si>
    <t>MI2202640277</t>
  </si>
  <si>
    <t>WI220263546</t>
  </si>
  <si>
    <t>201330005301</t>
  </si>
  <si>
    <t>MI2202641565</t>
  </si>
  <si>
    <t>WI22026372</t>
  </si>
  <si>
    <t>WI22026398</t>
  </si>
  <si>
    <t>WI220264081</t>
  </si>
  <si>
    <t>201110012144</t>
  </si>
  <si>
    <t>MI2202647588</t>
  </si>
  <si>
    <t>WI22026428</t>
  </si>
  <si>
    <t>201300020961</t>
  </si>
  <si>
    <t>MI220267595</t>
  </si>
  <si>
    <t>WI22026470</t>
  </si>
  <si>
    <t>201300020954</t>
  </si>
  <si>
    <t>MI220268224</t>
  </si>
  <si>
    <t>WI220265465</t>
  </si>
  <si>
    <t>201130013322</t>
  </si>
  <si>
    <t>MI2202661190</t>
  </si>
  <si>
    <t>WI220265467</t>
  </si>
  <si>
    <t>MI2202661157</t>
  </si>
  <si>
    <t>WI220265578</t>
  </si>
  <si>
    <t>WI22026564</t>
  </si>
  <si>
    <t>MI220268871</t>
  </si>
  <si>
    <t>WI220266153</t>
  </si>
  <si>
    <t>201300020957</t>
  </si>
  <si>
    <t>MI2202667712</t>
  </si>
  <si>
    <t>WI22026639</t>
  </si>
  <si>
    <t>201300020554</t>
  </si>
  <si>
    <t>MI220270229</t>
  </si>
  <si>
    <t>WI220266406</t>
  </si>
  <si>
    <t>201110012444</t>
  </si>
  <si>
    <t>MI2202670436</t>
  </si>
  <si>
    <t>WI220266524</t>
  </si>
  <si>
    <t>WI220266827</t>
  </si>
  <si>
    <t>201300021565</t>
  </si>
  <si>
    <t>MI2202676317</t>
  </si>
  <si>
    <t>WI22026692</t>
  </si>
  <si>
    <t>WI220267121</t>
  </si>
  <si>
    <t>201300020701</t>
  </si>
  <si>
    <t>MI2202679242</t>
  </si>
  <si>
    <t>WI220267122</t>
  </si>
  <si>
    <t>MI2202679266</t>
  </si>
  <si>
    <t>WI220267532</t>
  </si>
  <si>
    <t>WI220267536</t>
  </si>
  <si>
    <t>WI220267670</t>
  </si>
  <si>
    <t>201330005263</t>
  </si>
  <si>
    <t>MI2202686572</t>
  </si>
  <si>
    <t>WI220267689</t>
  </si>
  <si>
    <t>MI2202686779</t>
  </si>
  <si>
    <t>WI220267887</t>
  </si>
  <si>
    <t>201340000618</t>
  </si>
  <si>
    <t>MI2202688498</t>
  </si>
  <si>
    <t>WI220269187</t>
  </si>
  <si>
    <t>201300021430</t>
  </si>
  <si>
    <t>MI2202699994</t>
  </si>
  <si>
    <t>WI220269298</t>
  </si>
  <si>
    <t>MI2202700955</t>
  </si>
  <si>
    <t>WI220270021</t>
  </si>
  <si>
    <t>201330005331</t>
  </si>
  <si>
    <t>MI2202708120</t>
  </si>
  <si>
    <t>WI220270596</t>
  </si>
  <si>
    <t>201130013173</t>
  </si>
  <si>
    <t>MI2202713883</t>
  </si>
  <si>
    <t>WI220270802</t>
  </si>
  <si>
    <t>201130013118</t>
  </si>
  <si>
    <t>MI2202715669</t>
  </si>
  <si>
    <t>WI220270930</t>
  </si>
  <si>
    <t>201330005401</t>
  </si>
  <si>
    <t>MI2202717056</t>
  </si>
  <si>
    <t>WI220270993</t>
  </si>
  <si>
    <t>201300021564</t>
  </si>
  <si>
    <t>MI2202717655</t>
  </si>
  <si>
    <t>WI220270996</t>
  </si>
  <si>
    <t>MI2202717673</t>
  </si>
  <si>
    <t>WI220270998</t>
  </si>
  <si>
    <t>MI2202717646</t>
  </si>
  <si>
    <t>WI220271002</t>
  </si>
  <si>
    <t>MI2202717677</t>
  </si>
  <si>
    <t>WI220271103</t>
  </si>
  <si>
    <t>201130012455</t>
  </si>
  <si>
    <t>MI2202718603</t>
  </si>
  <si>
    <t>WI220271350</t>
  </si>
  <si>
    <t>MI2202721157</t>
  </si>
  <si>
    <t>WI220271351</t>
  </si>
  <si>
    <t>MI2202721162</t>
  </si>
  <si>
    <t>WI220271357</t>
  </si>
  <si>
    <t>MI2202721177</t>
  </si>
  <si>
    <t>WI220271358</t>
  </si>
  <si>
    <t>MI2202721169</t>
  </si>
  <si>
    <t>WI220271452</t>
  </si>
  <si>
    <t>WI220271461</t>
  </si>
  <si>
    <t>201300021630</t>
  </si>
  <si>
    <t>MI2202723129</t>
  </si>
  <si>
    <t>WI220272219</t>
  </si>
  <si>
    <t>201130013340</t>
  </si>
  <si>
    <t>MI2202732003</t>
  </si>
  <si>
    <t>WI220272857</t>
  </si>
  <si>
    <t>201100014649</t>
  </si>
  <si>
    <t>MI2202739693</t>
  </si>
  <si>
    <t>WI220272921</t>
  </si>
  <si>
    <t>MI2202740415</t>
  </si>
  <si>
    <t>WI220272962</t>
  </si>
  <si>
    <t>MI2202740728</t>
  </si>
  <si>
    <t>WI220273299</t>
  </si>
  <si>
    <t>MI2202744078</t>
  </si>
  <si>
    <t>WI220273320</t>
  </si>
  <si>
    <t>MI2202744184</t>
  </si>
  <si>
    <t>WI220273590</t>
  </si>
  <si>
    <t>MI2202746474</t>
  </si>
  <si>
    <t>WI220274043</t>
  </si>
  <si>
    <t>201340000648</t>
  </si>
  <si>
    <t>MI2202750519</t>
  </si>
  <si>
    <t>WI220274088</t>
  </si>
  <si>
    <t>WI220274181</t>
  </si>
  <si>
    <t>WI220274186</t>
  </si>
  <si>
    <t>WI220274476</t>
  </si>
  <si>
    <t>WI220274506</t>
  </si>
  <si>
    <t>WI220274660</t>
  </si>
  <si>
    <t>MI2202756900</t>
  </si>
  <si>
    <t>WI220274669</t>
  </si>
  <si>
    <t>MI2202756930</t>
  </si>
  <si>
    <t>WI220274983</t>
  </si>
  <si>
    <t>201300021681</t>
  </si>
  <si>
    <t>MI2202760251</t>
  </si>
  <si>
    <t>WI220275174</t>
  </si>
  <si>
    <t>WI220275193</t>
  </si>
  <si>
    <t>WI220275197</t>
  </si>
  <si>
    <t>WI220275699</t>
  </si>
  <si>
    <t>201300019279</t>
  </si>
  <si>
    <t>MI2202767684</t>
  </si>
  <si>
    <t>WI220276022</t>
  </si>
  <si>
    <t>WI220276665</t>
  </si>
  <si>
    <t>MI2202776847</t>
  </si>
  <si>
    <t>WI220276743</t>
  </si>
  <si>
    <t>MI2202777777</t>
  </si>
  <si>
    <t>WI220276749</t>
  </si>
  <si>
    <t>MI2202777798</t>
  </si>
  <si>
    <t>WI220276762</t>
  </si>
  <si>
    <t>MI2202777853</t>
  </si>
  <si>
    <t>WI22027848</t>
  </si>
  <si>
    <t>201300021195</t>
  </si>
  <si>
    <t>MI220283333</t>
  </si>
  <si>
    <t>WI22028218</t>
  </si>
  <si>
    <t>WI22028294</t>
  </si>
  <si>
    <t>MI220289249</t>
  </si>
  <si>
    <t>WI22028686</t>
  </si>
  <si>
    <t>201130013131</t>
  </si>
  <si>
    <t>MI220293392</t>
  </si>
  <si>
    <t>WI22029144</t>
  </si>
  <si>
    <t>201300021086</t>
  </si>
  <si>
    <t>MI220297709</t>
  </si>
  <si>
    <t>WI22029149</t>
  </si>
  <si>
    <t>MI220297734</t>
  </si>
  <si>
    <t>WI22029154</t>
  </si>
  <si>
    <t>MI220297747</t>
  </si>
  <si>
    <t>WI22029215</t>
  </si>
  <si>
    <t>201340000566</t>
  </si>
  <si>
    <t>MI220298435</t>
  </si>
  <si>
    <t>WI22029220</t>
  </si>
  <si>
    <t>MI220298471</t>
  </si>
  <si>
    <t>WI22029222</t>
  </si>
  <si>
    <t>MI220298484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</si>
</sst>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4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44620.458345543979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44593</v>
      </c>
    </row>
    <row r="10" spans="1:2" x14ac:dyDescent="0.45">
      <c r="A10" t="s">
        <v>16</v>
      </c>
      <c r="B10" s="1">
        <v>44620.458345543979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421"/>
  <sheetViews>
    <sheetView topLeftCell="A401" workbookViewId="0">
      <selection activeCell="A2" sqref="A2:XFD421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HYPERLINK("capsilon://?command=openfolder&amp;siteaddress=FAM.docvelocity-na8.net&amp;folderid=FX0C5F71C9-57F6-DE3E-19C3-8A91A7D06BC5","FX22017511")</f>
        <v>FX22017511</v>
      </c>
      <c r="F2" t="s">
        <v>19</v>
      </c>
      <c r="G2" t="s">
        <v>19</v>
      </c>
      <c r="H2" t="s">
        <v>82</v>
      </c>
      <c r="I2" t="s">
        <v>83</v>
      </c>
      <c r="J2">
        <v>66</v>
      </c>
      <c r="K2" t="s">
        <v>84</v>
      </c>
      <c r="L2" t="s">
        <v>85</v>
      </c>
      <c r="M2" t="s">
        <v>86</v>
      </c>
      <c r="N2">
        <v>1</v>
      </c>
      <c r="O2" s="1">
        <v>44595.658043981479</v>
      </c>
      <c r="P2" s="1">
        <v>44595.70521990741</v>
      </c>
      <c r="Q2">
        <v>3753</v>
      </c>
      <c r="R2">
        <v>323</v>
      </c>
      <c r="S2" t="b">
        <v>0</v>
      </c>
      <c r="T2" t="s">
        <v>87</v>
      </c>
      <c r="U2" t="b">
        <v>0</v>
      </c>
      <c r="V2" t="s">
        <v>88</v>
      </c>
      <c r="W2" s="1">
        <v>44595.70521990741</v>
      </c>
      <c r="X2">
        <v>73</v>
      </c>
      <c r="Y2">
        <v>0</v>
      </c>
      <c r="Z2">
        <v>0</v>
      </c>
      <c r="AA2">
        <v>0</v>
      </c>
      <c r="AB2">
        <v>0</v>
      </c>
      <c r="AC2">
        <v>0</v>
      </c>
      <c r="AD2">
        <v>66</v>
      </c>
      <c r="AE2">
        <v>52</v>
      </c>
      <c r="AF2">
        <v>0</v>
      </c>
      <c r="AG2">
        <v>1</v>
      </c>
      <c r="AH2" t="s">
        <v>87</v>
      </c>
      <c r="AI2" t="s">
        <v>87</v>
      </c>
      <c r="AJ2" t="s">
        <v>87</v>
      </c>
      <c r="AK2" t="s">
        <v>87</v>
      </c>
      <c r="AL2" t="s">
        <v>87</v>
      </c>
      <c r="AM2" t="s">
        <v>87</v>
      </c>
      <c r="AN2" t="s">
        <v>87</v>
      </c>
      <c r="AO2" t="s">
        <v>87</v>
      </c>
      <c r="AP2" t="s">
        <v>87</v>
      </c>
      <c r="AQ2" t="s">
        <v>87</v>
      </c>
      <c r="AR2" t="s">
        <v>87</v>
      </c>
      <c r="AS2" t="s">
        <v>87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89</v>
      </c>
      <c r="B3" t="s">
        <v>79</v>
      </c>
      <c r="C3" t="s">
        <v>80</v>
      </c>
      <c r="D3" t="s">
        <v>81</v>
      </c>
      <c r="E3" s="2" t="str">
        <f>HYPERLINK("capsilon://?command=openfolder&amp;siteaddress=FAM.docvelocity-na8.net&amp;folderid=FX0C5F71C9-57F6-DE3E-19C3-8A91A7D06BC5","FX22017511")</f>
        <v>FX22017511</v>
      </c>
      <c r="F3" t="s">
        <v>19</v>
      </c>
      <c r="G3" t="s">
        <v>19</v>
      </c>
      <c r="H3" t="s">
        <v>82</v>
      </c>
      <c r="I3" t="s">
        <v>90</v>
      </c>
      <c r="J3">
        <v>28</v>
      </c>
      <c r="K3" t="s">
        <v>84</v>
      </c>
      <c r="L3" t="s">
        <v>85</v>
      </c>
      <c r="M3" t="s">
        <v>86</v>
      </c>
      <c r="N3">
        <v>2</v>
      </c>
      <c r="O3" s="1">
        <v>44595.658182870371</v>
      </c>
      <c r="P3" s="1">
        <v>44595.681238425925</v>
      </c>
      <c r="Q3">
        <v>1571</v>
      </c>
      <c r="R3">
        <v>421</v>
      </c>
      <c r="S3" t="b">
        <v>0</v>
      </c>
      <c r="T3" t="s">
        <v>87</v>
      </c>
      <c r="U3" t="b">
        <v>0</v>
      </c>
      <c r="V3" t="s">
        <v>91</v>
      </c>
      <c r="W3" s="1">
        <v>44595.675798611112</v>
      </c>
      <c r="X3">
        <v>82</v>
      </c>
      <c r="Y3">
        <v>21</v>
      </c>
      <c r="Z3">
        <v>0</v>
      </c>
      <c r="AA3">
        <v>21</v>
      </c>
      <c r="AB3">
        <v>0</v>
      </c>
      <c r="AC3">
        <v>0</v>
      </c>
      <c r="AD3">
        <v>7</v>
      </c>
      <c r="AE3">
        <v>0</v>
      </c>
      <c r="AF3">
        <v>0</v>
      </c>
      <c r="AG3">
        <v>0</v>
      </c>
      <c r="AH3" t="s">
        <v>92</v>
      </c>
      <c r="AI3" s="1">
        <v>44595.681238425925</v>
      </c>
      <c r="AJ3">
        <v>339</v>
      </c>
      <c r="AK3">
        <v>0</v>
      </c>
      <c r="AL3">
        <v>0</v>
      </c>
      <c r="AM3">
        <v>0</v>
      </c>
      <c r="AN3">
        <v>0</v>
      </c>
      <c r="AO3">
        <v>0</v>
      </c>
      <c r="AP3">
        <v>7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93</v>
      </c>
      <c r="B4" t="s">
        <v>79</v>
      </c>
      <c r="C4" t="s">
        <v>94</v>
      </c>
      <c r="D4" t="s">
        <v>81</v>
      </c>
      <c r="E4" s="2" t="str">
        <f t="shared" ref="E4:E9" si="0">HYPERLINK("capsilon://?command=openfolder&amp;siteaddress=FAM.docvelocity-na8.net&amp;folderid=FX13F721CC-377D-CC5B-AFDD-812FB9102D76","FX21119201")</f>
        <v>FX21119201</v>
      </c>
      <c r="F4" t="s">
        <v>19</v>
      </c>
      <c r="G4" t="s">
        <v>19</v>
      </c>
      <c r="H4" t="s">
        <v>82</v>
      </c>
      <c r="I4" t="s">
        <v>95</v>
      </c>
      <c r="J4">
        <v>24</v>
      </c>
      <c r="K4" t="s">
        <v>84</v>
      </c>
      <c r="L4" t="s">
        <v>85</v>
      </c>
      <c r="M4" t="s">
        <v>86</v>
      </c>
      <c r="N4">
        <v>2</v>
      </c>
      <c r="O4" s="1">
        <v>44595.659745370373</v>
      </c>
      <c r="P4" s="1">
        <v>44595.681539351855</v>
      </c>
      <c r="Q4">
        <v>1802</v>
      </c>
      <c r="R4">
        <v>81</v>
      </c>
      <c r="S4" t="b">
        <v>0</v>
      </c>
      <c r="T4" t="s">
        <v>87</v>
      </c>
      <c r="U4" t="b">
        <v>0</v>
      </c>
      <c r="V4" t="s">
        <v>96</v>
      </c>
      <c r="W4" s="1">
        <v>44595.680474537039</v>
      </c>
      <c r="X4">
        <v>46</v>
      </c>
      <c r="Y4">
        <v>0</v>
      </c>
      <c r="Z4">
        <v>0</v>
      </c>
      <c r="AA4">
        <v>0</v>
      </c>
      <c r="AB4">
        <v>11</v>
      </c>
      <c r="AC4">
        <v>0</v>
      </c>
      <c r="AD4">
        <v>24</v>
      </c>
      <c r="AE4">
        <v>0</v>
      </c>
      <c r="AF4">
        <v>0</v>
      </c>
      <c r="AG4">
        <v>0</v>
      </c>
      <c r="AH4" t="s">
        <v>92</v>
      </c>
      <c r="AI4" s="1">
        <v>44595.681539351855</v>
      </c>
      <c r="AJ4">
        <v>26</v>
      </c>
      <c r="AK4">
        <v>0</v>
      </c>
      <c r="AL4">
        <v>0</v>
      </c>
      <c r="AM4">
        <v>0</v>
      </c>
      <c r="AN4">
        <v>11</v>
      </c>
      <c r="AO4">
        <v>0</v>
      </c>
      <c r="AP4">
        <v>24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97</v>
      </c>
      <c r="B5" t="s">
        <v>79</v>
      </c>
      <c r="C5" t="s">
        <v>94</v>
      </c>
      <c r="D5" t="s">
        <v>81</v>
      </c>
      <c r="E5" s="2" t="str">
        <f t="shared" si="0"/>
        <v>FX21119201</v>
      </c>
      <c r="F5" t="s">
        <v>19</v>
      </c>
      <c r="G5" t="s">
        <v>19</v>
      </c>
      <c r="H5" t="s">
        <v>82</v>
      </c>
      <c r="I5" t="s">
        <v>98</v>
      </c>
      <c r="J5">
        <v>95</v>
      </c>
      <c r="K5" t="s">
        <v>84</v>
      </c>
      <c r="L5" t="s">
        <v>85</v>
      </c>
      <c r="M5" t="s">
        <v>86</v>
      </c>
      <c r="N5">
        <v>1</v>
      </c>
      <c r="O5" s="1">
        <v>44595.666539351849</v>
      </c>
      <c r="P5" s="1">
        <v>44595.706238425926</v>
      </c>
      <c r="Q5">
        <v>3266</v>
      </c>
      <c r="R5">
        <v>164</v>
      </c>
      <c r="S5" t="b">
        <v>0</v>
      </c>
      <c r="T5" t="s">
        <v>87</v>
      </c>
      <c r="U5" t="b">
        <v>0</v>
      </c>
      <c r="V5" t="s">
        <v>88</v>
      </c>
      <c r="W5" s="1">
        <v>44595.706238425926</v>
      </c>
      <c r="X5">
        <v>87</v>
      </c>
      <c r="Y5">
        <v>0</v>
      </c>
      <c r="Z5">
        <v>0</v>
      </c>
      <c r="AA5">
        <v>0</v>
      </c>
      <c r="AB5">
        <v>0</v>
      </c>
      <c r="AC5">
        <v>0</v>
      </c>
      <c r="AD5">
        <v>95</v>
      </c>
      <c r="AE5">
        <v>90</v>
      </c>
      <c r="AF5">
        <v>0</v>
      </c>
      <c r="AG5">
        <v>4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99</v>
      </c>
      <c r="B6" t="s">
        <v>79</v>
      </c>
      <c r="C6" t="s">
        <v>94</v>
      </c>
      <c r="D6" t="s">
        <v>81</v>
      </c>
      <c r="E6" s="2" t="str">
        <f t="shared" si="0"/>
        <v>FX21119201</v>
      </c>
      <c r="F6" t="s">
        <v>19</v>
      </c>
      <c r="G6" t="s">
        <v>19</v>
      </c>
      <c r="H6" t="s">
        <v>82</v>
      </c>
      <c r="I6" t="s">
        <v>100</v>
      </c>
      <c r="J6">
        <v>32</v>
      </c>
      <c r="K6" t="s">
        <v>84</v>
      </c>
      <c r="L6" t="s">
        <v>85</v>
      </c>
      <c r="M6" t="s">
        <v>86</v>
      </c>
      <c r="N6">
        <v>1</v>
      </c>
      <c r="O6" s="1">
        <v>44595.669085648151</v>
      </c>
      <c r="P6" s="1">
        <v>44595.707094907404</v>
      </c>
      <c r="Q6">
        <v>3174</v>
      </c>
      <c r="R6">
        <v>110</v>
      </c>
      <c r="S6" t="b">
        <v>0</v>
      </c>
      <c r="T6" t="s">
        <v>87</v>
      </c>
      <c r="U6" t="b">
        <v>0</v>
      </c>
      <c r="V6" t="s">
        <v>88</v>
      </c>
      <c r="W6" s="1">
        <v>44595.707094907404</v>
      </c>
      <c r="X6">
        <v>68</v>
      </c>
      <c r="Y6">
        <v>0</v>
      </c>
      <c r="Z6">
        <v>0</v>
      </c>
      <c r="AA6">
        <v>0</v>
      </c>
      <c r="AB6">
        <v>0</v>
      </c>
      <c r="AC6">
        <v>0</v>
      </c>
      <c r="AD6">
        <v>32</v>
      </c>
      <c r="AE6">
        <v>27</v>
      </c>
      <c r="AF6">
        <v>0</v>
      </c>
      <c r="AG6">
        <v>3</v>
      </c>
      <c r="AH6" t="s">
        <v>87</v>
      </c>
      <c r="AI6" t="s">
        <v>87</v>
      </c>
      <c r="AJ6" t="s">
        <v>87</v>
      </c>
      <c r="AK6" t="s">
        <v>87</v>
      </c>
      <c r="AL6" t="s">
        <v>87</v>
      </c>
      <c r="AM6" t="s">
        <v>87</v>
      </c>
      <c r="AN6" t="s">
        <v>87</v>
      </c>
      <c r="AO6" t="s">
        <v>87</v>
      </c>
      <c r="AP6" t="s">
        <v>87</v>
      </c>
      <c r="AQ6" t="s">
        <v>87</v>
      </c>
      <c r="AR6" t="s">
        <v>87</v>
      </c>
      <c r="AS6" t="s">
        <v>87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101</v>
      </c>
      <c r="B7" t="s">
        <v>79</v>
      </c>
      <c r="C7" t="s">
        <v>94</v>
      </c>
      <c r="D7" t="s">
        <v>81</v>
      </c>
      <c r="E7" s="2" t="str">
        <f t="shared" si="0"/>
        <v>FX21119201</v>
      </c>
      <c r="F7" t="s">
        <v>19</v>
      </c>
      <c r="G7" t="s">
        <v>19</v>
      </c>
      <c r="H7" t="s">
        <v>82</v>
      </c>
      <c r="I7" t="s">
        <v>102</v>
      </c>
      <c r="J7">
        <v>95</v>
      </c>
      <c r="K7" t="s">
        <v>84</v>
      </c>
      <c r="L7" t="s">
        <v>85</v>
      </c>
      <c r="M7" t="s">
        <v>86</v>
      </c>
      <c r="N7">
        <v>1</v>
      </c>
      <c r="O7" s="1">
        <v>44595.671238425923</v>
      </c>
      <c r="P7" s="1">
        <v>44595.709606481483</v>
      </c>
      <c r="Q7">
        <v>3068</v>
      </c>
      <c r="R7">
        <v>247</v>
      </c>
      <c r="S7" t="b">
        <v>0</v>
      </c>
      <c r="T7" t="s">
        <v>87</v>
      </c>
      <c r="U7" t="b">
        <v>0</v>
      </c>
      <c r="V7" t="s">
        <v>88</v>
      </c>
      <c r="W7" s="1">
        <v>44595.709606481483</v>
      </c>
      <c r="X7">
        <v>216</v>
      </c>
      <c r="Y7">
        <v>0</v>
      </c>
      <c r="Z7">
        <v>0</v>
      </c>
      <c r="AA7">
        <v>0</v>
      </c>
      <c r="AB7">
        <v>0</v>
      </c>
      <c r="AC7">
        <v>0</v>
      </c>
      <c r="AD7">
        <v>95</v>
      </c>
      <c r="AE7">
        <v>90</v>
      </c>
      <c r="AF7">
        <v>0</v>
      </c>
      <c r="AG7">
        <v>4</v>
      </c>
      <c r="AH7" t="s">
        <v>87</v>
      </c>
      <c r="AI7" t="s">
        <v>87</v>
      </c>
      <c r="AJ7" t="s">
        <v>87</v>
      </c>
      <c r="AK7" t="s">
        <v>87</v>
      </c>
      <c r="AL7" t="s">
        <v>87</v>
      </c>
      <c r="AM7" t="s">
        <v>87</v>
      </c>
      <c r="AN7" t="s">
        <v>87</v>
      </c>
      <c r="AO7" t="s">
        <v>87</v>
      </c>
      <c r="AP7" t="s">
        <v>87</v>
      </c>
      <c r="AQ7" t="s">
        <v>87</v>
      </c>
      <c r="AR7" t="s">
        <v>87</v>
      </c>
      <c r="AS7" t="s">
        <v>87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103</v>
      </c>
      <c r="B8" t="s">
        <v>79</v>
      </c>
      <c r="C8" t="s">
        <v>94</v>
      </c>
      <c r="D8" t="s">
        <v>81</v>
      </c>
      <c r="E8" s="2" t="str">
        <f t="shared" si="0"/>
        <v>FX21119201</v>
      </c>
      <c r="F8" t="s">
        <v>19</v>
      </c>
      <c r="G8" t="s">
        <v>19</v>
      </c>
      <c r="H8" t="s">
        <v>82</v>
      </c>
      <c r="I8" t="s">
        <v>104</v>
      </c>
      <c r="J8">
        <v>21</v>
      </c>
      <c r="K8" t="s">
        <v>84</v>
      </c>
      <c r="L8" t="s">
        <v>85</v>
      </c>
      <c r="M8" t="s">
        <v>86</v>
      </c>
      <c r="N8">
        <v>2</v>
      </c>
      <c r="O8" s="1">
        <v>44595.674155092594</v>
      </c>
      <c r="P8" s="1">
        <v>44595.681898148148</v>
      </c>
      <c r="Q8">
        <v>587</v>
      </c>
      <c r="R8">
        <v>82</v>
      </c>
      <c r="S8" t="b">
        <v>0</v>
      </c>
      <c r="T8" t="s">
        <v>87</v>
      </c>
      <c r="U8" t="b">
        <v>0</v>
      </c>
      <c r="V8" t="s">
        <v>96</v>
      </c>
      <c r="W8" s="1">
        <v>44595.681168981479</v>
      </c>
      <c r="X8">
        <v>34</v>
      </c>
      <c r="Y8">
        <v>0</v>
      </c>
      <c r="Z8">
        <v>0</v>
      </c>
      <c r="AA8">
        <v>0</v>
      </c>
      <c r="AB8">
        <v>9</v>
      </c>
      <c r="AC8">
        <v>0</v>
      </c>
      <c r="AD8">
        <v>21</v>
      </c>
      <c r="AE8">
        <v>0</v>
      </c>
      <c r="AF8">
        <v>0</v>
      </c>
      <c r="AG8">
        <v>0</v>
      </c>
      <c r="AH8" t="s">
        <v>92</v>
      </c>
      <c r="AI8" s="1">
        <v>44595.681898148148</v>
      </c>
      <c r="AJ8">
        <v>30</v>
      </c>
      <c r="AK8">
        <v>0</v>
      </c>
      <c r="AL8">
        <v>0</v>
      </c>
      <c r="AM8">
        <v>0</v>
      </c>
      <c r="AN8">
        <v>9</v>
      </c>
      <c r="AO8">
        <v>0</v>
      </c>
      <c r="AP8">
        <v>21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105</v>
      </c>
      <c r="B9" t="s">
        <v>79</v>
      </c>
      <c r="C9" t="s">
        <v>94</v>
      </c>
      <c r="D9" t="s">
        <v>81</v>
      </c>
      <c r="E9" s="2" t="str">
        <f t="shared" si="0"/>
        <v>FX21119201</v>
      </c>
      <c r="F9" t="s">
        <v>19</v>
      </c>
      <c r="G9" t="s">
        <v>19</v>
      </c>
      <c r="H9" t="s">
        <v>82</v>
      </c>
      <c r="I9" t="s">
        <v>106</v>
      </c>
      <c r="J9">
        <v>32</v>
      </c>
      <c r="K9" t="s">
        <v>84</v>
      </c>
      <c r="L9" t="s">
        <v>85</v>
      </c>
      <c r="M9" t="s">
        <v>86</v>
      </c>
      <c r="N9">
        <v>1</v>
      </c>
      <c r="O9" s="1">
        <v>44595.684618055559</v>
      </c>
      <c r="P9" s="1">
        <v>44595.732604166667</v>
      </c>
      <c r="Q9">
        <v>4015</v>
      </c>
      <c r="R9">
        <v>131</v>
      </c>
      <c r="S9" t="b">
        <v>0</v>
      </c>
      <c r="T9" t="s">
        <v>87</v>
      </c>
      <c r="U9" t="b">
        <v>0</v>
      </c>
      <c r="V9" t="s">
        <v>88</v>
      </c>
      <c r="W9" s="1">
        <v>44595.732604166667</v>
      </c>
      <c r="X9">
        <v>84</v>
      </c>
      <c r="Y9">
        <v>0</v>
      </c>
      <c r="Z9">
        <v>0</v>
      </c>
      <c r="AA9">
        <v>0</v>
      </c>
      <c r="AB9">
        <v>0</v>
      </c>
      <c r="AC9">
        <v>0</v>
      </c>
      <c r="AD9">
        <v>32</v>
      </c>
      <c r="AE9">
        <v>27</v>
      </c>
      <c r="AF9">
        <v>0</v>
      </c>
      <c r="AG9">
        <v>3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107</v>
      </c>
      <c r="B10" t="s">
        <v>79</v>
      </c>
      <c r="C10" t="s">
        <v>108</v>
      </c>
      <c r="D10" t="s">
        <v>81</v>
      </c>
      <c r="E10" s="2" t="str">
        <f>HYPERLINK("capsilon://?command=openfolder&amp;siteaddress=FAM.docvelocity-na8.net&amp;folderid=FX001FB8A7-6382-CB04-57B8-626F7EBA0C80","FX21114498")</f>
        <v>FX21114498</v>
      </c>
      <c r="F10" t="s">
        <v>19</v>
      </c>
      <c r="G10" t="s">
        <v>19</v>
      </c>
      <c r="H10" t="s">
        <v>82</v>
      </c>
      <c r="I10" t="s">
        <v>109</v>
      </c>
      <c r="J10">
        <v>66</v>
      </c>
      <c r="K10" t="s">
        <v>84</v>
      </c>
      <c r="L10" t="s">
        <v>85</v>
      </c>
      <c r="M10" t="s">
        <v>86</v>
      </c>
      <c r="N10">
        <v>1</v>
      </c>
      <c r="O10" s="1">
        <v>44593.438668981478</v>
      </c>
      <c r="P10" s="1">
        <v>44593.453090277777</v>
      </c>
      <c r="Q10">
        <v>688</v>
      </c>
      <c r="R10">
        <v>558</v>
      </c>
      <c r="S10" t="b">
        <v>0</v>
      </c>
      <c r="T10" t="s">
        <v>87</v>
      </c>
      <c r="U10" t="b">
        <v>0</v>
      </c>
      <c r="V10" t="s">
        <v>110</v>
      </c>
      <c r="W10" s="1">
        <v>44593.453090277777</v>
      </c>
      <c r="X10">
        <v>268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66</v>
      </c>
      <c r="AE10">
        <v>52</v>
      </c>
      <c r="AF10">
        <v>0</v>
      </c>
      <c r="AG10">
        <v>2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111</v>
      </c>
      <c r="B11" t="s">
        <v>79</v>
      </c>
      <c r="C11" t="s">
        <v>112</v>
      </c>
      <c r="D11" t="s">
        <v>81</v>
      </c>
      <c r="E11" s="2" t="str">
        <f>HYPERLINK("capsilon://?command=openfolder&amp;siteaddress=FAM.docvelocity-na8.net&amp;folderid=FX8AE842DE-E52E-188C-5E9B-A78DD6C80B32","FX220112661")</f>
        <v>FX220112661</v>
      </c>
      <c r="F11" t="s">
        <v>19</v>
      </c>
      <c r="G11" t="s">
        <v>19</v>
      </c>
      <c r="H11" t="s">
        <v>82</v>
      </c>
      <c r="I11" t="s">
        <v>113</v>
      </c>
      <c r="J11">
        <v>28</v>
      </c>
      <c r="K11" t="s">
        <v>84</v>
      </c>
      <c r="L11" t="s">
        <v>85</v>
      </c>
      <c r="M11" t="s">
        <v>81</v>
      </c>
      <c r="N11">
        <v>1</v>
      </c>
      <c r="O11" s="1">
        <v>44595.692777777775</v>
      </c>
      <c r="P11" s="1">
        <v>44595.693287037036</v>
      </c>
      <c r="Q11">
        <v>25</v>
      </c>
      <c r="R11">
        <v>19</v>
      </c>
      <c r="S11" t="b">
        <v>0</v>
      </c>
      <c r="T11" t="s">
        <v>114</v>
      </c>
      <c r="U11" t="b">
        <v>0</v>
      </c>
      <c r="V11" t="s">
        <v>114</v>
      </c>
      <c r="W11" s="1">
        <v>44595.693287037036</v>
      </c>
      <c r="X11">
        <v>19</v>
      </c>
      <c r="Y11">
        <v>21</v>
      </c>
      <c r="Z11">
        <v>0</v>
      </c>
      <c r="AA11">
        <v>21</v>
      </c>
      <c r="AB11">
        <v>0</v>
      </c>
      <c r="AC11">
        <v>0</v>
      </c>
      <c r="AD11">
        <v>7</v>
      </c>
      <c r="AE11">
        <v>0</v>
      </c>
      <c r="AF11">
        <v>0</v>
      </c>
      <c r="AG11">
        <v>0</v>
      </c>
      <c r="AH11" t="s">
        <v>87</v>
      </c>
      <c r="AI11" t="s">
        <v>87</v>
      </c>
      <c r="AJ11" t="s">
        <v>87</v>
      </c>
      <c r="AK11" t="s">
        <v>87</v>
      </c>
      <c r="AL11" t="s">
        <v>87</v>
      </c>
      <c r="AM11" t="s">
        <v>87</v>
      </c>
      <c r="AN11" t="s">
        <v>87</v>
      </c>
      <c r="AO11" t="s">
        <v>87</v>
      </c>
      <c r="AP11" t="s">
        <v>87</v>
      </c>
      <c r="AQ11" t="s">
        <v>87</v>
      </c>
      <c r="AR11" t="s">
        <v>87</v>
      </c>
      <c r="AS11" t="s">
        <v>87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115</v>
      </c>
      <c r="B12" t="s">
        <v>79</v>
      </c>
      <c r="C12" t="s">
        <v>116</v>
      </c>
      <c r="D12" t="s">
        <v>81</v>
      </c>
      <c r="E12" s="2" t="str">
        <f>HYPERLINK("capsilon://?command=openfolder&amp;siteaddress=FAM.docvelocity-na8.net&amp;folderid=FX385E0A70-4F01-7B6D-5DDE-EB7B97F0A075","FX21128302")</f>
        <v>FX21128302</v>
      </c>
      <c r="F12" t="s">
        <v>19</v>
      </c>
      <c r="G12" t="s">
        <v>19</v>
      </c>
      <c r="H12" t="s">
        <v>82</v>
      </c>
      <c r="I12" t="s">
        <v>117</v>
      </c>
      <c r="J12">
        <v>38</v>
      </c>
      <c r="K12" t="s">
        <v>84</v>
      </c>
      <c r="L12" t="s">
        <v>85</v>
      </c>
      <c r="M12" t="s">
        <v>86</v>
      </c>
      <c r="N12">
        <v>2</v>
      </c>
      <c r="O12" s="1">
        <v>44593.443854166668</v>
      </c>
      <c r="P12" s="1">
        <v>44593.517951388887</v>
      </c>
      <c r="Q12">
        <v>3909</v>
      </c>
      <c r="R12">
        <v>2493</v>
      </c>
      <c r="S12" t="b">
        <v>0</v>
      </c>
      <c r="T12" t="s">
        <v>87</v>
      </c>
      <c r="U12" t="b">
        <v>0</v>
      </c>
      <c r="V12" t="s">
        <v>118</v>
      </c>
      <c r="W12" s="1">
        <v>44593.511377314811</v>
      </c>
      <c r="X12">
        <v>1366</v>
      </c>
      <c r="Y12">
        <v>37</v>
      </c>
      <c r="Z12">
        <v>0</v>
      </c>
      <c r="AA12">
        <v>37</v>
      </c>
      <c r="AB12">
        <v>0</v>
      </c>
      <c r="AC12">
        <v>11</v>
      </c>
      <c r="AD12">
        <v>1</v>
      </c>
      <c r="AE12">
        <v>0</v>
      </c>
      <c r="AF12">
        <v>0</v>
      </c>
      <c r="AG12">
        <v>0</v>
      </c>
      <c r="AH12" t="s">
        <v>119</v>
      </c>
      <c r="AI12" s="1">
        <v>44593.517951388887</v>
      </c>
      <c r="AJ12">
        <v>383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120</v>
      </c>
      <c r="B13" t="s">
        <v>79</v>
      </c>
      <c r="C13" t="s">
        <v>80</v>
      </c>
      <c r="D13" t="s">
        <v>81</v>
      </c>
      <c r="E13" s="2" t="str">
        <f>HYPERLINK("capsilon://?command=openfolder&amp;siteaddress=FAM.docvelocity-na8.net&amp;folderid=FX0C5F71C9-57F6-DE3E-19C3-8A91A7D06BC5","FX22017511")</f>
        <v>FX22017511</v>
      </c>
      <c r="F13" t="s">
        <v>19</v>
      </c>
      <c r="G13" t="s">
        <v>19</v>
      </c>
      <c r="H13" t="s">
        <v>82</v>
      </c>
      <c r="I13" t="s">
        <v>83</v>
      </c>
      <c r="J13">
        <v>38</v>
      </c>
      <c r="K13" t="s">
        <v>84</v>
      </c>
      <c r="L13" t="s">
        <v>85</v>
      </c>
      <c r="M13" t="s">
        <v>86</v>
      </c>
      <c r="N13">
        <v>2</v>
      </c>
      <c r="O13" s="1">
        <v>44595.706134259257</v>
      </c>
      <c r="P13" s="1">
        <v>44595.772881944446</v>
      </c>
      <c r="Q13">
        <v>3322</v>
      </c>
      <c r="R13">
        <v>2445</v>
      </c>
      <c r="S13" t="b">
        <v>0</v>
      </c>
      <c r="T13" t="s">
        <v>87</v>
      </c>
      <c r="U13" t="b">
        <v>1</v>
      </c>
      <c r="V13" t="s">
        <v>121</v>
      </c>
      <c r="W13" s="1">
        <v>44595.758530092593</v>
      </c>
      <c r="X13">
        <v>1660</v>
      </c>
      <c r="Y13">
        <v>37</v>
      </c>
      <c r="Z13">
        <v>0</v>
      </c>
      <c r="AA13">
        <v>37</v>
      </c>
      <c r="AB13">
        <v>0</v>
      </c>
      <c r="AC13">
        <v>23</v>
      </c>
      <c r="AD13">
        <v>1</v>
      </c>
      <c r="AE13">
        <v>0</v>
      </c>
      <c r="AF13">
        <v>0</v>
      </c>
      <c r="AG13">
        <v>0</v>
      </c>
      <c r="AH13" t="s">
        <v>92</v>
      </c>
      <c r="AI13" s="1">
        <v>44595.772881944446</v>
      </c>
      <c r="AJ13">
        <v>752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122</v>
      </c>
      <c r="B14" t="s">
        <v>79</v>
      </c>
      <c r="C14" t="s">
        <v>94</v>
      </c>
      <c r="D14" t="s">
        <v>81</v>
      </c>
      <c r="E14" s="2" t="str">
        <f>HYPERLINK("capsilon://?command=openfolder&amp;siteaddress=FAM.docvelocity-na8.net&amp;folderid=FX13F721CC-377D-CC5B-AFDD-812FB9102D76","FX21119201")</f>
        <v>FX21119201</v>
      </c>
      <c r="F14" t="s">
        <v>19</v>
      </c>
      <c r="G14" t="s">
        <v>19</v>
      </c>
      <c r="H14" t="s">
        <v>82</v>
      </c>
      <c r="I14" t="s">
        <v>98</v>
      </c>
      <c r="J14">
        <v>370</v>
      </c>
      <c r="K14" t="s">
        <v>84</v>
      </c>
      <c r="L14" t="s">
        <v>85</v>
      </c>
      <c r="M14" t="s">
        <v>86</v>
      </c>
      <c r="N14">
        <v>2</v>
      </c>
      <c r="O14" s="1">
        <v>44595.708553240744</v>
      </c>
      <c r="P14" s="1">
        <v>44595.75408564815</v>
      </c>
      <c r="Q14">
        <v>322</v>
      </c>
      <c r="R14">
        <v>3612</v>
      </c>
      <c r="S14" t="b">
        <v>0</v>
      </c>
      <c r="T14" t="s">
        <v>87</v>
      </c>
      <c r="U14" t="b">
        <v>1</v>
      </c>
      <c r="V14" t="s">
        <v>88</v>
      </c>
      <c r="W14" s="1">
        <v>44595.719201388885</v>
      </c>
      <c r="X14">
        <v>828</v>
      </c>
      <c r="Y14">
        <v>386</v>
      </c>
      <c r="Z14">
        <v>0</v>
      </c>
      <c r="AA14">
        <v>386</v>
      </c>
      <c r="AB14">
        <v>0</v>
      </c>
      <c r="AC14">
        <v>202</v>
      </c>
      <c r="AD14">
        <v>-16</v>
      </c>
      <c r="AE14">
        <v>0</v>
      </c>
      <c r="AF14">
        <v>0</v>
      </c>
      <c r="AG14">
        <v>0</v>
      </c>
      <c r="AH14" t="s">
        <v>92</v>
      </c>
      <c r="AI14" s="1">
        <v>44595.75408564815</v>
      </c>
      <c r="AJ14">
        <v>2784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-16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123</v>
      </c>
      <c r="B15" t="s">
        <v>79</v>
      </c>
      <c r="C15" t="s">
        <v>94</v>
      </c>
      <c r="D15" t="s">
        <v>81</v>
      </c>
      <c r="E15" s="2" t="str">
        <f>HYPERLINK("capsilon://?command=openfolder&amp;siteaddress=FAM.docvelocity-na8.net&amp;folderid=FX13F721CC-377D-CC5B-AFDD-812FB9102D76","FX21119201")</f>
        <v>FX21119201</v>
      </c>
      <c r="F15" t="s">
        <v>19</v>
      </c>
      <c r="G15" t="s">
        <v>19</v>
      </c>
      <c r="H15" t="s">
        <v>82</v>
      </c>
      <c r="I15" t="s">
        <v>100</v>
      </c>
      <c r="J15">
        <v>96</v>
      </c>
      <c r="K15" t="s">
        <v>84</v>
      </c>
      <c r="L15" t="s">
        <v>85</v>
      </c>
      <c r="M15" t="s">
        <v>86</v>
      </c>
      <c r="N15">
        <v>2</v>
      </c>
      <c r="O15" s="1">
        <v>44595.709456018521</v>
      </c>
      <c r="P15" s="1">
        <v>44595.790277777778</v>
      </c>
      <c r="Q15">
        <v>3881</v>
      </c>
      <c r="R15">
        <v>3102</v>
      </c>
      <c r="S15" t="b">
        <v>0</v>
      </c>
      <c r="T15" t="s">
        <v>87</v>
      </c>
      <c r="U15" t="b">
        <v>1</v>
      </c>
      <c r="V15" t="s">
        <v>124</v>
      </c>
      <c r="W15" s="1">
        <v>44595.739351851851</v>
      </c>
      <c r="X15">
        <v>1569</v>
      </c>
      <c r="Y15">
        <v>182</v>
      </c>
      <c r="Z15">
        <v>0</v>
      </c>
      <c r="AA15">
        <v>182</v>
      </c>
      <c r="AB15">
        <v>0</v>
      </c>
      <c r="AC15">
        <v>133</v>
      </c>
      <c r="AD15">
        <v>-86</v>
      </c>
      <c r="AE15">
        <v>0</v>
      </c>
      <c r="AF15">
        <v>0</v>
      </c>
      <c r="AG15">
        <v>0</v>
      </c>
      <c r="AH15" t="s">
        <v>92</v>
      </c>
      <c r="AI15" s="1">
        <v>44595.790277777778</v>
      </c>
      <c r="AJ15">
        <v>1503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-86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125</v>
      </c>
      <c r="B16" t="s">
        <v>79</v>
      </c>
      <c r="C16" t="s">
        <v>94</v>
      </c>
      <c r="D16" t="s">
        <v>81</v>
      </c>
      <c r="E16" s="2" t="str">
        <f>HYPERLINK("capsilon://?command=openfolder&amp;siteaddress=FAM.docvelocity-na8.net&amp;folderid=FX13F721CC-377D-CC5B-AFDD-812FB9102D76","FX21119201")</f>
        <v>FX21119201</v>
      </c>
      <c r="F16" t="s">
        <v>19</v>
      </c>
      <c r="G16" t="s">
        <v>19</v>
      </c>
      <c r="H16" t="s">
        <v>82</v>
      </c>
      <c r="I16" t="s">
        <v>102</v>
      </c>
      <c r="J16">
        <v>370</v>
      </c>
      <c r="K16" t="s">
        <v>84</v>
      </c>
      <c r="L16" t="s">
        <v>85</v>
      </c>
      <c r="M16" t="s">
        <v>86</v>
      </c>
      <c r="N16">
        <v>2</v>
      </c>
      <c r="O16" s="1">
        <v>44595.711886574078</v>
      </c>
      <c r="P16" s="1">
        <v>44595.793356481481</v>
      </c>
      <c r="Q16">
        <v>5205</v>
      </c>
      <c r="R16">
        <v>1834</v>
      </c>
      <c r="S16" t="b">
        <v>0</v>
      </c>
      <c r="T16" t="s">
        <v>87</v>
      </c>
      <c r="U16" t="b">
        <v>1</v>
      </c>
      <c r="V16" t="s">
        <v>91</v>
      </c>
      <c r="W16" s="1">
        <v>44595.732118055559</v>
      </c>
      <c r="X16">
        <v>972</v>
      </c>
      <c r="Y16">
        <v>386</v>
      </c>
      <c r="Z16">
        <v>0</v>
      </c>
      <c r="AA16">
        <v>386</v>
      </c>
      <c r="AB16">
        <v>0</v>
      </c>
      <c r="AC16">
        <v>106</v>
      </c>
      <c r="AD16">
        <v>-16</v>
      </c>
      <c r="AE16">
        <v>0</v>
      </c>
      <c r="AF16">
        <v>0</v>
      </c>
      <c r="AG16">
        <v>0</v>
      </c>
      <c r="AH16" t="s">
        <v>119</v>
      </c>
      <c r="AI16" s="1">
        <v>44595.793356481481</v>
      </c>
      <c r="AJ16">
        <v>759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-16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126</v>
      </c>
      <c r="B17" t="s">
        <v>79</v>
      </c>
      <c r="C17" t="s">
        <v>116</v>
      </c>
      <c r="D17" t="s">
        <v>81</v>
      </c>
      <c r="E17" s="2" t="str">
        <f>HYPERLINK("capsilon://?command=openfolder&amp;siteaddress=FAM.docvelocity-na8.net&amp;folderid=FX385E0A70-4F01-7B6D-5DDE-EB7B97F0A075","FX21128302")</f>
        <v>FX21128302</v>
      </c>
      <c r="F17" t="s">
        <v>19</v>
      </c>
      <c r="G17" t="s">
        <v>19</v>
      </c>
      <c r="H17" t="s">
        <v>82</v>
      </c>
      <c r="I17" t="s">
        <v>127</v>
      </c>
      <c r="J17">
        <v>38</v>
      </c>
      <c r="K17" t="s">
        <v>84</v>
      </c>
      <c r="L17" t="s">
        <v>85</v>
      </c>
      <c r="M17" t="s">
        <v>86</v>
      </c>
      <c r="N17">
        <v>2</v>
      </c>
      <c r="O17" s="1">
        <v>44593.446238425924</v>
      </c>
      <c r="P17" s="1">
        <v>44593.46162037037</v>
      </c>
      <c r="Q17">
        <v>477</v>
      </c>
      <c r="R17">
        <v>852</v>
      </c>
      <c r="S17" t="b">
        <v>0</v>
      </c>
      <c r="T17" t="s">
        <v>87</v>
      </c>
      <c r="U17" t="b">
        <v>0</v>
      </c>
      <c r="V17" t="s">
        <v>128</v>
      </c>
      <c r="W17" s="1">
        <v>44593.453333333331</v>
      </c>
      <c r="X17">
        <v>553</v>
      </c>
      <c r="Y17">
        <v>37</v>
      </c>
      <c r="Z17">
        <v>0</v>
      </c>
      <c r="AA17">
        <v>37</v>
      </c>
      <c r="AB17">
        <v>0</v>
      </c>
      <c r="AC17">
        <v>34</v>
      </c>
      <c r="AD17">
        <v>1</v>
      </c>
      <c r="AE17">
        <v>0</v>
      </c>
      <c r="AF17">
        <v>0</v>
      </c>
      <c r="AG17">
        <v>0</v>
      </c>
      <c r="AH17" t="s">
        <v>129</v>
      </c>
      <c r="AI17" s="1">
        <v>44593.46162037037</v>
      </c>
      <c r="AJ17">
        <v>294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130</v>
      </c>
      <c r="B18" t="s">
        <v>79</v>
      </c>
      <c r="C18" t="s">
        <v>116</v>
      </c>
      <c r="D18" t="s">
        <v>81</v>
      </c>
      <c r="E18" s="2" t="str">
        <f>HYPERLINK("capsilon://?command=openfolder&amp;siteaddress=FAM.docvelocity-na8.net&amp;folderid=FX385E0A70-4F01-7B6D-5DDE-EB7B97F0A075","FX21128302")</f>
        <v>FX21128302</v>
      </c>
      <c r="F18" t="s">
        <v>19</v>
      </c>
      <c r="G18" t="s">
        <v>19</v>
      </c>
      <c r="H18" t="s">
        <v>82</v>
      </c>
      <c r="I18" t="s">
        <v>131</v>
      </c>
      <c r="J18">
        <v>38</v>
      </c>
      <c r="K18" t="s">
        <v>84</v>
      </c>
      <c r="L18" t="s">
        <v>85</v>
      </c>
      <c r="M18" t="s">
        <v>86</v>
      </c>
      <c r="N18">
        <v>2</v>
      </c>
      <c r="O18" s="1">
        <v>44593.44667824074</v>
      </c>
      <c r="P18" s="1">
        <v>44593.519594907404</v>
      </c>
      <c r="Q18">
        <v>4830</v>
      </c>
      <c r="R18">
        <v>1470</v>
      </c>
      <c r="S18" t="b">
        <v>0</v>
      </c>
      <c r="T18" t="s">
        <v>87</v>
      </c>
      <c r="U18" t="b">
        <v>0</v>
      </c>
      <c r="V18" t="s">
        <v>132</v>
      </c>
      <c r="W18" s="1">
        <v>44593.512303240743</v>
      </c>
      <c r="X18">
        <v>1222</v>
      </c>
      <c r="Y18">
        <v>37</v>
      </c>
      <c r="Z18">
        <v>0</v>
      </c>
      <c r="AA18">
        <v>37</v>
      </c>
      <c r="AB18">
        <v>0</v>
      </c>
      <c r="AC18">
        <v>11</v>
      </c>
      <c r="AD18">
        <v>1</v>
      </c>
      <c r="AE18">
        <v>0</v>
      </c>
      <c r="AF18">
        <v>0</v>
      </c>
      <c r="AG18">
        <v>0</v>
      </c>
      <c r="AH18" t="s">
        <v>119</v>
      </c>
      <c r="AI18" s="1">
        <v>44593.519594907404</v>
      </c>
      <c r="AJ18">
        <v>141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133</v>
      </c>
      <c r="B19" t="s">
        <v>79</v>
      </c>
      <c r="C19" t="s">
        <v>134</v>
      </c>
      <c r="D19" t="s">
        <v>81</v>
      </c>
      <c r="E19" s="2" t="str">
        <f>HYPERLINK("capsilon://?command=openfolder&amp;siteaddress=FAM.docvelocity-na8.net&amp;folderid=FXB9045CE4-ACC0-D619-5ADE-7BDF7A0B966E","FX2202180")</f>
        <v>FX2202180</v>
      </c>
      <c r="F19" t="s">
        <v>19</v>
      </c>
      <c r="G19" t="s">
        <v>19</v>
      </c>
      <c r="H19" t="s">
        <v>82</v>
      </c>
      <c r="I19" t="s">
        <v>135</v>
      </c>
      <c r="J19">
        <v>66</v>
      </c>
      <c r="K19" t="s">
        <v>84</v>
      </c>
      <c r="L19" t="s">
        <v>85</v>
      </c>
      <c r="M19" t="s">
        <v>86</v>
      </c>
      <c r="N19">
        <v>1</v>
      </c>
      <c r="O19" s="1">
        <v>44595.722407407404</v>
      </c>
      <c r="P19" s="1">
        <v>44595.785856481481</v>
      </c>
      <c r="Q19">
        <v>4706</v>
      </c>
      <c r="R19">
        <v>776</v>
      </c>
      <c r="S19" t="b">
        <v>0</v>
      </c>
      <c r="T19" t="s">
        <v>87</v>
      </c>
      <c r="U19" t="b">
        <v>0</v>
      </c>
      <c r="V19" t="s">
        <v>88</v>
      </c>
      <c r="W19" s="1">
        <v>44595.785856481481</v>
      </c>
      <c r="X19">
        <v>61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66</v>
      </c>
      <c r="AE19">
        <v>52</v>
      </c>
      <c r="AF19">
        <v>0</v>
      </c>
      <c r="AG19">
        <v>1</v>
      </c>
      <c r="AH19" t="s">
        <v>87</v>
      </c>
      <c r="AI19" t="s">
        <v>87</v>
      </c>
      <c r="AJ19" t="s">
        <v>87</v>
      </c>
      <c r="AK19" t="s">
        <v>87</v>
      </c>
      <c r="AL19" t="s">
        <v>87</v>
      </c>
      <c r="AM19" t="s">
        <v>87</v>
      </c>
      <c r="AN19" t="s">
        <v>87</v>
      </c>
      <c r="AO19" t="s">
        <v>87</v>
      </c>
      <c r="AP19" t="s">
        <v>87</v>
      </c>
      <c r="AQ19" t="s">
        <v>87</v>
      </c>
      <c r="AR19" t="s">
        <v>87</v>
      </c>
      <c r="AS19" t="s">
        <v>87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136</v>
      </c>
      <c r="B20" t="s">
        <v>79</v>
      </c>
      <c r="C20" t="s">
        <v>116</v>
      </c>
      <c r="D20" t="s">
        <v>81</v>
      </c>
      <c r="E20" s="2" t="str">
        <f>HYPERLINK("capsilon://?command=openfolder&amp;siteaddress=FAM.docvelocity-na8.net&amp;folderid=FX385E0A70-4F01-7B6D-5DDE-EB7B97F0A075","FX21128302")</f>
        <v>FX21128302</v>
      </c>
      <c r="F20" t="s">
        <v>19</v>
      </c>
      <c r="G20" t="s">
        <v>19</v>
      </c>
      <c r="H20" t="s">
        <v>82</v>
      </c>
      <c r="I20" t="s">
        <v>137</v>
      </c>
      <c r="J20">
        <v>38</v>
      </c>
      <c r="K20" t="s">
        <v>84</v>
      </c>
      <c r="L20" t="s">
        <v>85</v>
      </c>
      <c r="M20" t="s">
        <v>86</v>
      </c>
      <c r="N20">
        <v>2</v>
      </c>
      <c r="O20" s="1">
        <v>44593.446932870371</v>
      </c>
      <c r="P20" s="1">
        <v>44593.505347222221</v>
      </c>
      <c r="Q20">
        <v>4652</v>
      </c>
      <c r="R20">
        <v>395</v>
      </c>
      <c r="S20" t="b">
        <v>0</v>
      </c>
      <c r="T20" t="s">
        <v>87</v>
      </c>
      <c r="U20" t="b">
        <v>0</v>
      </c>
      <c r="V20" t="s">
        <v>138</v>
      </c>
      <c r="W20" s="1">
        <v>44593.503344907411</v>
      </c>
      <c r="X20">
        <v>289</v>
      </c>
      <c r="Y20">
        <v>37</v>
      </c>
      <c r="Z20">
        <v>0</v>
      </c>
      <c r="AA20">
        <v>37</v>
      </c>
      <c r="AB20">
        <v>0</v>
      </c>
      <c r="AC20">
        <v>23</v>
      </c>
      <c r="AD20">
        <v>1</v>
      </c>
      <c r="AE20">
        <v>0</v>
      </c>
      <c r="AF20">
        <v>0</v>
      </c>
      <c r="AG20">
        <v>0</v>
      </c>
      <c r="AH20" t="s">
        <v>119</v>
      </c>
      <c r="AI20" s="1">
        <v>44593.505347222221</v>
      </c>
      <c r="AJ20">
        <v>106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139</v>
      </c>
      <c r="B21" t="s">
        <v>79</v>
      </c>
      <c r="C21" t="s">
        <v>94</v>
      </c>
      <c r="D21" t="s">
        <v>81</v>
      </c>
      <c r="E21" s="2" t="str">
        <f>HYPERLINK("capsilon://?command=openfolder&amp;siteaddress=FAM.docvelocity-na8.net&amp;folderid=FX13F721CC-377D-CC5B-AFDD-812FB9102D76","FX21119201")</f>
        <v>FX21119201</v>
      </c>
      <c r="F21" t="s">
        <v>19</v>
      </c>
      <c r="G21" t="s">
        <v>19</v>
      </c>
      <c r="H21" t="s">
        <v>82</v>
      </c>
      <c r="I21" t="s">
        <v>106</v>
      </c>
      <c r="J21">
        <v>96</v>
      </c>
      <c r="K21" t="s">
        <v>84</v>
      </c>
      <c r="L21" t="s">
        <v>85</v>
      </c>
      <c r="M21" t="s">
        <v>86</v>
      </c>
      <c r="N21">
        <v>2</v>
      </c>
      <c r="O21" s="1">
        <v>44595.733530092592</v>
      </c>
      <c r="P21" s="1">
        <v>44595.831886574073</v>
      </c>
      <c r="Q21">
        <v>4932</v>
      </c>
      <c r="R21">
        <v>3566</v>
      </c>
      <c r="S21" t="b">
        <v>0</v>
      </c>
      <c r="T21" t="s">
        <v>87</v>
      </c>
      <c r="U21" t="b">
        <v>1</v>
      </c>
      <c r="V21" t="s">
        <v>121</v>
      </c>
      <c r="W21" s="1">
        <v>44595.794641203705</v>
      </c>
      <c r="X21">
        <v>3119</v>
      </c>
      <c r="Y21">
        <v>182</v>
      </c>
      <c r="Z21">
        <v>0</v>
      </c>
      <c r="AA21">
        <v>182</v>
      </c>
      <c r="AB21">
        <v>0</v>
      </c>
      <c r="AC21">
        <v>127</v>
      </c>
      <c r="AD21">
        <v>-86</v>
      </c>
      <c r="AE21">
        <v>0</v>
      </c>
      <c r="AF21">
        <v>0</v>
      </c>
      <c r="AG21">
        <v>0</v>
      </c>
      <c r="AH21" t="s">
        <v>119</v>
      </c>
      <c r="AI21" s="1">
        <v>44595.831886574073</v>
      </c>
      <c r="AJ21">
        <v>397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-87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140</v>
      </c>
      <c r="B22" t="s">
        <v>79</v>
      </c>
      <c r="C22" t="s">
        <v>108</v>
      </c>
      <c r="D22" t="s">
        <v>81</v>
      </c>
      <c r="E22" s="2" t="str">
        <f>HYPERLINK("capsilon://?command=openfolder&amp;siteaddress=FAM.docvelocity-na8.net&amp;folderid=FX001FB8A7-6382-CB04-57B8-626F7EBA0C80","FX21114498")</f>
        <v>FX21114498</v>
      </c>
      <c r="F22" t="s">
        <v>19</v>
      </c>
      <c r="G22" t="s">
        <v>19</v>
      </c>
      <c r="H22" t="s">
        <v>82</v>
      </c>
      <c r="I22" t="s">
        <v>109</v>
      </c>
      <c r="J22">
        <v>132</v>
      </c>
      <c r="K22" t="s">
        <v>84</v>
      </c>
      <c r="L22" t="s">
        <v>85</v>
      </c>
      <c r="M22" t="s">
        <v>86</v>
      </c>
      <c r="N22">
        <v>2</v>
      </c>
      <c r="O22" s="1">
        <v>44593.453634259262</v>
      </c>
      <c r="P22" s="1">
        <v>44593.488379629627</v>
      </c>
      <c r="Q22">
        <v>1728</v>
      </c>
      <c r="R22">
        <v>1274</v>
      </c>
      <c r="S22" t="b">
        <v>0</v>
      </c>
      <c r="T22" t="s">
        <v>87</v>
      </c>
      <c r="U22" t="b">
        <v>1</v>
      </c>
      <c r="V22" t="s">
        <v>141</v>
      </c>
      <c r="W22" s="1">
        <v>44593.462881944448</v>
      </c>
      <c r="X22">
        <v>716</v>
      </c>
      <c r="Y22">
        <v>104</v>
      </c>
      <c r="Z22">
        <v>0</v>
      </c>
      <c r="AA22">
        <v>104</v>
      </c>
      <c r="AB22">
        <v>0</v>
      </c>
      <c r="AC22">
        <v>77</v>
      </c>
      <c r="AD22">
        <v>28</v>
      </c>
      <c r="AE22">
        <v>0</v>
      </c>
      <c r="AF22">
        <v>0</v>
      </c>
      <c r="AG22">
        <v>0</v>
      </c>
      <c r="AH22" t="s">
        <v>119</v>
      </c>
      <c r="AI22" s="1">
        <v>44593.488379629627</v>
      </c>
      <c r="AJ22">
        <v>558</v>
      </c>
      <c r="AK22">
        <v>5</v>
      </c>
      <c r="AL22">
        <v>0</v>
      </c>
      <c r="AM22">
        <v>5</v>
      </c>
      <c r="AN22">
        <v>0</v>
      </c>
      <c r="AO22">
        <v>5</v>
      </c>
      <c r="AP22">
        <v>23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142</v>
      </c>
      <c r="B23" t="s">
        <v>79</v>
      </c>
      <c r="C23" t="s">
        <v>134</v>
      </c>
      <c r="D23" t="s">
        <v>81</v>
      </c>
      <c r="E23" s="2" t="str">
        <f>HYPERLINK("capsilon://?command=openfolder&amp;siteaddress=FAM.docvelocity-na8.net&amp;folderid=FXB9045CE4-ACC0-D619-5ADE-7BDF7A0B966E","FX2202180")</f>
        <v>FX2202180</v>
      </c>
      <c r="F23" t="s">
        <v>19</v>
      </c>
      <c r="G23" t="s">
        <v>19</v>
      </c>
      <c r="H23" t="s">
        <v>82</v>
      </c>
      <c r="I23" t="s">
        <v>135</v>
      </c>
      <c r="J23">
        <v>38</v>
      </c>
      <c r="K23" t="s">
        <v>84</v>
      </c>
      <c r="L23" t="s">
        <v>85</v>
      </c>
      <c r="M23" t="s">
        <v>86</v>
      </c>
      <c r="N23">
        <v>2</v>
      </c>
      <c r="O23" s="1">
        <v>44595.786307870374</v>
      </c>
      <c r="P23" s="1">
        <v>44595.794618055559</v>
      </c>
      <c r="Q23">
        <v>395</v>
      </c>
      <c r="R23">
        <v>323</v>
      </c>
      <c r="S23" t="b">
        <v>0</v>
      </c>
      <c r="T23" t="s">
        <v>87</v>
      </c>
      <c r="U23" t="b">
        <v>1</v>
      </c>
      <c r="V23" t="s">
        <v>88</v>
      </c>
      <c r="W23" s="1">
        <v>44595.789479166669</v>
      </c>
      <c r="X23">
        <v>207</v>
      </c>
      <c r="Y23">
        <v>37</v>
      </c>
      <c r="Z23">
        <v>0</v>
      </c>
      <c r="AA23">
        <v>37</v>
      </c>
      <c r="AB23">
        <v>0</v>
      </c>
      <c r="AC23">
        <v>22</v>
      </c>
      <c r="AD23">
        <v>1</v>
      </c>
      <c r="AE23">
        <v>0</v>
      </c>
      <c r="AF23">
        <v>0</v>
      </c>
      <c r="AG23">
        <v>0</v>
      </c>
      <c r="AH23" t="s">
        <v>119</v>
      </c>
      <c r="AI23" s="1">
        <v>44595.794618055559</v>
      </c>
      <c r="AJ23">
        <v>108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143</v>
      </c>
      <c r="B24" t="s">
        <v>79</v>
      </c>
      <c r="C24" t="s">
        <v>144</v>
      </c>
      <c r="D24" t="s">
        <v>81</v>
      </c>
      <c r="E24" s="2" t="str">
        <f>HYPERLINK("capsilon://?command=openfolder&amp;siteaddress=FAM.docvelocity-na8.net&amp;folderid=FX24FE8F71-482B-4AE3-A789-B867875BB2DB","FX22021595")</f>
        <v>FX22021595</v>
      </c>
      <c r="F24" t="s">
        <v>19</v>
      </c>
      <c r="G24" t="s">
        <v>19</v>
      </c>
      <c r="H24" t="s">
        <v>82</v>
      </c>
      <c r="I24" t="s">
        <v>145</v>
      </c>
      <c r="J24">
        <v>44</v>
      </c>
      <c r="K24" t="s">
        <v>84</v>
      </c>
      <c r="L24" t="s">
        <v>85</v>
      </c>
      <c r="M24" t="s">
        <v>86</v>
      </c>
      <c r="N24">
        <v>1</v>
      </c>
      <c r="O24" s="1">
        <v>44596.461631944447</v>
      </c>
      <c r="P24" s="1">
        <v>44596.500659722224</v>
      </c>
      <c r="Q24">
        <v>3212</v>
      </c>
      <c r="R24">
        <v>160</v>
      </c>
      <c r="S24" t="b">
        <v>0</v>
      </c>
      <c r="T24" t="s">
        <v>87</v>
      </c>
      <c r="U24" t="b">
        <v>0</v>
      </c>
      <c r="V24" t="s">
        <v>88</v>
      </c>
      <c r="W24" s="1">
        <v>44596.500659722224</v>
      </c>
      <c r="X24">
        <v>76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44</v>
      </c>
      <c r="AE24">
        <v>39</v>
      </c>
      <c r="AF24">
        <v>0</v>
      </c>
      <c r="AG24">
        <v>2</v>
      </c>
      <c r="AH24" t="s">
        <v>87</v>
      </c>
      <c r="AI24" t="s">
        <v>87</v>
      </c>
      <c r="AJ24" t="s">
        <v>87</v>
      </c>
      <c r="AK24" t="s">
        <v>87</v>
      </c>
      <c r="AL24" t="s">
        <v>87</v>
      </c>
      <c r="AM24" t="s">
        <v>87</v>
      </c>
      <c r="AN24" t="s">
        <v>87</v>
      </c>
      <c r="AO24" t="s">
        <v>87</v>
      </c>
      <c r="AP24" t="s">
        <v>87</v>
      </c>
      <c r="AQ24" t="s">
        <v>87</v>
      </c>
      <c r="AR24" t="s">
        <v>87</v>
      </c>
      <c r="AS24" t="s">
        <v>87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146</v>
      </c>
      <c r="B25" t="s">
        <v>79</v>
      </c>
      <c r="C25" t="s">
        <v>144</v>
      </c>
      <c r="D25" t="s">
        <v>81</v>
      </c>
      <c r="E25" s="2" t="str">
        <f>HYPERLINK("capsilon://?command=openfolder&amp;siteaddress=FAM.docvelocity-na8.net&amp;folderid=FX24FE8F71-482B-4AE3-A789-B867875BB2DB","FX22021595")</f>
        <v>FX22021595</v>
      </c>
      <c r="F25" t="s">
        <v>19</v>
      </c>
      <c r="G25" t="s">
        <v>19</v>
      </c>
      <c r="H25" t="s">
        <v>82</v>
      </c>
      <c r="I25" t="s">
        <v>147</v>
      </c>
      <c r="J25">
        <v>44</v>
      </c>
      <c r="K25" t="s">
        <v>84</v>
      </c>
      <c r="L25" t="s">
        <v>85</v>
      </c>
      <c r="M25" t="s">
        <v>86</v>
      </c>
      <c r="N25">
        <v>1</v>
      </c>
      <c r="O25" s="1">
        <v>44596.46230324074</v>
      </c>
      <c r="P25" s="1">
        <v>44596.505810185183</v>
      </c>
      <c r="Q25">
        <v>3101</v>
      </c>
      <c r="R25">
        <v>658</v>
      </c>
      <c r="S25" t="b">
        <v>0</v>
      </c>
      <c r="T25" t="s">
        <v>87</v>
      </c>
      <c r="U25" t="b">
        <v>0</v>
      </c>
      <c r="V25" t="s">
        <v>88</v>
      </c>
      <c r="W25" s="1">
        <v>44596.505810185183</v>
      </c>
      <c r="X25">
        <v>97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44</v>
      </c>
      <c r="AE25">
        <v>39</v>
      </c>
      <c r="AF25">
        <v>0</v>
      </c>
      <c r="AG25">
        <v>2</v>
      </c>
      <c r="AH25" t="s">
        <v>87</v>
      </c>
      <c r="AI25" t="s">
        <v>87</v>
      </c>
      <c r="AJ25" t="s">
        <v>87</v>
      </c>
      <c r="AK25" t="s">
        <v>87</v>
      </c>
      <c r="AL25" t="s">
        <v>87</v>
      </c>
      <c r="AM25" t="s">
        <v>87</v>
      </c>
      <c r="AN25" t="s">
        <v>87</v>
      </c>
      <c r="AO25" t="s">
        <v>87</v>
      </c>
      <c r="AP25" t="s">
        <v>87</v>
      </c>
      <c r="AQ25" t="s">
        <v>87</v>
      </c>
      <c r="AR25" t="s">
        <v>87</v>
      </c>
      <c r="AS25" t="s">
        <v>87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148</v>
      </c>
      <c r="B26" t="s">
        <v>79</v>
      </c>
      <c r="C26" t="s">
        <v>144</v>
      </c>
      <c r="D26" t="s">
        <v>81</v>
      </c>
      <c r="E26" s="2" t="str">
        <f>HYPERLINK("capsilon://?command=openfolder&amp;siteaddress=FAM.docvelocity-na8.net&amp;folderid=FX24FE8F71-482B-4AE3-A789-B867875BB2DB","FX22021595")</f>
        <v>FX22021595</v>
      </c>
      <c r="F26" t="s">
        <v>19</v>
      </c>
      <c r="G26" t="s">
        <v>19</v>
      </c>
      <c r="H26" t="s">
        <v>82</v>
      </c>
      <c r="I26" t="s">
        <v>145</v>
      </c>
      <c r="J26">
        <v>88</v>
      </c>
      <c r="K26" t="s">
        <v>84</v>
      </c>
      <c r="L26" t="s">
        <v>85</v>
      </c>
      <c r="M26" t="s">
        <v>86</v>
      </c>
      <c r="N26">
        <v>2</v>
      </c>
      <c r="O26" s="1">
        <v>44596.501493055555</v>
      </c>
      <c r="P26" s="1">
        <v>44596.510717592595</v>
      </c>
      <c r="Q26">
        <v>83</v>
      </c>
      <c r="R26">
        <v>714</v>
      </c>
      <c r="S26" t="b">
        <v>0</v>
      </c>
      <c r="T26" t="s">
        <v>87</v>
      </c>
      <c r="U26" t="b">
        <v>1</v>
      </c>
      <c r="V26" t="s">
        <v>88</v>
      </c>
      <c r="W26" s="1">
        <v>44596.504675925928</v>
      </c>
      <c r="X26">
        <v>251</v>
      </c>
      <c r="Y26">
        <v>78</v>
      </c>
      <c r="Z26">
        <v>0</v>
      </c>
      <c r="AA26">
        <v>78</v>
      </c>
      <c r="AB26">
        <v>0</v>
      </c>
      <c r="AC26">
        <v>43</v>
      </c>
      <c r="AD26">
        <v>10</v>
      </c>
      <c r="AE26">
        <v>0</v>
      </c>
      <c r="AF26">
        <v>0</v>
      </c>
      <c r="AG26">
        <v>0</v>
      </c>
      <c r="AH26" t="s">
        <v>92</v>
      </c>
      <c r="AI26" s="1">
        <v>44596.510717592595</v>
      </c>
      <c r="AJ26">
        <v>463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10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149</v>
      </c>
      <c r="B27" t="s">
        <v>79</v>
      </c>
      <c r="C27" t="s">
        <v>144</v>
      </c>
      <c r="D27" t="s">
        <v>81</v>
      </c>
      <c r="E27" s="2" t="str">
        <f>HYPERLINK("capsilon://?command=openfolder&amp;siteaddress=FAM.docvelocity-na8.net&amp;folderid=FX24FE8F71-482B-4AE3-A789-B867875BB2DB","FX22021595")</f>
        <v>FX22021595</v>
      </c>
      <c r="F27" t="s">
        <v>19</v>
      </c>
      <c r="G27" t="s">
        <v>19</v>
      </c>
      <c r="H27" t="s">
        <v>82</v>
      </c>
      <c r="I27" t="s">
        <v>147</v>
      </c>
      <c r="J27">
        <v>88</v>
      </c>
      <c r="K27" t="s">
        <v>84</v>
      </c>
      <c r="L27" t="s">
        <v>85</v>
      </c>
      <c r="M27" t="s">
        <v>86</v>
      </c>
      <c r="N27">
        <v>2</v>
      </c>
      <c r="O27" s="1">
        <v>44596.506585648145</v>
      </c>
      <c r="P27" s="1">
        <v>44596.516145833331</v>
      </c>
      <c r="Q27">
        <v>67</v>
      </c>
      <c r="R27">
        <v>759</v>
      </c>
      <c r="S27" t="b">
        <v>0</v>
      </c>
      <c r="T27" t="s">
        <v>87</v>
      </c>
      <c r="U27" t="b">
        <v>1</v>
      </c>
      <c r="V27" t="s">
        <v>118</v>
      </c>
      <c r="W27" s="1">
        <v>44596.512326388889</v>
      </c>
      <c r="X27">
        <v>478</v>
      </c>
      <c r="Y27">
        <v>78</v>
      </c>
      <c r="Z27">
        <v>0</v>
      </c>
      <c r="AA27">
        <v>78</v>
      </c>
      <c r="AB27">
        <v>0</v>
      </c>
      <c r="AC27">
        <v>38</v>
      </c>
      <c r="AD27">
        <v>10</v>
      </c>
      <c r="AE27">
        <v>0</v>
      </c>
      <c r="AF27">
        <v>0</v>
      </c>
      <c r="AG27">
        <v>0</v>
      </c>
      <c r="AH27" t="s">
        <v>119</v>
      </c>
      <c r="AI27" s="1">
        <v>44596.516145833331</v>
      </c>
      <c r="AJ27">
        <v>281</v>
      </c>
      <c r="AK27">
        <v>4</v>
      </c>
      <c r="AL27">
        <v>0</v>
      </c>
      <c r="AM27">
        <v>4</v>
      </c>
      <c r="AN27">
        <v>0</v>
      </c>
      <c r="AO27">
        <v>4</v>
      </c>
      <c r="AP27">
        <v>6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150</v>
      </c>
      <c r="B28" t="s">
        <v>79</v>
      </c>
      <c r="C28" t="s">
        <v>151</v>
      </c>
      <c r="D28" t="s">
        <v>81</v>
      </c>
      <c r="E28" s="2" t="str">
        <f>HYPERLINK("capsilon://?command=openfolder&amp;siteaddress=FAM.docvelocity-na8.net&amp;folderid=FX421870D0-B473-3DDD-2B2F-624695C85845","FX2201816")</f>
        <v>FX2201816</v>
      </c>
      <c r="F28" t="s">
        <v>19</v>
      </c>
      <c r="G28" t="s">
        <v>19</v>
      </c>
      <c r="H28" t="s">
        <v>82</v>
      </c>
      <c r="I28" t="s">
        <v>152</v>
      </c>
      <c r="J28">
        <v>28</v>
      </c>
      <c r="K28" t="s">
        <v>84</v>
      </c>
      <c r="L28" t="s">
        <v>85</v>
      </c>
      <c r="M28" t="s">
        <v>86</v>
      </c>
      <c r="N28">
        <v>1</v>
      </c>
      <c r="O28" s="1">
        <v>44596.595023148147</v>
      </c>
      <c r="P28" s="1">
        <v>44596.600624999999</v>
      </c>
      <c r="Q28">
        <v>155</v>
      </c>
      <c r="R28">
        <v>329</v>
      </c>
      <c r="S28" t="b">
        <v>0</v>
      </c>
      <c r="T28" t="s">
        <v>87</v>
      </c>
      <c r="U28" t="b">
        <v>0</v>
      </c>
      <c r="V28" t="s">
        <v>88</v>
      </c>
      <c r="W28" s="1">
        <v>44596.600624999999</v>
      </c>
      <c r="X28">
        <v>232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28</v>
      </c>
      <c r="AE28">
        <v>21</v>
      </c>
      <c r="AF28">
        <v>0</v>
      </c>
      <c r="AG28">
        <v>3</v>
      </c>
      <c r="AH28" t="s">
        <v>87</v>
      </c>
      <c r="AI28" t="s">
        <v>87</v>
      </c>
      <c r="AJ28" t="s">
        <v>87</v>
      </c>
      <c r="AK28" t="s">
        <v>87</v>
      </c>
      <c r="AL28" t="s">
        <v>87</v>
      </c>
      <c r="AM28" t="s">
        <v>87</v>
      </c>
      <c r="AN28" t="s">
        <v>87</v>
      </c>
      <c r="AO28" t="s">
        <v>87</v>
      </c>
      <c r="AP28" t="s">
        <v>87</v>
      </c>
      <c r="AQ28" t="s">
        <v>87</v>
      </c>
      <c r="AR28" t="s">
        <v>87</v>
      </c>
      <c r="AS28" t="s">
        <v>87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153</v>
      </c>
      <c r="B29" t="s">
        <v>79</v>
      </c>
      <c r="C29" t="s">
        <v>151</v>
      </c>
      <c r="D29" t="s">
        <v>81</v>
      </c>
      <c r="E29" s="2" t="str">
        <f>HYPERLINK("capsilon://?command=openfolder&amp;siteaddress=FAM.docvelocity-na8.net&amp;folderid=FX421870D0-B473-3DDD-2B2F-624695C85845","FX2201816")</f>
        <v>FX2201816</v>
      </c>
      <c r="F29" t="s">
        <v>19</v>
      </c>
      <c r="G29" t="s">
        <v>19</v>
      </c>
      <c r="H29" t="s">
        <v>82</v>
      </c>
      <c r="I29" t="s">
        <v>152</v>
      </c>
      <c r="J29">
        <v>84</v>
      </c>
      <c r="K29" t="s">
        <v>84</v>
      </c>
      <c r="L29" t="s">
        <v>85</v>
      </c>
      <c r="M29" t="s">
        <v>86</v>
      </c>
      <c r="N29">
        <v>2</v>
      </c>
      <c r="O29" s="1">
        <v>44596.601122685184</v>
      </c>
      <c r="P29" s="1">
        <v>44596.649004629631</v>
      </c>
      <c r="Q29">
        <v>1446</v>
      </c>
      <c r="R29">
        <v>2691</v>
      </c>
      <c r="S29" t="b">
        <v>0</v>
      </c>
      <c r="T29" t="s">
        <v>87</v>
      </c>
      <c r="U29" t="b">
        <v>1</v>
      </c>
      <c r="V29" t="s">
        <v>121</v>
      </c>
      <c r="W29" s="1">
        <v>44596.630023148151</v>
      </c>
      <c r="X29">
        <v>2438</v>
      </c>
      <c r="Y29">
        <v>63</v>
      </c>
      <c r="Z29">
        <v>0</v>
      </c>
      <c r="AA29">
        <v>63</v>
      </c>
      <c r="AB29">
        <v>0</v>
      </c>
      <c r="AC29">
        <v>54</v>
      </c>
      <c r="AD29">
        <v>21</v>
      </c>
      <c r="AE29">
        <v>0</v>
      </c>
      <c r="AF29">
        <v>0</v>
      </c>
      <c r="AG29">
        <v>0</v>
      </c>
      <c r="AH29" t="s">
        <v>119</v>
      </c>
      <c r="AI29" s="1">
        <v>44596.649004629631</v>
      </c>
      <c r="AJ29">
        <v>253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21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154</v>
      </c>
      <c r="B30" t="s">
        <v>79</v>
      </c>
      <c r="C30" t="s">
        <v>155</v>
      </c>
      <c r="D30" t="s">
        <v>81</v>
      </c>
      <c r="E30" s="2" t="str">
        <f>HYPERLINK("capsilon://?command=openfolder&amp;siteaddress=FAM.docvelocity-na8.net&amp;folderid=FX2E94077F-6C9C-3AAF-2AF0-C7341AFBAEEC","FX22016896")</f>
        <v>FX22016896</v>
      </c>
      <c r="F30" t="s">
        <v>19</v>
      </c>
      <c r="G30" t="s">
        <v>19</v>
      </c>
      <c r="H30" t="s">
        <v>82</v>
      </c>
      <c r="I30" t="s">
        <v>156</v>
      </c>
      <c r="J30">
        <v>38</v>
      </c>
      <c r="K30" t="s">
        <v>84</v>
      </c>
      <c r="L30" t="s">
        <v>85</v>
      </c>
      <c r="M30" t="s">
        <v>86</v>
      </c>
      <c r="N30">
        <v>2</v>
      </c>
      <c r="O30" s="1">
        <v>44593.5080787037</v>
      </c>
      <c r="P30" s="1">
        <v>44593.521805555552</v>
      </c>
      <c r="Q30">
        <v>780</v>
      </c>
      <c r="R30">
        <v>406</v>
      </c>
      <c r="S30" t="b">
        <v>0</v>
      </c>
      <c r="T30" t="s">
        <v>87</v>
      </c>
      <c r="U30" t="b">
        <v>0</v>
      </c>
      <c r="V30" t="s">
        <v>91</v>
      </c>
      <c r="W30" s="1">
        <v>44593.511064814818</v>
      </c>
      <c r="X30">
        <v>216</v>
      </c>
      <c r="Y30">
        <v>37</v>
      </c>
      <c r="Z30">
        <v>0</v>
      </c>
      <c r="AA30">
        <v>37</v>
      </c>
      <c r="AB30">
        <v>0</v>
      </c>
      <c r="AC30">
        <v>30</v>
      </c>
      <c r="AD30">
        <v>1</v>
      </c>
      <c r="AE30">
        <v>0</v>
      </c>
      <c r="AF30">
        <v>0</v>
      </c>
      <c r="AG30">
        <v>0</v>
      </c>
      <c r="AH30" t="s">
        <v>119</v>
      </c>
      <c r="AI30" s="1">
        <v>44593.521805555552</v>
      </c>
      <c r="AJ30">
        <v>190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157</v>
      </c>
      <c r="B31" t="s">
        <v>79</v>
      </c>
      <c r="C31" t="s">
        <v>158</v>
      </c>
      <c r="D31" t="s">
        <v>81</v>
      </c>
      <c r="E31" s="2" t="str">
        <f>HYPERLINK("capsilon://?command=openfolder&amp;siteaddress=FAM.docvelocity-na8.net&amp;folderid=FX27E3ACF1-808B-AB40-42B1-DE709BF8D004","FX22021694")</f>
        <v>FX22021694</v>
      </c>
      <c r="F31" t="s">
        <v>19</v>
      </c>
      <c r="G31" t="s">
        <v>19</v>
      </c>
      <c r="H31" t="s">
        <v>82</v>
      </c>
      <c r="I31" t="s">
        <v>159</v>
      </c>
      <c r="J31">
        <v>66</v>
      </c>
      <c r="K31" t="s">
        <v>84</v>
      </c>
      <c r="L31" t="s">
        <v>85</v>
      </c>
      <c r="M31" t="s">
        <v>86</v>
      </c>
      <c r="N31">
        <v>1</v>
      </c>
      <c r="O31" s="1">
        <v>44596.721261574072</v>
      </c>
      <c r="P31" s="1">
        <v>44596.723564814813</v>
      </c>
      <c r="Q31">
        <v>99</v>
      </c>
      <c r="R31">
        <v>100</v>
      </c>
      <c r="S31" t="b">
        <v>0</v>
      </c>
      <c r="T31" t="s">
        <v>87</v>
      </c>
      <c r="U31" t="b">
        <v>0</v>
      </c>
      <c r="V31" t="s">
        <v>88</v>
      </c>
      <c r="W31" s="1">
        <v>44596.723564814813</v>
      </c>
      <c r="X31">
        <v>100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66</v>
      </c>
      <c r="AE31">
        <v>52</v>
      </c>
      <c r="AF31">
        <v>0</v>
      </c>
      <c r="AG31">
        <v>1</v>
      </c>
      <c r="AH31" t="s">
        <v>87</v>
      </c>
      <c r="AI31" t="s">
        <v>87</v>
      </c>
      <c r="AJ31" t="s">
        <v>87</v>
      </c>
      <c r="AK31" t="s">
        <v>87</v>
      </c>
      <c r="AL31" t="s">
        <v>87</v>
      </c>
      <c r="AM31" t="s">
        <v>87</v>
      </c>
      <c r="AN31" t="s">
        <v>87</v>
      </c>
      <c r="AO31" t="s">
        <v>87</v>
      </c>
      <c r="AP31" t="s">
        <v>87</v>
      </c>
      <c r="AQ31" t="s">
        <v>87</v>
      </c>
      <c r="AR31" t="s">
        <v>87</v>
      </c>
      <c r="AS31" t="s">
        <v>87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160</v>
      </c>
      <c r="B32" t="s">
        <v>79</v>
      </c>
      <c r="C32" t="s">
        <v>158</v>
      </c>
      <c r="D32" t="s">
        <v>81</v>
      </c>
      <c r="E32" s="2" t="str">
        <f>HYPERLINK("capsilon://?command=openfolder&amp;siteaddress=FAM.docvelocity-na8.net&amp;folderid=FX27E3ACF1-808B-AB40-42B1-DE709BF8D004","FX22021694")</f>
        <v>FX22021694</v>
      </c>
      <c r="F32" t="s">
        <v>19</v>
      </c>
      <c r="G32" t="s">
        <v>19</v>
      </c>
      <c r="H32" t="s">
        <v>82</v>
      </c>
      <c r="I32" t="s">
        <v>159</v>
      </c>
      <c r="J32">
        <v>38</v>
      </c>
      <c r="K32" t="s">
        <v>84</v>
      </c>
      <c r="L32" t="s">
        <v>85</v>
      </c>
      <c r="M32" t="s">
        <v>86</v>
      </c>
      <c r="N32">
        <v>2</v>
      </c>
      <c r="O32" s="1">
        <v>44596.723877314813</v>
      </c>
      <c r="P32" s="1">
        <v>44596.809710648151</v>
      </c>
      <c r="Q32">
        <v>7167</v>
      </c>
      <c r="R32">
        <v>249</v>
      </c>
      <c r="S32" t="b">
        <v>0</v>
      </c>
      <c r="T32" t="s">
        <v>87</v>
      </c>
      <c r="U32" t="b">
        <v>1</v>
      </c>
      <c r="V32" t="s">
        <v>132</v>
      </c>
      <c r="W32" s="1">
        <v>44596.726423611108</v>
      </c>
      <c r="X32">
        <v>158</v>
      </c>
      <c r="Y32">
        <v>0</v>
      </c>
      <c r="Z32">
        <v>0</v>
      </c>
      <c r="AA32">
        <v>0</v>
      </c>
      <c r="AB32">
        <v>37</v>
      </c>
      <c r="AC32">
        <v>0</v>
      </c>
      <c r="AD32">
        <v>38</v>
      </c>
      <c r="AE32">
        <v>0</v>
      </c>
      <c r="AF32">
        <v>0</v>
      </c>
      <c r="AG32">
        <v>0</v>
      </c>
      <c r="AH32" t="s">
        <v>119</v>
      </c>
      <c r="AI32" s="1">
        <v>44596.809710648151</v>
      </c>
      <c r="AJ32">
        <v>16</v>
      </c>
      <c r="AK32">
        <v>0</v>
      </c>
      <c r="AL32">
        <v>0</v>
      </c>
      <c r="AM32">
        <v>0</v>
      </c>
      <c r="AN32">
        <v>37</v>
      </c>
      <c r="AO32">
        <v>0</v>
      </c>
      <c r="AP32">
        <v>38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161</v>
      </c>
      <c r="B33" t="s">
        <v>79</v>
      </c>
      <c r="C33" t="s">
        <v>162</v>
      </c>
      <c r="D33" t="s">
        <v>81</v>
      </c>
      <c r="E33" s="2" t="str">
        <f>HYPERLINK("capsilon://?command=openfolder&amp;siteaddress=FAM.docvelocity-na8.net&amp;folderid=FX5AE5E742-3B74-068F-C732-32217D9AB407","FX21129612")</f>
        <v>FX21129612</v>
      </c>
      <c r="F33" t="s">
        <v>19</v>
      </c>
      <c r="G33" t="s">
        <v>19</v>
      </c>
      <c r="H33" t="s">
        <v>82</v>
      </c>
      <c r="I33" t="s">
        <v>163</v>
      </c>
      <c r="J33">
        <v>66</v>
      </c>
      <c r="K33" t="s">
        <v>84</v>
      </c>
      <c r="L33" t="s">
        <v>85</v>
      </c>
      <c r="M33" t="s">
        <v>86</v>
      </c>
      <c r="N33">
        <v>2</v>
      </c>
      <c r="O33" s="1">
        <v>44598.724814814814</v>
      </c>
      <c r="P33" s="1">
        <v>44599.160902777781</v>
      </c>
      <c r="Q33">
        <v>37520</v>
      </c>
      <c r="R33">
        <v>158</v>
      </c>
      <c r="S33" t="b">
        <v>0</v>
      </c>
      <c r="T33" t="s">
        <v>87</v>
      </c>
      <c r="U33" t="b">
        <v>0</v>
      </c>
      <c r="V33" t="s">
        <v>118</v>
      </c>
      <c r="W33" s="1">
        <v>44599.135046296295</v>
      </c>
      <c r="X33">
        <v>58</v>
      </c>
      <c r="Y33">
        <v>0</v>
      </c>
      <c r="Z33">
        <v>0</v>
      </c>
      <c r="AA33">
        <v>0</v>
      </c>
      <c r="AB33">
        <v>52</v>
      </c>
      <c r="AC33">
        <v>0</v>
      </c>
      <c r="AD33">
        <v>66</v>
      </c>
      <c r="AE33">
        <v>0</v>
      </c>
      <c r="AF33">
        <v>0</v>
      </c>
      <c r="AG33">
        <v>0</v>
      </c>
      <c r="AH33" t="s">
        <v>129</v>
      </c>
      <c r="AI33" s="1">
        <v>44599.160902777781</v>
      </c>
      <c r="AJ33">
        <v>79</v>
      </c>
      <c r="AK33">
        <v>0</v>
      </c>
      <c r="AL33">
        <v>0</v>
      </c>
      <c r="AM33">
        <v>0</v>
      </c>
      <c r="AN33">
        <v>52</v>
      </c>
      <c r="AO33">
        <v>0</v>
      </c>
      <c r="AP33">
        <v>66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164</v>
      </c>
      <c r="B34" t="s">
        <v>79</v>
      </c>
      <c r="C34" t="s">
        <v>165</v>
      </c>
      <c r="D34" t="s">
        <v>81</v>
      </c>
      <c r="E34" s="2" t="str">
        <f>HYPERLINK("capsilon://?command=openfolder&amp;siteaddress=FAM.docvelocity-na8.net&amp;folderid=FXF6CFE7EE-5E4E-C4F9-2074-45DE5EEA8D9D","FX21128419")</f>
        <v>FX21128419</v>
      </c>
      <c r="F34" t="s">
        <v>19</v>
      </c>
      <c r="G34" t="s">
        <v>19</v>
      </c>
      <c r="H34" t="s">
        <v>82</v>
      </c>
      <c r="I34" t="s">
        <v>166</v>
      </c>
      <c r="J34">
        <v>66</v>
      </c>
      <c r="K34" t="s">
        <v>84</v>
      </c>
      <c r="L34" t="s">
        <v>85</v>
      </c>
      <c r="M34" t="s">
        <v>86</v>
      </c>
      <c r="N34">
        <v>1</v>
      </c>
      <c r="O34" s="1">
        <v>44599.355671296296</v>
      </c>
      <c r="P34" s="1">
        <v>44599.423726851855</v>
      </c>
      <c r="Q34">
        <v>5332</v>
      </c>
      <c r="R34">
        <v>548</v>
      </c>
      <c r="S34" t="b">
        <v>0</v>
      </c>
      <c r="T34" t="s">
        <v>87</v>
      </c>
      <c r="U34" t="b">
        <v>0</v>
      </c>
      <c r="V34" t="s">
        <v>110</v>
      </c>
      <c r="W34" s="1">
        <v>44599.423726851855</v>
      </c>
      <c r="X34">
        <v>248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66</v>
      </c>
      <c r="AE34">
        <v>52</v>
      </c>
      <c r="AF34">
        <v>0</v>
      </c>
      <c r="AG34">
        <v>7</v>
      </c>
      <c r="AH34" t="s">
        <v>87</v>
      </c>
      <c r="AI34" t="s">
        <v>87</v>
      </c>
      <c r="AJ34" t="s">
        <v>87</v>
      </c>
      <c r="AK34" t="s">
        <v>87</v>
      </c>
      <c r="AL34" t="s">
        <v>87</v>
      </c>
      <c r="AM34" t="s">
        <v>87</v>
      </c>
      <c r="AN34" t="s">
        <v>87</v>
      </c>
      <c r="AO34" t="s">
        <v>87</v>
      </c>
      <c r="AP34" t="s">
        <v>87</v>
      </c>
      <c r="AQ34" t="s">
        <v>87</v>
      </c>
      <c r="AR34" t="s">
        <v>87</v>
      </c>
      <c r="AS34" t="s">
        <v>87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167</v>
      </c>
      <c r="B35" t="s">
        <v>79</v>
      </c>
      <c r="C35" t="s">
        <v>165</v>
      </c>
      <c r="D35" t="s">
        <v>81</v>
      </c>
      <c r="E35" s="2" t="str">
        <f>HYPERLINK("capsilon://?command=openfolder&amp;siteaddress=FAM.docvelocity-na8.net&amp;folderid=FXF6CFE7EE-5E4E-C4F9-2074-45DE5EEA8D9D","FX21128419")</f>
        <v>FX21128419</v>
      </c>
      <c r="F35" t="s">
        <v>19</v>
      </c>
      <c r="G35" t="s">
        <v>19</v>
      </c>
      <c r="H35" t="s">
        <v>82</v>
      </c>
      <c r="I35" t="s">
        <v>168</v>
      </c>
      <c r="J35">
        <v>66</v>
      </c>
      <c r="K35" t="s">
        <v>84</v>
      </c>
      <c r="L35" t="s">
        <v>85</v>
      </c>
      <c r="M35" t="s">
        <v>86</v>
      </c>
      <c r="N35">
        <v>1</v>
      </c>
      <c r="O35" s="1">
        <v>44599.356226851851</v>
      </c>
      <c r="P35" s="1">
        <v>44599.425300925926</v>
      </c>
      <c r="Q35">
        <v>5726</v>
      </c>
      <c r="R35">
        <v>242</v>
      </c>
      <c r="S35" t="b">
        <v>0</v>
      </c>
      <c r="T35" t="s">
        <v>87</v>
      </c>
      <c r="U35" t="b">
        <v>0</v>
      </c>
      <c r="V35" t="s">
        <v>110</v>
      </c>
      <c r="W35" s="1">
        <v>44599.425300925926</v>
      </c>
      <c r="X35">
        <v>135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66</v>
      </c>
      <c r="AE35">
        <v>52</v>
      </c>
      <c r="AF35">
        <v>0</v>
      </c>
      <c r="AG35">
        <v>7</v>
      </c>
      <c r="AH35" t="s">
        <v>87</v>
      </c>
      <c r="AI35" t="s">
        <v>87</v>
      </c>
      <c r="AJ35" t="s">
        <v>87</v>
      </c>
      <c r="AK35" t="s">
        <v>87</v>
      </c>
      <c r="AL35" t="s">
        <v>87</v>
      </c>
      <c r="AM35" t="s">
        <v>87</v>
      </c>
      <c r="AN35" t="s">
        <v>87</v>
      </c>
      <c r="AO35" t="s">
        <v>87</v>
      </c>
      <c r="AP35" t="s">
        <v>87</v>
      </c>
      <c r="AQ35" t="s">
        <v>87</v>
      </c>
      <c r="AR35" t="s">
        <v>87</v>
      </c>
      <c r="AS35" t="s">
        <v>87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169</v>
      </c>
      <c r="B36" t="s">
        <v>79</v>
      </c>
      <c r="C36" t="s">
        <v>170</v>
      </c>
      <c r="D36" t="s">
        <v>81</v>
      </c>
      <c r="E36" s="2" t="str">
        <f>HYPERLINK("capsilon://?command=openfolder&amp;siteaddress=FAM.docvelocity-na8.net&amp;folderid=FX6604C0C4-C6AB-48AA-0C5A-28452C36663A","FX22019660")</f>
        <v>FX22019660</v>
      </c>
      <c r="F36" t="s">
        <v>19</v>
      </c>
      <c r="G36" t="s">
        <v>19</v>
      </c>
      <c r="H36" t="s">
        <v>82</v>
      </c>
      <c r="I36" t="s">
        <v>171</v>
      </c>
      <c r="J36">
        <v>21</v>
      </c>
      <c r="K36" t="s">
        <v>84</v>
      </c>
      <c r="L36" t="s">
        <v>85</v>
      </c>
      <c r="M36" t="s">
        <v>86</v>
      </c>
      <c r="N36">
        <v>2</v>
      </c>
      <c r="O36" s="1">
        <v>44599.399340277778</v>
      </c>
      <c r="P36" s="1">
        <v>44599.404791666668</v>
      </c>
      <c r="Q36">
        <v>311</v>
      </c>
      <c r="R36">
        <v>160</v>
      </c>
      <c r="S36" t="b">
        <v>0</v>
      </c>
      <c r="T36" t="s">
        <v>87</v>
      </c>
      <c r="U36" t="b">
        <v>0</v>
      </c>
      <c r="V36" t="s">
        <v>121</v>
      </c>
      <c r="W36" s="1">
        <v>44599.403483796297</v>
      </c>
      <c r="X36">
        <v>80</v>
      </c>
      <c r="Y36">
        <v>0</v>
      </c>
      <c r="Z36">
        <v>0</v>
      </c>
      <c r="AA36">
        <v>0</v>
      </c>
      <c r="AB36">
        <v>9</v>
      </c>
      <c r="AC36">
        <v>0</v>
      </c>
      <c r="AD36">
        <v>21</v>
      </c>
      <c r="AE36">
        <v>0</v>
      </c>
      <c r="AF36">
        <v>0</v>
      </c>
      <c r="AG36">
        <v>0</v>
      </c>
      <c r="AH36" t="s">
        <v>172</v>
      </c>
      <c r="AI36" s="1">
        <v>44599.404791666668</v>
      </c>
      <c r="AJ36">
        <v>80</v>
      </c>
      <c r="AK36">
        <v>0</v>
      </c>
      <c r="AL36">
        <v>0</v>
      </c>
      <c r="AM36">
        <v>0</v>
      </c>
      <c r="AN36">
        <v>9</v>
      </c>
      <c r="AO36">
        <v>0</v>
      </c>
      <c r="AP36">
        <v>21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173</v>
      </c>
      <c r="B37" t="s">
        <v>79</v>
      </c>
      <c r="C37" t="s">
        <v>174</v>
      </c>
      <c r="D37" t="s">
        <v>81</v>
      </c>
      <c r="E37" s="2" t="str">
        <f>HYPERLINK("capsilon://?command=openfolder&amp;siteaddress=FAM.docvelocity-na8.net&amp;folderid=FXF12669B4-AE8E-020A-776A-4BB48BAD5385","FX22021541")</f>
        <v>FX22021541</v>
      </c>
      <c r="F37" t="s">
        <v>19</v>
      </c>
      <c r="G37" t="s">
        <v>19</v>
      </c>
      <c r="H37" t="s">
        <v>82</v>
      </c>
      <c r="I37" t="s">
        <v>175</v>
      </c>
      <c r="J37">
        <v>28</v>
      </c>
      <c r="K37" t="s">
        <v>84</v>
      </c>
      <c r="L37" t="s">
        <v>85</v>
      </c>
      <c r="M37" t="s">
        <v>86</v>
      </c>
      <c r="N37">
        <v>1</v>
      </c>
      <c r="O37" s="1">
        <v>44599.40253472222</v>
      </c>
      <c r="P37" s="1">
        <v>44599.427997685183</v>
      </c>
      <c r="Q37">
        <v>1809</v>
      </c>
      <c r="R37">
        <v>391</v>
      </c>
      <c r="S37" t="b">
        <v>0</v>
      </c>
      <c r="T37" t="s">
        <v>87</v>
      </c>
      <c r="U37" t="b">
        <v>0</v>
      </c>
      <c r="V37" t="s">
        <v>110</v>
      </c>
      <c r="W37" s="1">
        <v>44599.427997685183</v>
      </c>
      <c r="X37">
        <v>225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28</v>
      </c>
      <c r="AE37">
        <v>21</v>
      </c>
      <c r="AF37">
        <v>0</v>
      </c>
      <c r="AG37">
        <v>2</v>
      </c>
      <c r="AH37" t="s">
        <v>87</v>
      </c>
      <c r="AI37" t="s">
        <v>87</v>
      </c>
      <c r="AJ37" t="s">
        <v>87</v>
      </c>
      <c r="AK37" t="s">
        <v>87</v>
      </c>
      <c r="AL37" t="s">
        <v>87</v>
      </c>
      <c r="AM37" t="s">
        <v>87</v>
      </c>
      <c r="AN37" t="s">
        <v>87</v>
      </c>
      <c r="AO37" t="s">
        <v>87</v>
      </c>
      <c r="AP37" t="s">
        <v>87</v>
      </c>
      <c r="AQ37" t="s">
        <v>87</v>
      </c>
      <c r="AR37" t="s">
        <v>87</v>
      </c>
      <c r="AS37" t="s">
        <v>87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176</v>
      </c>
      <c r="B38" t="s">
        <v>79</v>
      </c>
      <c r="C38" t="s">
        <v>174</v>
      </c>
      <c r="D38" t="s">
        <v>81</v>
      </c>
      <c r="E38" s="2" t="str">
        <f>HYPERLINK("capsilon://?command=openfolder&amp;siteaddress=FAM.docvelocity-na8.net&amp;folderid=FXF12669B4-AE8E-020A-776A-4BB48BAD5385","FX22021541")</f>
        <v>FX22021541</v>
      </c>
      <c r="F38" t="s">
        <v>19</v>
      </c>
      <c r="G38" t="s">
        <v>19</v>
      </c>
      <c r="H38" t="s">
        <v>82</v>
      </c>
      <c r="I38" t="s">
        <v>177</v>
      </c>
      <c r="J38">
        <v>69</v>
      </c>
      <c r="K38" t="s">
        <v>84</v>
      </c>
      <c r="L38" t="s">
        <v>85</v>
      </c>
      <c r="M38" t="s">
        <v>86</v>
      </c>
      <c r="N38">
        <v>1</v>
      </c>
      <c r="O38" s="1">
        <v>44599.402673611112</v>
      </c>
      <c r="P38" s="1">
        <v>44599.429918981485</v>
      </c>
      <c r="Q38">
        <v>2133</v>
      </c>
      <c r="R38">
        <v>221</v>
      </c>
      <c r="S38" t="b">
        <v>0</v>
      </c>
      <c r="T38" t="s">
        <v>87</v>
      </c>
      <c r="U38" t="b">
        <v>0</v>
      </c>
      <c r="V38" t="s">
        <v>110</v>
      </c>
      <c r="W38" s="1">
        <v>44599.429918981485</v>
      </c>
      <c r="X38">
        <v>160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69</v>
      </c>
      <c r="AE38">
        <v>64</v>
      </c>
      <c r="AF38">
        <v>0</v>
      </c>
      <c r="AG38">
        <v>2</v>
      </c>
      <c r="AH38" t="s">
        <v>87</v>
      </c>
      <c r="AI38" t="s">
        <v>87</v>
      </c>
      <c r="AJ38" t="s">
        <v>87</v>
      </c>
      <c r="AK38" t="s">
        <v>87</v>
      </c>
      <c r="AL38" t="s">
        <v>87</v>
      </c>
      <c r="AM38" t="s">
        <v>87</v>
      </c>
      <c r="AN38" t="s">
        <v>87</v>
      </c>
      <c r="AO38" t="s">
        <v>87</v>
      </c>
      <c r="AP38" t="s">
        <v>87</v>
      </c>
      <c r="AQ38" t="s">
        <v>87</v>
      </c>
      <c r="AR38" t="s">
        <v>87</v>
      </c>
      <c r="AS38" t="s">
        <v>87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178</v>
      </c>
      <c r="B39" t="s">
        <v>79</v>
      </c>
      <c r="C39" t="s">
        <v>174</v>
      </c>
      <c r="D39" t="s">
        <v>81</v>
      </c>
      <c r="E39" s="2" t="str">
        <f>HYPERLINK("capsilon://?command=openfolder&amp;siteaddress=FAM.docvelocity-na8.net&amp;folderid=FXF12669B4-AE8E-020A-776A-4BB48BAD5385","FX22021541")</f>
        <v>FX22021541</v>
      </c>
      <c r="F39" t="s">
        <v>19</v>
      </c>
      <c r="G39" t="s">
        <v>19</v>
      </c>
      <c r="H39" t="s">
        <v>82</v>
      </c>
      <c r="I39" t="s">
        <v>179</v>
      </c>
      <c r="J39">
        <v>28</v>
      </c>
      <c r="K39" t="s">
        <v>84</v>
      </c>
      <c r="L39" t="s">
        <v>85</v>
      </c>
      <c r="M39" t="s">
        <v>86</v>
      </c>
      <c r="N39">
        <v>1</v>
      </c>
      <c r="O39" s="1">
        <v>44599.419710648152</v>
      </c>
      <c r="P39" s="1">
        <v>44599.43509259259</v>
      </c>
      <c r="Q39">
        <v>798</v>
      </c>
      <c r="R39">
        <v>531</v>
      </c>
      <c r="S39" t="b">
        <v>0</v>
      </c>
      <c r="T39" t="s">
        <v>87</v>
      </c>
      <c r="U39" t="b">
        <v>0</v>
      </c>
      <c r="V39" t="s">
        <v>110</v>
      </c>
      <c r="W39" s="1">
        <v>44599.43509259259</v>
      </c>
      <c r="X39">
        <v>441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28</v>
      </c>
      <c r="AE39">
        <v>21</v>
      </c>
      <c r="AF39">
        <v>0</v>
      </c>
      <c r="AG39">
        <v>3</v>
      </c>
      <c r="AH39" t="s">
        <v>87</v>
      </c>
      <c r="AI39" t="s">
        <v>87</v>
      </c>
      <c r="AJ39" t="s">
        <v>87</v>
      </c>
      <c r="AK39" t="s">
        <v>87</v>
      </c>
      <c r="AL39" t="s">
        <v>87</v>
      </c>
      <c r="AM39" t="s">
        <v>87</v>
      </c>
      <c r="AN39" t="s">
        <v>87</v>
      </c>
      <c r="AO39" t="s">
        <v>87</v>
      </c>
      <c r="AP39" t="s">
        <v>87</v>
      </c>
      <c r="AQ39" t="s">
        <v>87</v>
      </c>
      <c r="AR39" t="s">
        <v>87</v>
      </c>
      <c r="AS39" t="s">
        <v>87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180</v>
      </c>
      <c r="B40" t="s">
        <v>79</v>
      </c>
      <c r="C40" t="s">
        <v>174</v>
      </c>
      <c r="D40" t="s">
        <v>81</v>
      </c>
      <c r="E40" s="2" t="str">
        <f>HYPERLINK("capsilon://?command=openfolder&amp;siteaddress=FAM.docvelocity-na8.net&amp;folderid=FXF12669B4-AE8E-020A-776A-4BB48BAD5385","FX22021541")</f>
        <v>FX22021541</v>
      </c>
      <c r="F40" t="s">
        <v>19</v>
      </c>
      <c r="G40" t="s">
        <v>19</v>
      </c>
      <c r="H40" t="s">
        <v>82</v>
      </c>
      <c r="I40" t="s">
        <v>181</v>
      </c>
      <c r="J40">
        <v>123</v>
      </c>
      <c r="K40" t="s">
        <v>84</v>
      </c>
      <c r="L40" t="s">
        <v>85</v>
      </c>
      <c r="M40" t="s">
        <v>86</v>
      </c>
      <c r="N40">
        <v>1</v>
      </c>
      <c r="O40" s="1">
        <v>44599.421249999999</v>
      </c>
      <c r="P40" s="1">
        <v>44599.437245370369</v>
      </c>
      <c r="Q40">
        <v>1204</v>
      </c>
      <c r="R40">
        <v>178</v>
      </c>
      <c r="S40" t="b">
        <v>0</v>
      </c>
      <c r="T40" t="s">
        <v>87</v>
      </c>
      <c r="U40" t="b">
        <v>0</v>
      </c>
      <c r="V40" t="s">
        <v>110</v>
      </c>
      <c r="W40" s="1">
        <v>44599.437245370369</v>
      </c>
      <c r="X40">
        <v>178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123</v>
      </c>
      <c r="AE40">
        <v>118</v>
      </c>
      <c r="AF40">
        <v>0</v>
      </c>
      <c r="AG40">
        <v>2</v>
      </c>
      <c r="AH40" t="s">
        <v>87</v>
      </c>
      <c r="AI40" t="s">
        <v>87</v>
      </c>
      <c r="AJ40" t="s">
        <v>87</v>
      </c>
      <c r="AK40" t="s">
        <v>87</v>
      </c>
      <c r="AL40" t="s">
        <v>87</v>
      </c>
      <c r="AM40" t="s">
        <v>87</v>
      </c>
      <c r="AN40" t="s">
        <v>87</v>
      </c>
      <c r="AO40" t="s">
        <v>87</v>
      </c>
      <c r="AP40" t="s">
        <v>87</v>
      </c>
      <c r="AQ40" t="s">
        <v>87</v>
      </c>
      <c r="AR40" t="s">
        <v>87</v>
      </c>
      <c r="AS40" t="s">
        <v>87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182</v>
      </c>
      <c r="B41" t="s">
        <v>79</v>
      </c>
      <c r="C41" t="s">
        <v>165</v>
      </c>
      <c r="D41" t="s">
        <v>81</v>
      </c>
      <c r="E41" s="2" t="str">
        <f>HYPERLINK("capsilon://?command=openfolder&amp;siteaddress=FAM.docvelocity-na8.net&amp;folderid=FXF6CFE7EE-5E4E-C4F9-2074-45DE5EEA8D9D","FX21128419")</f>
        <v>FX21128419</v>
      </c>
      <c r="F41" t="s">
        <v>19</v>
      </c>
      <c r="G41" t="s">
        <v>19</v>
      </c>
      <c r="H41" t="s">
        <v>82</v>
      </c>
      <c r="I41" t="s">
        <v>166</v>
      </c>
      <c r="J41">
        <v>266</v>
      </c>
      <c r="K41" t="s">
        <v>84</v>
      </c>
      <c r="L41" t="s">
        <v>85</v>
      </c>
      <c r="M41" t="s">
        <v>86</v>
      </c>
      <c r="N41">
        <v>2</v>
      </c>
      <c r="O41" s="1">
        <v>44599.424120370371</v>
      </c>
      <c r="P41" s="1">
        <v>44599.47965277778</v>
      </c>
      <c r="Q41">
        <v>3005</v>
      </c>
      <c r="R41">
        <v>1793</v>
      </c>
      <c r="S41" t="b">
        <v>0</v>
      </c>
      <c r="T41" t="s">
        <v>87</v>
      </c>
      <c r="U41" t="b">
        <v>1</v>
      </c>
      <c r="V41" t="s">
        <v>118</v>
      </c>
      <c r="W41" s="1">
        <v>44599.4690162037</v>
      </c>
      <c r="X41">
        <v>1376</v>
      </c>
      <c r="Y41">
        <v>148</v>
      </c>
      <c r="Z41">
        <v>0</v>
      </c>
      <c r="AA41">
        <v>148</v>
      </c>
      <c r="AB41">
        <v>111</v>
      </c>
      <c r="AC41">
        <v>94</v>
      </c>
      <c r="AD41">
        <v>118</v>
      </c>
      <c r="AE41">
        <v>0</v>
      </c>
      <c r="AF41">
        <v>0</v>
      </c>
      <c r="AG41">
        <v>0</v>
      </c>
      <c r="AH41" t="s">
        <v>119</v>
      </c>
      <c r="AI41" s="1">
        <v>44599.47965277778</v>
      </c>
      <c r="AJ41">
        <v>361</v>
      </c>
      <c r="AK41">
        <v>1</v>
      </c>
      <c r="AL41">
        <v>0</v>
      </c>
      <c r="AM41">
        <v>1</v>
      </c>
      <c r="AN41">
        <v>111</v>
      </c>
      <c r="AO41">
        <v>1</v>
      </c>
      <c r="AP41">
        <v>117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183</v>
      </c>
      <c r="B42" t="s">
        <v>79</v>
      </c>
      <c r="C42" t="s">
        <v>165</v>
      </c>
      <c r="D42" t="s">
        <v>81</v>
      </c>
      <c r="E42" s="2" t="str">
        <f>HYPERLINK("capsilon://?command=openfolder&amp;siteaddress=FAM.docvelocity-na8.net&amp;folderid=FXF6CFE7EE-5E4E-C4F9-2074-45DE5EEA8D9D","FX21128419")</f>
        <v>FX21128419</v>
      </c>
      <c r="F42" t="s">
        <v>19</v>
      </c>
      <c r="G42" t="s">
        <v>19</v>
      </c>
      <c r="H42" t="s">
        <v>82</v>
      </c>
      <c r="I42" t="s">
        <v>168</v>
      </c>
      <c r="J42">
        <v>266</v>
      </c>
      <c r="K42" t="s">
        <v>84</v>
      </c>
      <c r="L42" t="s">
        <v>85</v>
      </c>
      <c r="M42" t="s">
        <v>86</v>
      </c>
      <c r="N42">
        <v>2</v>
      </c>
      <c r="O42" s="1">
        <v>44599.425682870373</v>
      </c>
      <c r="P42" s="1">
        <v>44599.520613425928</v>
      </c>
      <c r="Q42">
        <v>5855</v>
      </c>
      <c r="R42">
        <v>2347</v>
      </c>
      <c r="S42" t="b">
        <v>0</v>
      </c>
      <c r="T42" t="s">
        <v>87</v>
      </c>
      <c r="U42" t="b">
        <v>1</v>
      </c>
      <c r="V42" t="s">
        <v>118</v>
      </c>
      <c r="W42" s="1">
        <v>44599.487245370372</v>
      </c>
      <c r="X42">
        <v>1574</v>
      </c>
      <c r="Y42">
        <v>148</v>
      </c>
      <c r="Z42">
        <v>0</v>
      </c>
      <c r="AA42">
        <v>148</v>
      </c>
      <c r="AB42">
        <v>111</v>
      </c>
      <c r="AC42">
        <v>94</v>
      </c>
      <c r="AD42">
        <v>118</v>
      </c>
      <c r="AE42">
        <v>0</v>
      </c>
      <c r="AF42">
        <v>0</v>
      </c>
      <c r="AG42">
        <v>0</v>
      </c>
      <c r="AH42" t="s">
        <v>119</v>
      </c>
      <c r="AI42" s="1">
        <v>44599.520613425928</v>
      </c>
      <c r="AJ42">
        <v>422</v>
      </c>
      <c r="AK42">
        <v>0</v>
      </c>
      <c r="AL42">
        <v>0</v>
      </c>
      <c r="AM42">
        <v>0</v>
      </c>
      <c r="AN42">
        <v>111</v>
      </c>
      <c r="AO42">
        <v>0</v>
      </c>
      <c r="AP42">
        <v>118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184</v>
      </c>
      <c r="B43" t="s">
        <v>79</v>
      </c>
      <c r="C43" t="s">
        <v>174</v>
      </c>
      <c r="D43" t="s">
        <v>81</v>
      </c>
      <c r="E43" s="2" t="str">
        <f t="shared" ref="E43:E48" si="1">HYPERLINK("capsilon://?command=openfolder&amp;siteaddress=FAM.docvelocity-na8.net&amp;folderid=FXF12669B4-AE8E-020A-776A-4BB48BAD5385","FX22021541")</f>
        <v>FX22021541</v>
      </c>
      <c r="F43" t="s">
        <v>19</v>
      </c>
      <c r="G43" t="s">
        <v>19</v>
      </c>
      <c r="H43" t="s">
        <v>82</v>
      </c>
      <c r="I43" t="s">
        <v>175</v>
      </c>
      <c r="J43">
        <v>56</v>
      </c>
      <c r="K43" t="s">
        <v>84</v>
      </c>
      <c r="L43" t="s">
        <v>85</v>
      </c>
      <c r="M43" t="s">
        <v>86</v>
      </c>
      <c r="N43">
        <v>2</v>
      </c>
      <c r="O43" s="1">
        <v>44599.428356481483</v>
      </c>
      <c r="P43" s="1">
        <v>44599.483206018522</v>
      </c>
      <c r="Q43">
        <v>3857</v>
      </c>
      <c r="R43">
        <v>882</v>
      </c>
      <c r="S43" t="b">
        <v>0</v>
      </c>
      <c r="T43" t="s">
        <v>87</v>
      </c>
      <c r="U43" t="b">
        <v>1</v>
      </c>
      <c r="V43" t="s">
        <v>91</v>
      </c>
      <c r="W43" s="1">
        <v>44599.473078703704</v>
      </c>
      <c r="X43">
        <v>335</v>
      </c>
      <c r="Y43">
        <v>42</v>
      </c>
      <c r="Z43">
        <v>0</v>
      </c>
      <c r="AA43">
        <v>42</v>
      </c>
      <c r="AB43">
        <v>0</v>
      </c>
      <c r="AC43">
        <v>17</v>
      </c>
      <c r="AD43">
        <v>14</v>
      </c>
      <c r="AE43">
        <v>0</v>
      </c>
      <c r="AF43">
        <v>0</v>
      </c>
      <c r="AG43">
        <v>0</v>
      </c>
      <c r="AH43" t="s">
        <v>185</v>
      </c>
      <c r="AI43" s="1">
        <v>44599.483206018522</v>
      </c>
      <c r="AJ43">
        <v>542</v>
      </c>
      <c r="AK43">
        <v>2</v>
      </c>
      <c r="AL43">
        <v>0</v>
      </c>
      <c r="AM43">
        <v>2</v>
      </c>
      <c r="AN43">
        <v>0</v>
      </c>
      <c r="AO43">
        <v>1</v>
      </c>
      <c r="AP43">
        <v>12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186</v>
      </c>
      <c r="B44" t="s">
        <v>79</v>
      </c>
      <c r="C44" t="s">
        <v>174</v>
      </c>
      <c r="D44" t="s">
        <v>81</v>
      </c>
      <c r="E44" s="2" t="str">
        <f t="shared" si="1"/>
        <v>FX22021541</v>
      </c>
      <c r="F44" t="s">
        <v>19</v>
      </c>
      <c r="G44" t="s">
        <v>19</v>
      </c>
      <c r="H44" t="s">
        <v>82</v>
      </c>
      <c r="I44" t="s">
        <v>177</v>
      </c>
      <c r="J44">
        <v>128</v>
      </c>
      <c r="K44" t="s">
        <v>84</v>
      </c>
      <c r="L44" t="s">
        <v>85</v>
      </c>
      <c r="M44" t="s">
        <v>86</v>
      </c>
      <c r="N44">
        <v>2</v>
      </c>
      <c r="O44" s="1">
        <v>44599.430995370371</v>
      </c>
      <c r="P44" s="1">
        <v>44599.488726851851</v>
      </c>
      <c r="Q44">
        <v>3473</v>
      </c>
      <c r="R44">
        <v>1515</v>
      </c>
      <c r="S44" t="b">
        <v>0</v>
      </c>
      <c r="T44" t="s">
        <v>87</v>
      </c>
      <c r="U44" t="b">
        <v>1</v>
      </c>
      <c r="V44" t="s">
        <v>121</v>
      </c>
      <c r="W44" s="1">
        <v>44599.477962962963</v>
      </c>
      <c r="X44">
        <v>732</v>
      </c>
      <c r="Y44">
        <v>118</v>
      </c>
      <c r="Z44">
        <v>0</v>
      </c>
      <c r="AA44">
        <v>118</v>
      </c>
      <c r="AB44">
        <v>0</v>
      </c>
      <c r="AC44">
        <v>51</v>
      </c>
      <c r="AD44">
        <v>10</v>
      </c>
      <c r="AE44">
        <v>0</v>
      </c>
      <c r="AF44">
        <v>0</v>
      </c>
      <c r="AG44">
        <v>0</v>
      </c>
      <c r="AH44" t="s">
        <v>119</v>
      </c>
      <c r="AI44" s="1">
        <v>44599.488726851851</v>
      </c>
      <c r="AJ44">
        <v>766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10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187</v>
      </c>
      <c r="B45" t="s">
        <v>79</v>
      </c>
      <c r="C45" t="s">
        <v>174</v>
      </c>
      <c r="D45" t="s">
        <v>81</v>
      </c>
      <c r="E45" s="2" t="str">
        <f t="shared" si="1"/>
        <v>FX22021541</v>
      </c>
      <c r="F45" t="s">
        <v>19</v>
      </c>
      <c r="G45" t="s">
        <v>19</v>
      </c>
      <c r="H45" t="s">
        <v>82</v>
      </c>
      <c r="I45" t="s">
        <v>179</v>
      </c>
      <c r="J45">
        <v>84</v>
      </c>
      <c r="K45" t="s">
        <v>84</v>
      </c>
      <c r="L45" t="s">
        <v>85</v>
      </c>
      <c r="M45" t="s">
        <v>86</v>
      </c>
      <c r="N45">
        <v>2</v>
      </c>
      <c r="O45" s="1">
        <v>44599.435590277775</v>
      </c>
      <c r="P45" s="1">
        <v>44599.45045138889</v>
      </c>
      <c r="Q45">
        <v>473</v>
      </c>
      <c r="R45">
        <v>811</v>
      </c>
      <c r="S45" t="b">
        <v>0</v>
      </c>
      <c r="T45" t="s">
        <v>87</v>
      </c>
      <c r="U45" t="b">
        <v>1</v>
      </c>
      <c r="V45" t="s">
        <v>110</v>
      </c>
      <c r="W45" s="1">
        <v>44599.439363425925</v>
      </c>
      <c r="X45">
        <v>183</v>
      </c>
      <c r="Y45">
        <v>63</v>
      </c>
      <c r="Z45">
        <v>0</v>
      </c>
      <c r="AA45">
        <v>63</v>
      </c>
      <c r="AB45">
        <v>0</v>
      </c>
      <c r="AC45">
        <v>7</v>
      </c>
      <c r="AD45">
        <v>21</v>
      </c>
      <c r="AE45">
        <v>0</v>
      </c>
      <c r="AF45">
        <v>0</v>
      </c>
      <c r="AG45">
        <v>0</v>
      </c>
      <c r="AH45" t="s">
        <v>172</v>
      </c>
      <c r="AI45" s="1">
        <v>44599.45045138889</v>
      </c>
      <c r="AJ45">
        <v>628</v>
      </c>
      <c r="AK45">
        <v>1</v>
      </c>
      <c r="AL45">
        <v>0</v>
      </c>
      <c r="AM45">
        <v>1</v>
      </c>
      <c r="AN45">
        <v>0</v>
      </c>
      <c r="AO45">
        <v>0</v>
      </c>
      <c r="AP45">
        <v>20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188</v>
      </c>
      <c r="B46" t="s">
        <v>79</v>
      </c>
      <c r="C46" t="s">
        <v>174</v>
      </c>
      <c r="D46" t="s">
        <v>81</v>
      </c>
      <c r="E46" s="2" t="str">
        <f t="shared" si="1"/>
        <v>FX22021541</v>
      </c>
      <c r="F46" t="s">
        <v>19</v>
      </c>
      <c r="G46" t="s">
        <v>19</v>
      </c>
      <c r="H46" t="s">
        <v>82</v>
      </c>
      <c r="I46" t="s">
        <v>181</v>
      </c>
      <c r="J46">
        <v>221</v>
      </c>
      <c r="K46" t="s">
        <v>84</v>
      </c>
      <c r="L46" t="s">
        <v>85</v>
      </c>
      <c r="M46" t="s">
        <v>86</v>
      </c>
      <c r="N46">
        <v>2</v>
      </c>
      <c r="O46" s="1">
        <v>44599.438842592594</v>
      </c>
      <c r="P46" s="1">
        <v>44599.457835648151</v>
      </c>
      <c r="Q46">
        <v>334</v>
      </c>
      <c r="R46">
        <v>1307</v>
      </c>
      <c r="S46" t="b">
        <v>0</v>
      </c>
      <c r="T46" t="s">
        <v>87</v>
      </c>
      <c r="U46" t="b">
        <v>1</v>
      </c>
      <c r="V46" t="s">
        <v>110</v>
      </c>
      <c r="W46" s="1">
        <v>44599.446898148148</v>
      </c>
      <c r="X46">
        <v>650</v>
      </c>
      <c r="Y46">
        <v>155</v>
      </c>
      <c r="Z46">
        <v>0</v>
      </c>
      <c r="AA46">
        <v>155</v>
      </c>
      <c r="AB46">
        <v>0</v>
      </c>
      <c r="AC46">
        <v>62</v>
      </c>
      <c r="AD46">
        <v>66</v>
      </c>
      <c r="AE46">
        <v>0</v>
      </c>
      <c r="AF46">
        <v>0</v>
      </c>
      <c r="AG46">
        <v>0</v>
      </c>
      <c r="AH46" t="s">
        <v>172</v>
      </c>
      <c r="AI46" s="1">
        <v>44599.457835648151</v>
      </c>
      <c r="AJ46">
        <v>637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66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189</v>
      </c>
      <c r="B47" t="s">
        <v>79</v>
      </c>
      <c r="C47" t="s">
        <v>174</v>
      </c>
      <c r="D47" t="s">
        <v>81</v>
      </c>
      <c r="E47" s="2" t="str">
        <f t="shared" si="1"/>
        <v>FX22021541</v>
      </c>
      <c r="F47" t="s">
        <v>19</v>
      </c>
      <c r="G47" t="s">
        <v>19</v>
      </c>
      <c r="H47" t="s">
        <v>82</v>
      </c>
      <c r="I47" t="s">
        <v>190</v>
      </c>
      <c r="J47">
        <v>28</v>
      </c>
      <c r="K47" t="s">
        <v>84</v>
      </c>
      <c r="L47" t="s">
        <v>85</v>
      </c>
      <c r="M47" t="s">
        <v>86</v>
      </c>
      <c r="N47">
        <v>1</v>
      </c>
      <c r="O47" s="1">
        <v>44599.458958333336</v>
      </c>
      <c r="P47" s="1">
        <v>44599.491770833331</v>
      </c>
      <c r="Q47">
        <v>2263</v>
      </c>
      <c r="R47">
        <v>572</v>
      </c>
      <c r="S47" t="b">
        <v>0</v>
      </c>
      <c r="T47" t="s">
        <v>87</v>
      </c>
      <c r="U47" t="b">
        <v>0</v>
      </c>
      <c r="V47" t="s">
        <v>88</v>
      </c>
      <c r="W47" s="1">
        <v>44599.491770833331</v>
      </c>
      <c r="X47">
        <v>194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28</v>
      </c>
      <c r="AE47">
        <v>21</v>
      </c>
      <c r="AF47">
        <v>0</v>
      </c>
      <c r="AG47">
        <v>3</v>
      </c>
      <c r="AH47" t="s">
        <v>87</v>
      </c>
      <c r="AI47" t="s">
        <v>87</v>
      </c>
      <c r="AJ47" t="s">
        <v>87</v>
      </c>
      <c r="AK47" t="s">
        <v>87</v>
      </c>
      <c r="AL47" t="s">
        <v>87</v>
      </c>
      <c r="AM47" t="s">
        <v>87</v>
      </c>
      <c r="AN47" t="s">
        <v>87</v>
      </c>
      <c r="AO47" t="s">
        <v>87</v>
      </c>
      <c r="AP47" t="s">
        <v>87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45">
      <c r="A48" t="s">
        <v>191</v>
      </c>
      <c r="B48" t="s">
        <v>79</v>
      </c>
      <c r="C48" t="s">
        <v>174</v>
      </c>
      <c r="D48" t="s">
        <v>81</v>
      </c>
      <c r="E48" s="2" t="str">
        <f t="shared" si="1"/>
        <v>FX22021541</v>
      </c>
      <c r="F48" t="s">
        <v>19</v>
      </c>
      <c r="G48" t="s">
        <v>19</v>
      </c>
      <c r="H48" t="s">
        <v>82</v>
      </c>
      <c r="I48" t="s">
        <v>192</v>
      </c>
      <c r="J48">
        <v>28</v>
      </c>
      <c r="K48" t="s">
        <v>84</v>
      </c>
      <c r="L48" t="s">
        <v>85</v>
      </c>
      <c r="M48" t="s">
        <v>86</v>
      </c>
      <c r="N48">
        <v>1</v>
      </c>
      <c r="O48" s="1">
        <v>44599.459768518522</v>
      </c>
      <c r="P48" s="1">
        <v>44599.500057870369</v>
      </c>
      <c r="Q48">
        <v>2710</v>
      </c>
      <c r="R48">
        <v>771</v>
      </c>
      <c r="S48" t="b">
        <v>0</v>
      </c>
      <c r="T48" t="s">
        <v>87</v>
      </c>
      <c r="U48" t="b">
        <v>0</v>
      </c>
      <c r="V48" t="s">
        <v>88</v>
      </c>
      <c r="W48" s="1">
        <v>44599.500057870369</v>
      </c>
      <c r="X48">
        <v>182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28</v>
      </c>
      <c r="AE48">
        <v>21</v>
      </c>
      <c r="AF48">
        <v>0</v>
      </c>
      <c r="AG48">
        <v>2</v>
      </c>
      <c r="AH48" t="s">
        <v>87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45">
      <c r="A49" t="s">
        <v>193</v>
      </c>
      <c r="B49" t="s">
        <v>79</v>
      </c>
      <c r="C49" t="s">
        <v>194</v>
      </c>
      <c r="D49" t="s">
        <v>81</v>
      </c>
      <c r="E49" s="2" t="str">
        <f>HYPERLINK("capsilon://?command=openfolder&amp;siteaddress=FAM.docvelocity-na8.net&amp;folderid=FXA0C0B2D4-BBDA-53C6-4EEC-2AE3332B0865","FX2202381")</f>
        <v>FX2202381</v>
      </c>
      <c r="F49" t="s">
        <v>19</v>
      </c>
      <c r="G49" t="s">
        <v>19</v>
      </c>
      <c r="H49" t="s">
        <v>82</v>
      </c>
      <c r="I49" t="s">
        <v>195</v>
      </c>
      <c r="J49">
        <v>33</v>
      </c>
      <c r="K49" t="s">
        <v>84</v>
      </c>
      <c r="L49" t="s">
        <v>85</v>
      </c>
      <c r="M49" t="s">
        <v>86</v>
      </c>
      <c r="N49">
        <v>2</v>
      </c>
      <c r="O49" s="1">
        <v>44599.466307870367</v>
      </c>
      <c r="P49" s="1">
        <v>44599.479629629626</v>
      </c>
      <c r="Q49">
        <v>830</v>
      </c>
      <c r="R49">
        <v>321</v>
      </c>
      <c r="S49" t="b">
        <v>0</v>
      </c>
      <c r="T49" t="s">
        <v>87</v>
      </c>
      <c r="U49" t="b">
        <v>0</v>
      </c>
      <c r="V49" t="s">
        <v>91</v>
      </c>
      <c r="W49" s="1">
        <v>44599.474699074075</v>
      </c>
      <c r="X49">
        <v>102</v>
      </c>
      <c r="Y49">
        <v>9</v>
      </c>
      <c r="Z49">
        <v>0</v>
      </c>
      <c r="AA49">
        <v>9</v>
      </c>
      <c r="AB49">
        <v>0</v>
      </c>
      <c r="AC49">
        <v>7</v>
      </c>
      <c r="AD49">
        <v>24</v>
      </c>
      <c r="AE49">
        <v>0</v>
      </c>
      <c r="AF49">
        <v>0</v>
      </c>
      <c r="AG49">
        <v>0</v>
      </c>
      <c r="AH49" t="s">
        <v>92</v>
      </c>
      <c r="AI49" s="1">
        <v>44599.479629629626</v>
      </c>
      <c r="AJ49">
        <v>219</v>
      </c>
      <c r="AK49">
        <v>0</v>
      </c>
      <c r="AL49">
        <v>0</v>
      </c>
      <c r="AM49">
        <v>0</v>
      </c>
      <c r="AN49">
        <v>0</v>
      </c>
      <c r="AO49">
        <v>2</v>
      </c>
      <c r="AP49">
        <v>24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45">
      <c r="A50" t="s">
        <v>196</v>
      </c>
      <c r="B50" t="s">
        <v>79</v>
      </c>
      <c r="C50" t="s">
        <v>197</v>
      </c>
      <c r="D50" t="s">
        <v>81</v>
      </c>
      <c r="E50" s="2" t="str">
        <f>HYPERLINK("capsilon://?command=openfolder&amp;siteaddress=FAM.docvelocity-na8.net&amp;folderid=FX4092ACD1-1045-E81F-7806-F68B0EF1BD9B","FX220111327")</f>
        <v>FX220111327</v>
      </c>
      <c r="F50" t="s">
        <v>19</v>
      </c>
      <c r="G50" t="s">
        <v>19</v>
      </c>
      <c r="H50" t="s">
        <v>82</v>
      </c>
      <c r="I50" t="s">
        <v>198</v>
      </c>
      <c r="J50">
        <v>66</v>
      </c>
      <c r="K50" t="s">
        <v>84</v>
      </c>
      <c r="L50" t="s">
        <v>85</v>
      </c>
      <c r="M50" t="s">
        <v>86</v>
      </c>
      <c r="N50">
        <v>2</v>
      </c>
      <c r="O50" s="1">
        <v>44599.470902777779</v>
      </c>
      <c r="P50" s="1">
        <v>44599.479849537034</v>
      </c>
      <c r="Q50">
        <v>732</v>
      </c>
      <c r="R50">
        <v>41</v>
      </c>
      <c r="S50" t="b">
        <v>0</v>
      </c>
      <c r="T50" t="s">
        <v>87</v>
      </c>
      <c r="U50" t="b">
        <v>0</v>
      </c>
      <c r="V50" t="s">
        <v>91</v>
      </c>
      <c r="W50" s="1">
        <v>44599.474999999999</v>
      </c>
      <c r="X50">
        <v>25</v>
      </c>
      <c r="Y50">
        <v>0</v>
      </c>
      <c r="Z50">
        <v>0</v>
      </c>
      <c r="AA50">
        <v>0</v>
      </c>
      <c r="AB50">
        <v>52</v>
      </c>
      <c r="AC50">
        <v>0</v>
      </c>
      <c r="AD50">
        <v>66</v>
      </c>
      <c r="AE50">
        <v>0</v>
      </c>
      <c r="AF50">
        <v>0</v>
      </c>
      <c r="AG50">
        <v>0</v>
      </c>
      <c r="AH50" t="s">
        <v>119</v>
      </c>
      <c r="AI50" s="1">
        <v>44599.479849537034</v>
      </c>
      <c r="AJ50">
        <v>16</v>
      </c>
      <c r="AK50">
        <v>0</v>
      </c>
      <c r="AL50">
        <v>0</v>
      </c>
      <c r="AM50">
        <v>0</v>
      </c>
      <c r="AN50">
        <v>52</v>
      </c>
      <c r="AO50">
        <v>0</v>
      </c>
      <c r="AP50">
        <v>66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45">
      <c r="A51" t="s">
        <v>199</v>
      </c>
      <c r="B51" t="s">
        <v>79</v>
      </c>
      <c r="C51" t="s">
        <v>200</v>
      </c>
      <c r="D51" t="s">
        <v>81</v>
      </c>
      <c r="E51" s="2" t="str">
        <f>HYPERLINK("capsilon://?command=openfolder&amp;siteaddress=FAM.docvelocity-na8.net&amp;folderid=FX0DCA336F-76E2-7D86-18DC-F6885954F51A","FX22018164")</f>
        <v>FX22018164</v>
      </c>
      <c r="F51" t="s">
        <v>19</v>
      </c>
      <c r="G51" t="s">
        <v>19</v>
      </c>
      <c r="H51" t="s">
        <v>82</v>
      </c>
      <c r="I51" t="s">
        <v>201</v>
      </c>
      <c r="J51">
        <v>32</v>
      </c>
      <c r="K51" t="s">
        <v>84</v>
      </c>
      <c r="L51" t="s">
        <v>85</v>
      </c>
      <c r="M51" t="s">
        <v>86</v>
      </c>
      <c r="N51">
        <v>1</v>
      </c>
      <c r="O51" s="1">
        <v>44599.489259259259</v>
      </c>
      <c r="P51" s="1">
        <v>44599.507962962962</v>
      </c>
      <c r="Q51">
        <v>1141</v>
      </c>
      <c r="R51">
        <v>475</v>
      </c>
      <c r="S51" t="b">
        <v>0</v>
      </c>
      <c r="T51" t="s">
        <v>87</v>
      </c>
      <c r="U51" t="b">
        <v>0</v>
      </c>
      <c r="V51" t="s">
        <v>88</v>
      </c>
      <c r="W51" s="1">
        <v>44599.507962962962</v>
      </c>
      <c r="X51">
        <v>254</v>
      </c>
      <c r="Y51">
        <v>0</v>
      </c>
      <c r="Z51">
        <v>0</v>
      </c>
      <c r="AA51">
        <v>0</v>
      </c>
      <c r="AB51">
        <v>0</v>
      </c>
      <c r="AC51">
        <v>0</v>
      </c>
      <c r="AD51">
        <v>32</v>
      </c>
      <c r="AE51">
        <v>27</v>
      </c>
      <c r="AF51">
        <v>0</v>
      </c>
      <c r="AG51">
        <v>1</v>
      </c>
      <c r="AH51" t="s">
        <v>87</v>
      </c>
      <c r="AI51" t="s">
        <v>87</v>
      </c>
      <c r="AJ51" t="s">
        <v>87</v>
      </c>
      <c r="AK51" t="s">
        <v>87</v>
      </c>
      <c r="AL51" t="s">
        <v>87</v>
      </c>
      <c r="AM51" t="s">
        <v>87</v>
      </c>
      <c r="AN51" t="s">
        <v>87</v>
      </c>
      <c r="AO51" t="s">
        <v>87</v>
      </c>
      <c r="AP51" t="s">
        <v>87</v>
      </c>
      <c r="AQ51" t="s">
        <v>87</v>
      </c>
      <c r="AR51" t="s">
        <v>87</v>
      </c>
      <c r="AS51" t="s">
        <v>87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45">
      <c r="A52" t="s">
        <v>202</v>
      </c>
      <c r="B52" t="s">
        <v>79</v>
      </c>
      <c r="C52" t="s">
        <v>174</v>
      </c>
      <c r="D52" t="s">
        <v>81</v>
      </c>
      <c r="E52" s="2" t="str">
        <f>HYPERLINK("capsilon://?command=openfolder&amp;siteaddress=FAM.docvelocity-na8.net&amp;folderid=FXF12669B4-AE8E-020A-776A-4BB48BAD5385","FX22021541")</f>
        <v>FX22021541</v>
      </c>
      <c r="F52" t="s">
        <v>19</v>
      </c>
      <c r="G52" t="s">
        <v>19</v>
      </c>
      <c r="H52" t="s">
        <v>82</v>
      </c>
      <c r="I52" t="s">
        <v>190</v>
      </c>
      <c r="J52">
        <v>84</v>
      </c>
      <c r="K52" t="s">
        <v>84</v>
      </c>
      <c r="L52" t="s">
        <v>85</v>
      </c>
      <c r="M52" t="s">
        <v>86</v>
      </c>
      <c r="N52">
        <v>2</v>
      </c>
      <c r="O52" s="1">
        <v>44599.4921412037</v>
      </c>
      <c r="P52" s="1">
        <v>44599.522581018522</v>
      </c>
      <c r="Q52">
        <v>2266</v>
      </c>
      <c r="R52">
        <v>364</v>
      </c>
      <c r="S52" t="b">
        <v>0</v>
      </c>
      <c r="T52" t="s">
        <v>87</v>
      </c>
      <c r="U52" t="b">
        <v>1</v>
      </c>
      <c r="V52" t="s">
        <v>96</v>
      </c>
      <c r="W52" s="1">
        <v>44599.495196759257</v>
      </c>
      <c r="X52">
        <v>195</v>
      </c>
      <c r="Y52">
        <v>63</v>
      </c>
      <c r="Z52">
        <v>0</v>
      </c>
      <c r="AA52">
        <v>63</v>
      </c>
      <c r="AB52">
        <v>0</v>
      </c>
      <c r="AC52">
        <v>8</v>
      </c>
      <c r="AD52">
        <v>21</v>
      </c>
      <c r="AE52">
        <v>0</v>
      </c>
      <c r="AF52">
        <v>0</v>
      </c>
      <c r="AG52">
        <v>0</v>
      </c>
      <c r="AH52" t="s">
        <v>119</v>
      </c>
      <c r="AI52" s="1">
        <v>44599.522581018522</v>
      </c>
      <c r="AJ52">
        <v>169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21</v>
      </c>
      <c r="AQ52">
        <v>0</v>
      </c>
      <c r="AR52">
        <v>0</v>
      </c>
      <c r="AS52">
        <v>0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45">
      <c r="A53" t="s">
        <v>203</v>
      </c>
      <c r="B53" t="s">
        <v>79</v>
      </c>
      <c r="C53" t="s">
        <v>174</v>
      </c>
      <c r="D53" t="s">
        <v>81</v>
      </c>
      <c r="E53" s="2" t="str">
        <f>HYPERLINK("capsilon://?command=openfolder&amp;siteaddress=FAM.docvelocity-na8.net&amp;folderid=FXF12669B4-AE8E-020A-776A-4BB48BAD5385","FX22021541")</f>
        <v>FX22021541</v>
      </c>
      <c r="F53" t="s">
        <v>19</v>
      </c>
      <c r="G53" t="s">
        <v>19</v>
      </c>
      <c r="H53" t="s">
        <v>82</v>
      </c>
      <c r="I53" t="s">
        <v>192</v>
      </c>
      <c r="J53">
        <v>56</v>
      </c>
      <c r="K53" t="s">
        <v>84</v>
      </c>
      <c r="L53" t="s">
        <v>85</v>
      </c>
      <c r="M53" t="s">
        <v>86</v>
      </c>
      <c r="N53">
        <v>2</v>
      </c>
      <c r="O53" s="1">
        <v>44599.500416666669</v>
      </c>
      <c r="P53" s="1">
        <v>44599.529988425929</v>
      </c>
      <c r="Q53">
        <v>1866</v>
      </c>
      <c r="R53">
        <v>689</v>
      </c>
      <c r="S53" t="b">
        <v>0</v>
      </c>
      <c r="T53" t="s">
        <v>87</v>
      </c>
      <c r="U53" t="b">
        <v>1</v>
      </c>
      <c r="V53" t="s">
        <v>118</v>
      </c>
      <c r="W53" s="1">
        <v>44599.507488425923</v>
      </c>
      <c r="X53">
        <v>507</v>
      </c>
      <c r="Y53">
        <v>42</v>
      </c>
      <c r="Z53">
        <v>0</v>
      </c>
      <c r="AA53">
        <v>42</v>
      </c>
      <c r="AB53">
        <v>0</v>
      </c>
      <c r="AC53">
        <v>1</v>
      </c>
      <c r="AD53">
        <v>14</v>
      </c>
      <c r="AE53">
        <v>0</v>
      </c>
      <c r="AF53">
        <v>0</v>
      </c>
      <c r="AG53">
        <v>0</v>
      </c>
      <c r="AH53" t="s">
        <v>119</v>
      </c>
      <c r="AI53" s="1">
        <v>44599.529988425929</v>
      </c>
      <c r="AJ53">
        <v>162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14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45">
      <c r="A54" t="s">
        <v>204</v>
      </c>
      <c r="B54" t="s">
        <v>79</v>
      </c>
      <c r="C54" t="s">
        <v>200</v>
      </c>
      <c r="D54" t="s">
        <v>81</v>
      </c>
      <c r="E54" s="2" t="str">
        <f>HYPERLINK("capsilon://?command=openfolder&amp;siteaddress=FAM.docvelocity-na8.net&amp;folderid=FX0DCA336F-76E2-7D86-18DC-F6885954F51A","FX22018164")</f>
        <v>FX22018164</v>
      </c>
      <c r="F54" t="s">
        <v>19</v>
      </c>
      <c r="G54" t="s">
        <v>19</v>
      </c>
      <c r="H54" t="s">
        <v>82</v>
      </c>
      <c r="I54" t="s">
        <v>201</v>
      </c>
      <c r="J54">
        <v>38</v>
      </c>
      <c r="K54" t="s">
        <v>84</v>
      </c>
      <c r="L54" t="s">
        <v>85</v>
      </c>
      <c r="M54" t="s">
        <v>86</v>
      </c>
      <c r="N54">
        <v>2</v>
      </c>
      <c r="O54" s="1">
        <v>44599.508240740739</v>
      </c>
      <c r="P54" s="1">
        <v>44599.551585648151</v>
      </c>
      <c r="Q54">
        <v>2922</v>
      </c>
      <c r="R54">
        <v>823</v>
      </c>
      <c r="S54" t="b">
        <v>0</v>
      </c>
      <c r="T54" t="s">
        <v>87</v>
      </c>
      <c r="U54" t="b">
        <v>1</v>
      </c>
      <c r="V54" t="s">
        <v>121</v>
      </c>
      <c r="W54" s="1">
        <v>44599.546249999999</v>
      </c>
      <c r="X54">
        <v>591</v>
      </c>
      <c r="Y54">
        <v>37</v>
      </c>
      <c r="Z54">
        <v>0</v>
      </c>
      <c r="AA54">
        <v>37</v>
      </c>
      <c r="AB54">
        <v>0</v>
      </c>
      <c r="AC54">
        <v>17</v>
      </c>
      <c r="AD54">
        <v>1</v>
      </c>
      <c r="AE54">
        <v>0</v>
      </c>
      <c r="AF54">
        <v>0</v>
      </c>
      <c r="AG54">
        <v>0</v>
      </c>
      <c r="AH54" t="s">
        <v>119</v>
      </c>
      <c r="AI54" s="1">
        <v>44599.551585648151</v>
      </c>
      <c r="AJ54">
        <v>138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45">
      <c r="A55" t="s">
        <v>205</v>
      </c>
      <c r="B55" t="s">
        <v>79</v>
      </c>
      <c r="C55" t="s">
        <v>158</v>
      </c>
      <c r="D55" t="s">
        <v>81</v>
      </c>
      <c r="E55" s="2" t="str">
        <f>HYPERLINK("capsilon://?command=openfolder&amp;siteaddress=FAM.docvelocity-na8.net&amp;folderid=FX27E3ACF1-808B-AB40-42B1-DE709BF8D004","FX22021694")</f>
        <v>FX22021694</v>
      </c>
      <c r="F55" t="s">
        <v>19</v>
      </c>
      <c r="G55" t="s">
        <v>19</v>
      </c>
      <c r="H55" t="s">
        <v>82</v>
      </c>
      <c r="I55" t="s">
        <v>206</v>
      </c>
      <c r="J55">
        <v>66</v>
      </c>
      <c r="K55" t="s">
        <v>84</v>
      </c>
      <c r="L55" t="s">
        <v>85</v>
      </c>
      <c r="M55" t="s">
        <v>86</v>
      </c>
      <c r="N55">
        <v>1</v>
      </c>
      <c r="O55" s="1">
        <v>44599.525011574071</v>
      </c>
      <c r="P55" s="1">
        <v>44599.545069444444</v>
      </c>
      <c r="Q55">
        <v>1607</v>
      </c>
      <c r="R55">
        <v>126</v>
      </c>
      <c r="S55" t="b">
        <v>0</v>
      </c>
      <c r="T55" t="s">
        <v>87</v>
      </c>
      <c r="U55" t="b">
        <v>0</v>
      </c>
      <c r="V55" t="s">
        <v>88</v>
      </c>
      <c r="W55" s="1">
        <v>44599.545069444444</v>
      </c>
      <c r="X55">
        <v>93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66</v>
      </c>
      <c r="AE55">
        <v>52</v>
      </c>
      <c r="AF55">
        <v>0</v>
      </c>
      <c r="AG55">
        <v>1</v>
      </c>
      <c r="AH55" t="s">
        <v>87</v>
      </c>
      <c r="AI55" t="s">
        <v>87</v>
      </c>
      <c r="AJ55" t="s">
        <v>87</v>
      </c>
      <c r="AK55" t="s">
        <v>87</v>
      </c>
      <c r="AL55" t="s">
        <v>87</v>
      </c>
      <c r="AM55" t="s">
        <v>87</v>
      </c>
      <c r="AN55" t="s">
        <v>87</v>
      </c>
      <c r="AO55" t="s">
        <v>87</v>
      </c>
      <c r="AP55" t="s">
        <v>87</v>
      </c>
      <c r="AQ55" t="s">
        <v>87</v>
      </c>
      <c r="AR55" t="s">
        <v>87</v>
      </c>
      <c r="AS55" t="s">
        <v>87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45">
      <c r="A56" t="s">
        <v>207</v>
      </c>
      <c r="B56" t="s">
        <v>79</v>
      </c>
      <c r="C56" t="s">
        <v>194</v>
      </c>
      <c r="D56" t="s">
        <v>81</v>
      </c>
      <c r="E56" s="2" t="str">
        <f>HYPERLINK("capsilon://?command=openfolder&amp;siteaddress=FAM.docvelocity-na8.net&amp;folderid=FXA0C0B2D4-BBDA-53C6-4EEC-2AE3332B0865","FX2202381")</f>
        <v>FX2202381</v>
      </c>
      <c r="F56" t="s">
        <v>19</v>
      </c>
      <c r="G56" t="s">
        <v>19</v>
      </c>
      <c r="H56" t="s">
        <v>82</v>
      </c>
      <c r="I56" t="s">
        <v>208</v>
      </c>
      <c r="J56">
        <v>30</v>
      </c>
      <c r="K56" t="s">
        <v>84</v>
      </c>
      <c r="L56" t="s">
        <v>85</v>
      </c>
      <c r="M56" t="s">
        <v>86</v>
      </c>
      <c r="N56">
        <v>2</v>
      </c>
      <c r="O56" s="1">
        <v>44599.533368055556</v>
      </c>
      <c r="P56" s="1">
        <v>44599.552395833336</v>
      </c>
      <c r="Q56">
        <v>1516</v>
      </c>
      <c r="R56">
        <v>128</v>
      </c>
      <c r="S56" t="b">
        <v>0</v>
      </c>
      <c r="T56" t="s">
        <v>87</v>
      </c>
      <c r="U56" t="b">
        <v>0</v>
      </c>
      <c r="V56" t="s">
        <v>91</v>
      </c>
      <c r="W56" s="1">
        <v>44599.542638888888</v>
      </c>
      <c r="X56">
        <v>55</v>
      </c>
      <c r="Y56">
        <v>9</v>
      </c>
      <c r="Z56">
        <v>0</v>
      </c>
      <c r="AA56">
        <v>9</v>
      </c>
      <c r="AB56">
        <v>0</v>
      </c>
      <c r="AC56">
        <v>1</v>
      </c>
      <c r="AD56">
        <v>21</v>
      </c>
      <c r="AE56">
        <v>0</v>
      </c>
      <c r="AF56">
        <v>0</v>
      </c>
      <c r="AG56">
        <v>0</v>
      </c>
      <c r="AH56" t="s">
        <v>119</v>
      </c>
      <c r="AI56" s="1">
        <v>44599.552395833336</v>
      </c>
      <c r="AJ56">
        <v>70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21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45">
      <c r="A57" t="s">
        <v>209</v>
      </c>
      <c r="B57" t="s">
        <v>79</v>
      </c>
      <c r="C57" t="s">
        <v>158</v>
      </c>
      <c r="D57" t="s">
        <v>81</v>
      </c>
      <c r="E57" s="2" t="str">
        <f>HYPERLINK("capsilon://?command=openfolder&amp;siteaddress=FAM.docvelocity-na8.net&amp;folderid=FX27E3ACF1-808B-AB40-42B1-DE709BF8D004","FX22021694")</f>
        <v>FX22021694</v>
      </c>
      <c r="F57" t="s">
        <v>19</v>
      </c>
      <c r="G57" t="s">
        <v>19</v>
      </c>
      <c r="H57" t="s">
        <v>82</v>
      </c>
      <c r="I57" t="s">
        <v>206</v>
      </c>
      <c r="J57">
        <v>38</v>
      </c>
      <c r="K57" t="s">
        <v>84</v>
      </c>
      <c r="L57" t="s">
        <v>85</v>
      </c>
      <c r="M57" t="s">
        <v>86</v>
      </c>
      <c r="N57">
        <v>2</v>
      </c>
      <c r="O57" s="1">
        <v>44599.545347222222</v>
      </c>
      <c r="P57" s="1">
        <v>44599.586331018516</v>
      </c>
      <c r="Q57">
        <v>2500</v>
      </c>
      <c r="R57">
        <v>1041</v>
      </c>
      <c r="S57" t="b">
        <v>0</v>
      </c>
      <c r="T57" t="s">
        <v>87</v>
      </c>
      <c r="U57" t="b">
        <v>1</v>
      </c>
      <c r="V57" t="s">
        <v>141</v>
      </c>
      <c r="W57" s="1">
        <v>44599.554131944446</v>
      </c>
      <c r="X57">
        <v>741</v>
      </c>
      <c r="Y57">
        <v>37</v>
      </c>
      <c r="Z57">
        <v>0</v>
      </c>
      <c r="AA57">
        <v>37</v>
      </c>
      <c r="AB57">
        <v>0</v>
      </c>
      <c r="AC57">
        <v>18</v>
      </c>
      <c r="AD57">
        <v>1</v>
      </c>
      <c r="AE57">
        <v>0</v>
      </c>
      <c r="AF57">
        <v>0</v>
      </c>
      <c r="AG57">
        <v>0</v>
      </c>
      <c r="AH57" t="s">
        <v>119</v>
      </c>
      <c r="AI57" s="1">
        <v>44599.586331018516</v>
      </c>
      <c r="AJ57">
        <v>300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45">
      <c r="A58" t="s">
        <v>210</v>
      </c>
      <c r="B58" t="s">
        <v>79</v>
      </c>
      <c r="C58" t="s">
        <v>211</v>
      </c>
      <c r="D58" t="s">
        <v>81</v>
      </c>
      <c r="E58" s="2" t="str">
        <f>HYPERLINK("capsilon://?command=openfolder&amp;siteaddress=FAM.docvelocity-na8.net&amp;folderid=FXC451AA00-EE66-E4C5-4E5E-8DADCAB9EE37","FX21126439")</f>
        <v>FX21126439</v>
      </c>
      <c r="F58" t="s">
        <v>19</v>
      </c>
      <c r="G58" t="s">
        <v>19</v>
      </c>
      <c r="H58" t="s">
        <v>82</v>
      </c>
      <c r="I58" t="s">
        <v>212</v>
      </c>
      <c r="J58">
        <v>38</v>
      </c>
      <c r="K58" t="s">
        <v>84</v>
      </c>
      <c r="L58" t="s">
        <v>85</v>
      </c>
      <c r="M58" t="s">
        <v>86</v>
      </c>
      <c r="N58">
        <v>2</v>
      </c>
      <c r="O58" s="1">
        <v>44599.617071759261</v>
      </c>
      <c r="P58" s="1">
        <v>44599.621412037035</v>
      </c>
      <c r="Q58">
        <v>89</v>
      </c>
      <c r="R58">
        <v>286</v>
      </c>
      <c r="S58" t="b">
        <v>0</v>
      </c>
      <c r="T58" t="s">
        <v>87</v>
      </c>
      <c r="U58" t="b">
        <v>0</v>
      </c>
      <c r="V58" t="s">
        <v>96</v>
      </c>
      <c r="W58" s="1">
        <v>44599.619247685187</v>
      </c>
      <c r="X58">
        <v>124</v>
      </c>
      <c r="Y58">
        <v>37</v>
      </c>
      <c r="Z58">
        <v>0</v>
      </c>
      <c r="AA58">
        <v>37</v>
      </c>
      <c r="AB58">
        <v>0</v>
      </c>
      <c r="AC58">
        <v>14</v>
      </c>
      <c r="AD58">
        <v>1</v>
      </c>
      <c r="AE58">
        <v>0</v>
      </c>
      <c r="AF58">
        <v>0</v>
      </c>
      <c r="AG58">
        <v>0</v>
      </c>
      <c r="AH58" t="s">
        <v>119</v>
      </c>
      <c r="AI58" s="1">
        <v>44599.621412037035</v>
      </c>
      <c r="AJ58">
        <v>162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45">
      <c r="A59" t="s">
        <v>213</v>
      </c>
      <c r="B59" t="s">
        <v>79</v>
      </c>
      <c r="C59" t="s">
        <v>214</v>
      </c>
      <c r="D59" t="s">
        <v>81</v>
      </c>
      <c r="E59" s="2" t="str">
        <f>HYPERLINK("capsilon://?command=openfolder&amp;siteaddress=FAM.docvelocity-na8.net&amp;folderid=FX0809A84E-F1F3-E146-8F05-81A8B78DF930","FX21125398")</f>
        <v>FX21125398</v>
      </c>
      <c r="F59" t="s">
        <v>19</v>
      </c>
      <c r="G59" t="s">
        <v>19</v>
      </c>
      <c r="H59" t="s">
        <v>82</v>
      </c>
      <c r="I59" t="s">
        <v>215</v>
      </c>
      <c r="J59">
        <v>66</v>
      </c>
      <c r="K59" t="s">
        <v>84</v>
      </c>
      <c r="L59" t="s">
        <v>85</v>
      </c>
      <c r="M59" t="s">
        <v>86</v>
      </c>
      <c r="N59">
        <v>1</v>
      </c>
      <c r="O59" s="1">
        <v>44599.621261574073</v>
      </c>
      <c r="P59" s="1">
        <v>44599.623541666668</v>
      </c>
      <c r="Q59">
        <v>106</v>
      </c>
      <c r="R59">
        <v>91</v>
      </c>
      <c r="S59" t="b">
        <v>0</v>
      </c>
      <c r="T59" t="s">
        <v>87</v>
      </c>
      <c r="U59" t="b">
        <v>0</v>
      </c>
      <c r="V59" t="s">
        <v>88</v>
      </c>
      <c r="W59" s="1">
        <v>44599.623541666668</v>
      </c>
      <c r="X59">
        <v>91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66</v>
      </c>
      <c r="AE59">
        <v>52</v>
      </c>
      <c r="AF59">
        <v>0</v>
      </c>
      <c r="AG59">
        <v>1</v>
      </c>
      <c r="AH59" t="s">
        <v>87</v>
      </c>
      <c r="AI59" t="s">
        <v>87</v>
      </c>
      <c r="AJ59" t="s">
        <v>87</v>
      </c>
      <c r="AK59" t="s">
        <v>87</v>
      </c>
      <c r="AL59" t="s">
        <v>87</v>
      </c>
      <c r="AM59" t="s">
        <v>87</v>
      </c>
      <c r="AN59" t="s">
        <v>87</v>
      </c>
      <c r="AO59" t="s">
        <v>87</v>
      </c>
      <c r="AP59" t="s">
        <v>87</v>
      </c>
      <c r="AQ59" t="s">
        <v>87</v>
      </c>
      <c r="AR59" t="s">
        <v>87</v>
      </c>
      <c r="AS59" t="s">
        <v>87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45">
      <c r="A60" t="s">
        <v>216</v>
      </c>
      <c r="B60" t="s">
        <v>79</v>
      </c>
      <c r="C60" t="s">
        <v>165</v>
      </c>
      <c r="D60" t="s">
        <v>81</v>
      </c>
      <c r="E60" s="2" t="str">
        <f>HYPERLINK("capsilon://?command=openfolder&amp;siteaddress=FAM.docvelocity-na8.net&amp;folderid=FXF6CFE7EE-5E4E-C4F9-2074-45DE5EEA8D9D","FX21128419")</f>
        <v>FX21128419</v>
      </c>
      <c r="F60" t="s">
        <v>19</v>
      </c>
      <c r="G60" t="s">
        <v>19</v>
      </c>
      <c r="H60" t="s">
        <v>82</v>
      </c>
      <c r="I60" t="s">
        <v>217</v>
      </c>
      <c r="J60">
        <v>35</v>
      </c>
      <c r="K60" t="s">
        <v>84</v>
      </c>
      <c r="L60" t="s">
        <v>85</v>
      </c>
      <c r="M60" t="s">
        <v>86</v>
      </c>
      <c r="N60">
        <v>2</v>
      </c>
      <c r="O60" s="1">
        <v>44599.624039351853</v>
      </c>
      <c r="P60" s="1">
        <v>44599.691990740743</v>
      </c>
      <c r="Q60">
        <v>4862</v>
      </c>
      <c r="R60">
        <v>1009</v>
      </c>
      <c r="S60" t="b">
        <v>0</v>
      </c>
      <c r="T60" t="s">
        <v>87</v>
      </c>
      <c r="U60" t="b">
        <v>0</v>
      </c>
      <c r="V60" t="s">
        <v>132</v>
      </c>
      <c r="W60" s="1">
        <v>44599.672615740739</v>
      </c>
      <c r="X60">
        <v>821</v>
      </c>
      <c r="Y60">
        <v>73</v>
      </c>
      <c r="Z60">
        <v>0</v>
      </c>
      <c r="AA60">
        <v>73</v>
      </c>
      <c r="AB60">
        <v>0</v>
      </c>
      <c r="AC60">
        <v>47</v>
      </c>
      <c r="AD60">
        <v>-38</v>
      </c>
      <c r="AE60">
        <v>0</v>
      </c>
      <c r="AF60">
        <v>0</v>
      </c>
      <c r="AG60">
        <v>0</v>
      </c>
      <c r="AH60" t="s">
        <v>119</v>
      </c>
      <c r="AI60" s="1">
        <v>44599.691990740743</v>
      </c>
      <c r="AJ60">
        <v>15</v>
      </c>
      <c r="AK60">
        <v>0</v>
      </c>
      <c r="AL60">
        <v>0</v>
      </c>
      <c r="AM60">
        <v>0</v>
      </c>
      <c r="AN60">
        <v>73</v>
      </c>
      <c r="AO60">
        <v>0</v>
      </c>
      <c r="AP60">
        <v>-38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45">
      <c r="A61" t="s">
        <v>218</v>
      </c>
      <c r="B61" t="s">
        <v>79</v>
      </c>
      <c r="C61" t="s">
        <v>214</v>
      </c>
      <c r="D61" t="s">
        <v>81</v>
      </c>
      <c r="E61" s="2" t="str">
        <f>HYPERLINK("capsilon://?command=openfolder&amp;siteaddress=FAM.docvelocity-na8.net&amp;folderid=FX0809A84E-F1F3-E146-8F05-81A8B78DF930","FX21125398")</f>
        <v>FX21125398</v>
      </c>
      <c r="F61" t="s">
        <v>19</v>
      </c>
      <c r="G61" t="s">
        <v>19</v>
      </c>
      <c r="H61" t="s">
        <v>82</v>
      </c>
      <c r="I61" t="s">
        <v>215</v>
      </c>
      <c r="J61">
        <v>38</v>
      </c>
      <c r="K61" t="s">
        <v>84</v>
      </c>
      <c r="L61" t="s">
        <v>85</v>
      </c>
      <c r="M61" t="s">
        <v>86</v>
      </c>
      <c r="N61">
        <v>2</v>
      </c>
      <c r="O61" s="1">
        <v>44599.626099537039</v>
      </c>
      <c r="P61" s="1">
        <v>44599.691805555558</v>
      </c>
      <c r="Q61">
        <v>2097</v>
      </c>
      <c r="R61">
        <v>3580</v>
      </c>
      <c r="S61" t="b">
        <v>0</v>
      </c>
      <c r="T61" t="s">
        <v>87</v>
      </c>
      <c r="U61" t="b">
        <v>1</v>
      </c>
      <c r="V61" t="s">
        <v>124</v>
      </c>
      <c r="W61" s="1">
        <v>44599.675451388888</v>
      </c>
      <c r="X61">
        <v>3357</v>
      </c>
      <c r="Y61">
        <v>37</v>
      </c>
      <c r="Z61">
        <v>0</v>
      </c>
      <c r="AA61">
        <v>37</v>
      </c>
      <c r="AB61">
        <v>0</v>
      </c>
      <c r="AC61">
        <v>28</v>
      </c>
      <c r="AD61">
        <v>1</v>
      </c>
      <c r="AE61">
        <v>0</v>
      </c>
      <c r="AF61">
        <v>0</v>
      </c>
      <c r="AG61">
        <v>0</v>
      </c>
      <c r="AH61" t="s">
        <v>119</v>
      </c>
      <c r="AI61" s="1">
        <v>44599.691805555558</v>
      </c>
      <c r="AJ61">
        <v>164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45">
      <c r="A62" t="s">
        <v>219</v>
      </c>
      <c r="B62" t="s">
        <v>79</v>
      </c>
      <c r="C62" t="s">
        <v>165</v>
      </c>
      <c r="D62" t="s">
        <v>81</v>
      </c>
      <c r="E62" s="2" t="str">
        <f>HYPERLINK("capsilon://?command=openfolder&amp;siteaddress=FAM.docvelocity-na8.net&amp;folderid=FXF6CFE7EE-5E4E-C4F9-2074-45DE5EEA8D9D","FX21128419")</f>
        <v>FX21128419</v>
      </c>
      <c r="F62" t="s">
        <v>19</v>
      </c>
      <c r="G62" t="s">
        <v>19</v>
      </c>
      <c r="H62" t="s">
        <v>82</v>
      </c>
      <c r="I62" t="s">
        <v>220</v>
      </c>
      <c r="J62">
        <v>32</v>
      </c>
      <c r="K62" t="s">
        <v>84</v>
      </c>
      <c r="L62" t="s">
        <v>85</v>
      </c>
      <c r="M62" t="s">
        <v>86</v>
      </c>
      <c r="N62">
        <v>2</v>
      </c>
      <c r="O62" s="1">
        <v>44599.641226851854</v>
      </c>
      <c r="P62" s="1">
        <v>44599.648576388892</v>
      </c>
      <c r="Q62">
        <v>556</v>
      </c>
      <c r="R62">
        <v>79</v>
      </c>
      <c r="S62" t="b">
        <v>0</v>
      </c>
      <c r="T62" t="s">
        <v>87</v>
      </c>
      <c r="U62" t="b">
        <v>0</v>
      </c>
      <c r="V62" t="s">
        <v>88</v>
      </c>
      <c r="W62" s="1">
        <v>44599.642199074071</v>
      </c>
      <c r="X62">
        <v>58</v>
      </c>
      <c r="Y62">
        <v>0</v>
      </c>
      <c r="Z62">
        <v>0</v>
      </c>
      <c r="AA62">
        <v>0</v>
      </c>
      <c r="AB62">
        <v>27</v>
      </c>
      <c r="AC62">
        <v>0</v>
      </c>
      <c r="AD62">
        <v>32</v>
      </c>
      <c r="AE62">
        <v>0</v>
      </c>
      <c r="AF62">
        <v>0</v>
      </c>
      <c r="AG62">
        <v>0</v>
      </c>
      <c r="AH62" t="s">
        <v>92</v>
      </c>
      <c r="AI62" s="1">
        <v>44599.648576388892</v>
      </c>
      <c r="AJ62">
        <v>21</v>
      </c>
      <c r="AK62">
        <v>0</v>
      </c>
      <c r="AL62">
        <v>0</v>
      </c>
      <c r="AM62">
        <v>0</v>
      </c>
      <c r="AN62">
        <v>27</v>
      </c>
      <c r="AO62">
        <v>0</v>
      </c>
      <c r="AP62">
        <v>32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45">
      <c r="A63" t="s">
        <v>221</v>
      </c>
      <c r="B63" t="s">
        <v>79</v>
      </c>
      <c r="C63" t="s">
        <v>165</v>
      </c>
      <c r="D63" t="s">
        <v>81</v>
      </c>
      <c r="E63" s="2" t="str">
        <f>HYPERLINK("capsilon://?command=openfolder&amp;siteaddress=FAM.docvelocity-na8.net&amp;folderid=FXF6CFE7EE-5E4E-C4F9-2074-45DE5EEA8D9D","FX21128419")</f>
        <v>FX21128419</v>
      </c>
      <c r="F63" t="s">
        <v>19</v>
      </c>
      <c r="G63" t="s">
        <v>19</v>
      </c>
      <c r="H63" t="s">
        <v>82</v>
      </c>
      <c r="I63" t="s">
        <v>222</v>
      </c>
      <c r="J63">
        <v>32</v>
      </c>
      <c r="K63" t="s">
        <v>84</v>
      </c>
      <c r="L63" t="s">
        <v>85</v>
      </c>
      <c r="M63" t="s">
        <v>86</v>
      </c>
      <c r="N63">
        <v>2</v>
      </c>
      <c r="O63" s="1">
        <v>44599.641597222224</v>
      </c>
      <c r="P63" s="1">
        <v>44599.649004629631</v>
      </c>
      <c r="Q63">
        <v>564</v>
      </c>
      <c r="R63">
        <v>76</v>
      </c>
      <c r="S63" t="b">
        <v>0</v>
      </c>
      <c r="T63" t="s">
        <v>87</v>
      </c>
      <c r="U63" t="b">
        <v>0</v>
      </c>
      <c r="V63" t="s">
        <v>88</v>
      </c>
      <c r="W63" s="1">
        <v>44599.64267361111</v>
      </c>
      <c r="X63">
        <v>40</v>
      </c>
      <c r="Y63">
        <v>0</v>
      </c>
      <c r="Z63">
        <v>0</v>
      </c>
      <c r="AA63">
        <v>0</v>
      </c>
      <c r="AB63">
        <v>27</v>
      </c>
      <c r="AC63">
        <v>0</v>
      </c>
      <c r="AD63">
        <v>32</v>
      </c>
      <c r="AE63">
        <v>0</v>
      </c>
      <c r="AF63">
        <v>0</v>
      </c>
      <c r="AG63">
        <v>0</v>
      </c>
      <c r="AH63" t="s">
        <v>92</v>
      </c>
      <c r="AI63" s="1">
        <v>44599.649004629631</v>
      </c>
      <c r="AJ63">
        <v>36</v>
      </c>
      <c r="AK63">
        <v>0</v>
      </c>
      <c r="AL63">
        <v>0</v>
      </c>
      <c r="AM63">
        <v>0</v>
      </c>
      <c r="AN63">
        <v>27</v>
      </c>
      <c r="AO63">
        <v>0</v>
      </c>
      <c r="AP63">
        <v>32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45">
      <c r="A64" t="s">
        <v>223</v>
      </c>
      <c r="B64" t="s">
        <v>79</v>
      </c>
      <c r="C64" t="s">
        <v>165</v>
      </c>
      <c r="D64" t="s">
        <v>81</v>
      </c>
      <c r="E64" s="2" t="str">
        <f>HYPERLINK("capsilon://?command=openfolder&amp;siteaddress=FAM.docvelocity-na8.net&amp;folderid=FXF6CFE7EE-5E4E-C4F9-2074-45DE5EEA8D9D","FX21128419")</f>
        <v>FX21128419</v>
      </c>
      <c r="F64" t="s">
        <v>19</v>
      </c>
      <c r="G64" t="s">
        <v>19</v>
      </c>
      <c r="H64" t="s">
        <v>82</v>
      </c>
      <c r="I64" t="s">
        <v>224</v>
      </c>
      <c r="J64">
        <v>32</v>
      </c>
      <c r="K64" t="s">
        <v>84</v>
      </c>
      <c r="L64" t="s">
        <v>85</v>
      </c>
      <c r="M64" t="s">
        <v>86</v>
      </c>
      <c r="N64">
        <v>2</v>
      </c>
      <c r="O64" s="1">
        <v>44599.642222222225</v>
      </c>
      <c r="P64" s="1">
        <v>44599.649317129632</v>
      </c>
      <c r="Q64">
        <v>559</v>
      </c>
      <c r="R64">
        <v>54</v>
      </c>
      <c r="S64" t="b">
        <v>0</v>
      </c>
      <c r="T64" t="s">
        <v>87</v>
      </c>
      <c r="U64" t="b">
        <v>0</v>
      </c>
      <c r="V64" t="s">
        <v>88</v>
      </c>
      <c r="W64" s="1">
        <v>44599.642997685187</v>
      </c>
      <c r="X64">
        <v>28</v>
      </c>
      <c r="Y64">
        <v>0</v>
      </c>
      <c r="Z64">
        <v>0</v>
      </c>
      <c r="AA64">
        <v>0</v>
      </c>
      <c r="AB64">
        <v>27</v>
      </c>
      <c r="AC64">
        <v>0</v>
      </c>
      <c r="AD64">
        <v>32</v>
      </c>
      <c r="AE64">
        <v>0</v>
      </c>
      <c r="AF64">
        <v>0</v>
      </c>
      <c r="AG64">
        <v>0</v>
      </c>
      <c r="AH64" t="s">
        <v>92</v>
      </c>
      <c r="AI64" s="1">
        <v>44599.649317129632</v>
      </c>
      <c r="AJ64">
        <v>26</v>
      </c>
      <c r="AK64">
        <v>0</v>
      </c>
      <c r="AL64">
        <v>0</v>
      </c>
      <c r="AM64">
        <v>0</v>
      </c>
      <c r="AN64">
        <v>27</v>
      </c>
      <c r="AO64">
        <v>0</v>
      </c>
      <c r="AP64">
        <v>32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45">
      <c r="A65" t="s">
        <v>225</v>
      </c>
      <c r="B65" t="s">
        <v>79</v>
      </c>
      <c r="C65" t="s">
        <v>226</v>
      </c>
      <c r="D65" t="s">
        <v>81</v>
      </c>
      <c r="E65" s="2" t="str">
        <f t="shared" ref="E65:E80" si="2">HYPERLINK("capsilon://?command=openfolder&amp;siteaddress=FAM.docvelocity-na8.net&amp;folderid=FX591E7108-668C-8817-BB6E-980EEF76C395","FX22021351")</f>
        <v>FX22021351</v>
      </c>
      <c r="F65" t="s">
        <v>19</v>
      </c>
      <c r="G65" t="s">
        <v>19</v>
      </c>
      <c r="H65" t="s">
        <v>82</v>
      </c>
      <c r="I65" t="s">
        <v>227</v>
      </c>
      <c r="J65">
        <v>30</v>
      </c>
      <c r="K65" t="s">
        <v>84</v>
      </c>
      <c r="L65" t="s">
        <v>85</v>
      </c>
      <c r="M65" t="s">
        <v>86</v>
      </c>
      <c r="N65">
        <v>2</v>
      </c>
      <c r="O65" s="1">
        <v>44599.66064814815</v>
      </c>
      <c r="P65" s="1">
        <v>44599.692754629628</v>
      </c>
      <c r="Q65">
        <v>2641</v>
      </c>
      <c r="R65">
        <v>133</v>
      </c>
      <c r="S65" t="b">
        <v>0</v>
      </c>
      <c r="T65" t="s">
        <v>87</v>
      </c>
      <c r="U65" t="b">
        <v>0</v>
      </c>
      <c r="V65" t="s">
        <v>88</v>
      </c>
      <c r="W65" s="1">
        <v>44599.663414351853</v>
      </c>
      <c r="X65">
        <v>67</v>
      </c>
      <c r="Y65">
        <v>9</v>
      </c>
      <c r="Z65">
        <v>0</v>
      </c>
      <c r="AA65">
        <v>9</v>
      </c>
      <c r="AB65">
        <v>0</v>
      </c>
      <c r="AC65">
        <v>3</v>
      </c>
      <c r="AD65">
        <v>21</v>
      </c>
      <c r="AE65">
        <v>0</v>
      </c>
      <c r="AF65">
        <v>0</v>
      </c>
      <c r="AG65">
        <v>0</v>
      </c>
      <c r="AH65" t="s">
        <v>119</v>
      </c>
      <c r="AI65" s="1">
        <v>44599.692754629628</v>
      </c>
      <c r="AJ65">
        <v>66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21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45">
      <c r="A66" t="s">
        <v>228</v>
      </c>
      <c r="B66" t="s">
        <v>79</v>
      </c>
      <c r="C66" t="s">
        <v>226</v>
      </c>
      <c r="D66" t="s">
        <v>81</v>
      </c>
      <c r="E66" s="2" t="str">
        <f t="shared" si="2"/>
        <v>FX22021351</v>
      </c>
      <c r="F66" t="s">
        <v>19</v>
      </c>
      <c r="G66" t="s">
        <v>19</v>
      </c>
      <c r="H66" t="s">
        <v>82</v>
      </c>
      <c r="I66" t="s">
        <v>229</v>
      </c>
      <c r="J66">
        <v>45</v>
      </c>
      <c r="K66" t="s">
        <v>84</v>
      </c>
      <c r="L66" t="s">
        <v>85</v>
      </c>
      <c r="M66" t="s">
        <v>86</v>
      </c>
      <c r="N66">
        <v>1</v>
      </c>
      <c r="O66" s="1">
        <v>44599.663993055554</v>
      </c>
      <c r="P66" s="1">
        <v>44599.705601851849</v>
      </c>
      <c r="Q66">
        <v>3369</v>
      </c>
      <c r="R66">
        <v>226</v>
      </c>
      <c r="S66" t="b">
        <v>0</v>
      </c>
      <c r="T66" t="s">
        <v>87</v>
      </c>
      <c r="U66" t="b">
        <v>0</v>
      </c>
      <c r="V66" t="s">
        <v>88</v>
      </c>
      <c r="W66" s="1">
        <v>44599.705601851849</v>
      </c>
      <c r="X66">
        <v>79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45</v>
      </c>
      <c r="AE66">
        <v>40</v>
      </c>
      <c r="AF66">
        <v>0</v>
      </c>
      <c r="AG66">
        <v>2</v>
      </c>
      <c r="AH66" t="s">
        <v>87</v>
      </c>
      <c r="AI66" t="s">
        <v>87</v>
      </c>
      <c r="AJ66" t="s">
        <v>87</v>
      </c>
      <c r="AK66" t="s">
        <v>87</v>
      </c>
      <c r="AL66" t="s">
        <v>87</v>
      </c>
      <c r="AM66" t="s">
        <v>87</v>
      </c>
      <c r="AN66" t="s">
        <v>87</v>
      </c>
      <c r="AO66" t="s">
        <v>87</v>
      </c>
      <c r="AP66" t="s">
        <v>87</v>
      </c>
      <c r="AQ66" t="s">
        <v>87</v>
      </c>
      <c r="AR66" t="s">
        <v>87</v>
      </c>
      <c r="AS66" t="s">
        <v>87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45">
      <c r="A67" t="s">
        <v>230</v>
      </c>
      <c r="B67" t="s">
        <v>79</v>
      </c>
      <c r="C67" t="s">
        <v>226</v>
      </c>
      <c r="D67" t="s">
        <v>81</v>
      </c>
      <c r="E67" s="2" t="str">
        <f t="shared" si="2"/>
        <v>FX22021351</v>
      </c>
      <c r="F67" t="s">
        <v>19</v>
      </c>
      <c r="G67" t="s">
        <v>19</v>
      </c>
      <c r="H67" t="s">
        <v>82</v>
      </c>
      <c r="I67" t="s">
        <v>231</v>
      </c>
      <c r="J67">
        <v>32</v>
      </c>
      <c r="K67" t="s">
        <v>84</v>
      </c>
      <c r="L67" t="s">
        <v>85</v>
      </c>
      <c r="M67" t="s">
        <v>86</v>
      </c>
      <c r="N67">
        <v>1</v>
      </c>
      <c r="O67" s="1">
        <v>44599.667824074073</v>
      </c>
      <c r="P67" s="1">
        <v>44599.706342592595</v>
      </c>
      <c r="Q67">
        <v>2996</v>
      </c>
      <c r="R67">
        <v>332</v>
      </c>
      <c r="S67" t="b">
        <v>0</v>
      </c>
      <c r="T67" t="s">
        <v>87</v>
      </c>
      <c r="U67" t="b">
        <v>0</v>
      </c>
      <c r="V67" t="s">
        <v>88</v>
      </c>
      <c r="W67" s="1">
        <v>44599.706342592595</v>
      </c>
      <c r="X67">
        <v>63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32</v>
      </c>
      <c r="AE67">
        <v>27</v>
      </c>
      <c r="AF67">
        <v>0</v>
      </c>
      <c r="AG67">
        <v>2</v>
      </c>
      <c r="AH67" t="s">
        <v>87</v>
      </c>
      <c r="AI67" t="s">
        <v>87</v>
      </c>
      <c r="AJ67" t="s">
        <v>87</v>
      </c>
      <c r="AK67" t="s">
        <v>87</v>
      </c>
      <c r="AL67" t="s">
        <v>87</v>
      </c>
      <c r="AM67" t="s">
        <v>87</v>
      </c>
      <c r="AN67" t="s">
        <v>87</v>
      </c>
      <c r="AO67" t="s">
        <v>87</v>
      </c>
      <c r="AP67" t="s">
        <v>87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45">
      <c r="A68" t="s">
        <v>232</v>
      </c>
      <c r="B68" t="s">
        <v>79</v>
      </c>
      <c r="C68" t="s">
        <v>226</v>
      </c>
      <c r="D68" t="s">
        <v>81</v>
      </c>
      <c r="E68" s="2" t="str">
        <f t="shared" si="2"/>
        <v>FX22021351</v>
      </c>
      <c r="F68" t="s">
        <v>19</v>
      </c>
      <c r="G68" t="s">
        <v>19</v>
      </c>
      <c r="H68" t="s">
        <v>82</v>
      </c>
      <c r="I68" t="s">
        <v>233</v>
      </c>
      <c r="J68">
        <v>28</v>
      </c>
      <c r="K68" t="s">
        <v>84</v>
      </c>
      <c r="L68" t="s">
        <v>85</v>
      </c>
      <c r="M68" t="s">
        <v>86</v>
      </c>
      <c r="N68">
        <v>1</v>
      </c>
      <c r="O68" s="1">
        <v>44599.668124999997</v>
      </c>
      <c r="P68" s="1">
        <v>44599.707488425927</v>
      </c>
      <c r="Q68">
        <v>3150</v>
      </c>
      <c r="R68">
        <v>251</v>
      </c>
      <c r="S68" t="b">
        <v>0</v>
      </c>
      <c r="T68" t="s">
        <v>87</v>
      </c>
      <c r="U68" t="b">
        <v>0</v>
      </c>
      <c r="V68" t="s">
        <v>88</v>
      </c>
      <c r="W68" s="1">
        <v>44599.707488425927</v>
      </c>
      <c r="X68">
        <v>98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28</v>
      </c>
      <c r="AE68">
        <v>21</v>
      </c>
      <c r="AF68">
        <v>0</v>
      </c>
      <c r="AG68">
        <v>2</v>
      </c>
      <c r="AH68" t="s">
        <v>87</v>
      </c>
      <c r="AI68" t="s">
        <v>87</v>
      </c>
      <c r="AJ68" t="s">
        <v>87</v>
      </c>
      <c r="AK68" t="s">
        <v>87</v>
      </c>
      <c r="AL68" t="s">
        <v>87</v>
      </c>
      <c r="AM68" t="s">
        <v>87</v>
      </c>
      <c r="AN68" t="s">
        <v>87</v>
      </c>
      <c r="AO68" t="s">
        <v>87</v>
      </c>
      <c r="AP68" t="s">
        <v>87</v>
      </c>
      <c r="AQ68" t="s">
        <v>87</v>
      </c>
      <c r="AR68" t="s">
        <v>87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45">
      <c r="A69" t="s">
        <v>234</v>
      </c>
      <c r="B69" t="s">
        <v>79</v>
      </c>
      <c r="C69" t="s">
        <v>226</v>
      </c>
      <c r="D69" t="s">
        <v>81</v>
      </c>
      <c r="E69" s="2" t="str">
        <f t="shared" si="2"/>
        <v>FX22021351</v>
      </c>
      <c r="F69" t="s">
        <v>19</v>
      </c>
      <c r="G69" t="s">
        <v>19</v>
      </c>
      <c r="H69" t="s">
        <v>82</v>
      </c>
      <c r="I69" t="s">
        <v>235</v>
      </c>
      <c r="J69">
        <v>45</v>
      </c>
      <c r="K69" t="s">
        <v>84</v>
      </c>
      <c r="L69" t="s">
        <v>85</v>
      </c>
      <c r="M69" t="s">
        <v>86</v>
      </c>
      <c r="N69">
        <v>1</v>
      </c>
      <c r="O69" s="1">
        <v>44599.672314814816</v>
      </c>
      <c r="P69" s="1">
        <v>44599.709791666668</v>
      </c>
      <c r="Q69">
        <v>2982</v>
      </c>
      <c r="R69">
        <v>256</v>
      </c>
      <c r="S69" t="b">
        <v>0</v>
      </c>
      <c r="T69" t="s">
        <v>87</v>
      </c>
      <c r="U69" t="b">
        <v>0</v>
      </c>
      <c r="V69" t="s">
        <v>88</v>
      </c>
      <c r="W69" s="1">
        <v>44599.709791666668</v>
      </c>
      <c r="X69">
        <v>189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45</v>
      </c>
      <c r="AE69">
        <v>40</v>
      </c>
      <c r="AF69">
        <v>0</v>
      </c>
      <c r="AG69">
        <v>2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45">
      <c r="A70" t="s">
        <v>236</v>
      </c>
      <c r="B70" t="s">
        <v>79</v>
      </c>
      <c r="C70" t="s">
        <v>226</v>
      </c>
      <c r="D70" t="s">
        <v>81</v>
      </c>
      <c r="E70" s="2" t="str">
        <f t="shared" si="2"/>
        <v>FX22021351</v>
      </c>
      <c r="F70" t="s">
        <v>19</v>
      </c>
      <c r="G70" t="s">
        <v>19</v>
      </c>
      <c r="H70" t="s">
        <v>82</v>
      </c>
      <c r="I70" t="s">
        <v>237</v>
      </c>
      <c r="J70">
        <v>28</v>
      </c>
      <c r="K70" t="s">
        <v>84</v>
      </c>
      <c r="L70" t="s">
        <v>85</v>
      </c>
      <c r="M70" t="s">
        <v>86</v>
      </c>
      <c r="N70">
        <v>1</v>
      </c>
      <c r="O70" s="1">
        <v>44599.673090277778</v>
      </c>
      <c r="P70" s="1">
        <v>44599.713854166665</v>
      </c>
      <c r="Q70">
        <v>3316</v>
      </c>
      <c r="R70">
        <v>206</v>
      </c>
      <c r="S70" t="b">
        <v>0</v>
      </c>
      <c r="T70" t="s">
        <v>87</v>
      </c>
      <c r="U70" t="b">
        <v>0</v>
      </c>
      <c r="V70" t="s">
        <v>88</v>
      </c>
      <c r="W70" s="1">
        <v>44599.713854166665</v>
      </c>
      <c r="X70">
        <v>73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28</v>
      </c>
      <c r="AE70">
        <v>21</v>
      </c>
      <c r="AF70">
        <v>0</v>
      </c>
      <c r="AG70">
        <v>2</v>
      </c>
      <c r="AH70" t="s">
        <v>87</v>
      </c>
      <c r="AI70" t="s">
        <v>87</v>
      </c>
      <c r="AJ70" t="s">
        <v>87</v>
      </c>
      <c r="AK70" t="s">
        <v>87</v>
      </c>
      <c r="AL70" t="s">
        <v>87</v>
      </c>
      <c r="AM70" t="s">
        <v>87</v>
      </c>
      <c r="AN70" t="s">
        <v>87</v>
      </c>
      <c r="AO70" t="s">
        <v>87</v>
      </c>
      <c r="AP70" t="s">
        <v>87</v>
      </c>
      <c r="AQ70" t="s">
        <v>87</v>
      </c>
      <c r="AR70" t="s">
        <v>87</v>
      </c>
      <c r="AS70" t="s">
        <v>87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45">
      <c r="A71" t="s">
        <v>238</v>
      </c>
      <c r="B71" t="s">
        <v>79</v>
      </c>
      <c r="C71" t="s">
        <v>226</v>
      </c>
      <c r="D71" t="s">
        <v>81</v>
      </c>
      <c r="E71" s="2" t="str">
        <f t="shared" si="2"/>
        <v>FX22021351</v>
      </c>
      <c r="F71" t="s">
        <v>19</v>
      </c>
      <c r="G71" t="s">
        <v>19</v>
      </c>
      <c r="H71" t="s">
        <v>82</v>
      </c>
      <c r="I71" t="s">
        <v>239</v>
      </c>
      <c r="J71">
        <v>28</v>
      </c>
      <c r="K71" t="s">
        <v>84</v>
      </c>
      <c r="L71" t="s">
        <v>85</v>
      </c>
      <c r="M71" t="s">
        <v>86</v>
      </c>
      <c r="N71">
        <v>1</v>
      </c>
      <c r="O71" s="1">
        <v>44599.700856481482</v>
      </c>
      <c r="P71" s="1">
        <v>44599.712997685187</v>
      </c>
      <c r="Q71">
        <v>878</v>
      </c>
      <c r="R71">
        <v>171</v>
      </c>
      <c r="S71" t="b">
        <v>0</v>
      </c>
      <c r="T71" t="s">
        <v>87</v>
      </c>
      <c r="U71" t="b">
        <v>0</v>
      </c>
      <c r="V71" t="s">
        <v>88</v>
      </c>
      <c r="W71" s="1">
        <v>44599.712997685187</v>
      </c>
      <c r="X71">
        <v>119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28</v>
      </c>
      <c r="AE71">
        <v>21</v>
      </c>
      <c r="AF71">
        <v>0</v>
      </c>
      <c r="AG71">
        <v>2</v>
      </c>
      <c r="AH71" t="s">
        <v>87</v>
      </c>
      <c r="AI71" t="s">
        <v>87</v>
      </c>
      <c r="AJ71" t="s">
        <v>87</v>
      </c>
      <c r="AK71" t="s">
        <v>87</v>
      </c>
      <c r="AL71" t="s">
        <v>87</v>
      </c>
      <c r="AM71" t="s">
        <v>87</v>
      </c>
      <c r="AN71" t="s">
        <v>87</v>
      </c>
      <c r="AO71" t="s">
        <v>87</v>
      </c>
      <c r="AP71" t="s">
        <v>87</v>
      </c>
      <c r="AQ71" t="s">
        <v>87</v>
      </c>
      <c r="AR71" t="s">
        <v>87</v>
      </c>
      <c r="AS71" t="s">
        <v>87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45">
      <c r="A72" t="s">
        <v>240</v>
      </c>
      <c r="B72" t="s">
        <v>79</v>
      </c>
      <c r="C72" t="s">
        <v>226</v>
      </c>
      <c r="D72" t="s">
        <v>81</v>
      </c>
      <c r="E72" s="2" t="str">
        <f t="shared" si="2"/>
        <v>FX22021351</v>
      </c>
      <c r="F72" t="s">
        <v>19</v>
      </c>
      <c r="G72" t="s">
        <v>19</v>
      </c>
      <c r="H72" t="s">
        <v>82</v>
      </c>
      <c r="I72" t="s">
        <v>241</v>
      </c>
      <c r="J72">
        <v>30</v>
      </c>
      <c r="K72" t="s">
        <v>84</v>
      </c>
      <c r="L72" t="s">
        <v>85</v>
      </c>
      <c r="M72" t="s">
        <v>86</v>
      </c>
      <c r="N72">
        <v>2</v>
      </c>
      <c r="O72" s="1">
        <v>44599.701388888891</v>
      </c>
      <c r="P72" s="1">
        <v>44599.803067129629</v>
      </c>
      <c r="Q72">
        <v>8395</v>
      </c>
      <c r="R72">
        <v>390</v>
      </c>
      <c r="S72" t="b">
        <v>0</v>
      </c>
      <c r="T72" t="s">
        <v>87</v>
      </c>
      <c r="U72" t="b">
        <v>0</v>
      </c>
      <c r="V72" t="s">
        <v>128</v>
      </c>
      <c r="W72" s="1">
        <v>44599.703252314815</v>
      </c>
      <c r="X72">
        <v>135</v>
      </c>
      <c r="Y72">
        <v>9</v>
      </c>
      <c r="Z72">
        <v>0</v>
      </c>
      <c r="AA72">
        <v>9</v>
      </c>
      <c r="AB72">
        <v>0</v>
      </c>
      <c r="AC72">
        <v>3</v>
      </c>
      <c r="AD72">
        <v>21</v>
      </c>
      <c r="AE72">
        <v>0</v>
      </c>
      <c r="AF72">
        <v>0</v>
      </c>
      <c r="AG72">
        <v>0</v>
      </c>
      <c r="AH72" t="s">
        <v>92</v>
      </c>
      <c r="AI72" s="1">
        <v>44599.803067129629</v>
      </c>
      <c r="AJ72">
        <v>255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21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45">
      <c r="A73" t="s">
        <v>242</v>
      </c>
      <c r="B73" t="s">
        <v>79</v>
      </c>
      <c r="C73" t="s">
        <v>226</v>
      </c>
      <c r="D73" t="s">
        <v>81</v>
      </c>
      <c r="E73" s="2" t="str">
        <f t="shared" si="2"/>
        <v>FX22021351</v>
      </c>
      <c r="F73" t="s">
        <v>19</v>
      </c>
      <c r="G73" t="s">
        <v>19</v>
      </c>
      <c r="H73" t="s">
        <v>82</v>
      </c>
      <c r="I73" t="s">
        <v>243</v>
      </c>
      <c r="J73">
        <v>45</v>
      </c>
      <c r="K73" t="s">
        <v>84</v>
      </c>
      <c r="L73" t="s">
        <v>85</v>
      </c>
      <c r="M73" t="s">
        <v>86</v>
      </c>
      <c r="N73">
        <v>1</v>
      </c>
      <c r="O73" s="1">
        <v>44599.704004629632</v>
      </c>
      <c r="P73" s="1">
        <v>44599.714490740742</v>
      </c>
      <c r="Q73">
        <v>838</v>
      </c>
      <c r="R73">
        <v>68</v>
      </c>
      <c r="S73" t="b">
        <v>0</v>
      </c>
      <c r="T73" t="s">
        <v>87</v>
      </c>
      <c r="U73" t="b">
        <v>0</v>
      </c>
      <c r="V73" t="s">
        <v>88</v>
      </c>
      <c r="W73" s="1">
        <v>44599.714490740742</v>
      </c>
      <c r="X73">
        <v>47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45</v>
      </c>
      <c r="AE73">
        <v>40</v>
      </c>
      <c r="AF73">
        <v>0</v>
      </c>
      <c r="AG73">
        <v>2</v>
      </c>
      <c r="AH73" t="s">
        <v>87</v>
      </c>
      <c r="AI73" t="s">
        <v>87</v>
      </c>
      <c r="AJ73" t="s">
        <v>87</v>
      </c>
      <c r="AK73" t="s">
        <v>87</v>
      </c>
      <c r="AL73" t="s">
        <v>87</v>
      </c>
      <c r="AM73" t="s">
        <v>87</v>
      </c>
      <c r="AN73" t="s">
        <v>87</v>
      </c>
      <c r="AO73" t="s">
        <v>87</v>
      </c>
      <c r="AP73" t="s">
        <v>87</v>
      </c>
      <c r="AQ73" t="s">
        <v>87</v>
      </c>
      <c r="AR73" t="s">
        <v>87</v>
      </c>
      <c r="AS73" t="s">
        <v>87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45">
      <c r="A74" t="s">
        <v>244</v>
      </c>
      <c r="B74" t="s">
        <v>79</v>
      </c>
      <c r="C74" t="s">
        <v>226</v>
      </c>
      <c r="D74" t="s">
        <v>81</v>
      </c>
      <c r="E74" s="2" t="str">
        <f t="shared" si="2"/>
        <v>FX22021351</v>
      </c>
      <c r="F74" t="s">
        <v>19</v>
      </c>
      <c r="G74" t="s">
        <v>19</v>
      </c>
      <c r="H74" t="s">
        <v>82</v>
      </c>
      <c r="I74" t="s">
        <v>229</v>
      </c>
      <c r="J74">
        <v>90</v>
      </c>
      <c r="K74" t="s">
        <v>84</v>
      </c>
      <c r="L74" t="s">
        <v>85</v>
      </c>
      <c r="M74" t="s">
        <v>86</v>
      </c>
      <c r="N74">
        <v>2</v>
      </c>
      <c r="O74" s="1">
        <v>44599.706388888888</v>
      </c>
      <c r="P74" s="1">
        <v>44599.770821759259</v>
      </c>
      <c r="Q74">
        <v>3773</v>
      </c>
      <c r="R74">
        <v>1794</v>
      </c>
      <c r="S74" t="b">
        <v>0</v>
      </c>
      <c r="T74" t="s">
        <v>87</v>
      </c>
      <c r="U74" t="b">
        <v>1</v>
      </c>
      <c r="V74" t="s">
        <v>124</v>
      </c>
      <c r="W74" s="1">
        <v>44599.719895833332</v>
      </c>
      <c r="X74">
        <v>1147</v>
      </c>
      <c r="Y74">
        <v>110</v>
      </c>
      <c r="Z74">
        <v>0</v>
      </c>
      <c r="AA74">
        <v>110</v>
      </c>
      <c r="AB74">
        <v>0</v>
      </c>
      <c r="AC74">
        <v>85</v>
      </c>
      <c r="AD74">
        <v>-20</v>
      </c>
      <c r="AE74">
        <v>0</v>
      </c>
      <c r="AF74">
        <v>0</v>
      </c>
      <c r="AG74">
        <v>0</v>
      </c>
      <c r="AH74" t="s">
        <v>92</v>
      </c>
      <c r="AI74" s="1">
        <v>44599.770821759259</v>
      </c>
      <c r="AJ74">
        <v>647</v>
      </c>
      <c r="AK74">
        <v>1</v>
      </c>
      <c r="AL74">
        <v>0</v>
      </c>
      <c r="AM74">
        <v>1</v>
      </c>
      <c r="AN74">
        <v>0</v>
      </c>
      <c r="AO74">
        <v>1</v>
      </c>
      <c r="AP74">
        <v>-21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45">
      <c r="A75" t="s">
        <v>245</v>
      </c>
      <c r="B75" t="s">
        <v>79</v>
      </c>
      <c r="C75" t="s">
        <v>226</v>
      </c>
      <c r="D75" t="s">
        <v>81</v>
      </c>
      <c r="E75" s="2" t="str">
        <f t="shared" si="2"/>
        <v>FX22021351</v>
      </c>
      <c r="F75" t="s">
        <v>19</v>
      </c>
      <c r="G75" t="s">
        <v>19</v>
      </c>
      <c r="H75" t="s">
        <v>82</v>
      </c>
      <c r="I75" t="s">
        <v>231</v>
      </c>
      <c r="J75">
        <v>64</v>
      </c>
      <c r="K75" t="s">
        <v>84</v>
      </c>
      <c r="L75" t="s">
        <v>85</v>
      </c>
      <c r="M75" t="s">
        <v>86</v>
      </c>
      <c r="N75">
        <v>2</v>
      </c>
      <c r="O75" s="1">
        <v>44599.707303240742</v>
      </c>
      <c r="P75" s="1">
        <v>44599.793298611112</v>
      </c>
      <c r="Q75">
        <v>5149</v>
      </c>
      <c r="R75">
        <v>2281</v>
      </c>
      <c r="S75" t="b">
        <v>0</v>
      </c>
      <c r="T75" t="s">
        <v>87</v>
      </c>
      <c r="U75" t="b">
        <v>1</v>
      </c>
      <c r="V75" t="s">
        <v>118</v>
      </c>
      <c r="W75" s="1">
        <v>44599.728692129633</v>
      </c>
      <c r="X75">
        <v>1551</v>
      </c>
      <c r="Y75">
        <v>77</v>
      </c>
      <c r="Z75">
        <v>0</v>
      </c>
      <c r="AA75">
        <v>77</v>
      </c>
      <c r="AB75">
        <v>0</v>
      </c>
      <c r="AC75">
        <v>42</v>
      </c>
      <c r="AD75">
        <v>-13</v>
      </c>
      <c r="AE75">
        <v>0</v>
      </c>
      <c r="AF75">
        <v>0</v>
      </c>
      <c r="AG75">
        <v>0</v>
      </c>
      <c r="AH75" t="s">
        <v>92</v>
      </c>
      <c r="AI75" s="1">
        <v>44599.793298611112</v>
      </c>
      <c r="AJ75">
        <v>700</v>
      </c>
      <c r="AK75">
        <v>6</v>
      </c>
      <c r="AL75">
        <v>0</v>
      </c>
      <c r="AM75">
        <v>6</v>
      </c>
      <c r="AN75">
        <v>0</v>
      </c>
      <c r="AO75">
        <v>6</v>
      </c>
      <c r="AP75">
        <v>-19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45">
      <c r="A76" t="s">
        <v>246</v>
      </c>
      <c r="B76" t="s">
        <v>79</v>
      </c>
      <c r="C76" t="s">
        <v>226</v>
      </c>
      <c r="D76" t="s">
        <v>81</v>
      </c>
      <c r="E76" s="2" t="str">
        <f t="shared" si="2"/>
        <v>FX22021351</v>
      </c>
      <c r="F76" t="s">
        <v>19</v>
      </c>
      <c r="G76" t="s">
        <v>19</v>
      </c>
      <c r="H76" t="s">
        <v>82</v>
      </c>
      <c r="I76" t="s">
        <v>233</v>
      </c>
      <c r="J76">
        <v>56</v>
      </c>
      <c r="K76" t="s">
        <v>84</v>
      </c>
      <c r="L76" t="s">
        <v>85</v>
      </c>
      <c r="M76" t="s">
        <v>86</v>
      </c>
      <c r="N76">
        <v>2</v>
      </c>
      <c r="O76" s="1">
        <v>44599.707881944443</v>
      </c>
      <c r="P76" s="1">
        <v>44599.793356481481</v>
      </c>
      <c r="Q76">
        <v>7074</v>
      </c>
      <c r="R76">
        <v>311</v>
      </c>
      <c r="S76" t="b">
        <v>0</v>
      </c>
      <c r="T76" t="s">
        <v>87</v>
      </c>
      <c r="U76" t="b">
        <v>1</v>
      </c>
      <c r="V76" t="s">
        <v>88</v>
      </c>
      <c r="W76" s="1">
        <v>44599.711527777778</v>
      </c>
      <c r="X76">
        <v>149</v>
      </c>
      <c r="Y76">
        <v>42</v>
      </c>
      <c r="Z76">
        <v>0</v>
      </c>
      <c r="AA76">
        <v>42</v>
      </c>
      <c r="AB76">
        <v>0</v>
      </c>
      <c r="AC76">
        <v>6</v>
      </c>
      <c r="AD76">
        <v>14</v>
      </c>
      <c r="AE76">
        <v>0</v>
      </c>
      <c r="AF76">
        <v>0</v>
      </c>
      <c r="AG76">
        <v>0</v>
      </c>
      <c r="AH76" t="s">
        <v>119</v>
      </c>
      <c r="AI76" s="1">
        <v>44599.793356481481</v>
      </c>
      <c r="AJ76">
        <v>162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14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45">
      <c r="A77" t="s">
        <v>247</v>
      </c>
      <c r="B77" t="s">
        <v>79</v>
      </c>
      <c r="C77" t="s">
        <v>226</v>
      </c>
      <c r="D77" t="s">
        <v>81</v>
      </c>
      <c r="E77" s="2" t="str">
        <f t="shared" si="2"/>
        <v>FX22021351</v>
      </c>
      <c r="F77" t="s">
        <v>19</v>
      </c>
      <c r="G77" t="s">
        <v>19</v>
      </c>
      <c r="H77" t="s">
        <v>82</v>
      </c>
      <c r="I77" t="s">
        <v>235</v>
      </c>
      <c r="J77">
        <v>90</v>
      </c>
      <c r="K77" t="s">
        <v>84</v>
      </c>
      <c r="L77" t="s">
        <v>85</v>
      </c>
      <c r="M77" t="s">
        <v>86</v>
      </c>
      <c r="N77">
        <v>2</v>
      </c>
      <c r="O77" s="1">
        <v>44599.710601851853</v>
      </c>
      <c r="P77" s="1">
        <v>44599.798229166663</v>
      </c>
      <c r="Q77">
        <v>6241</v>
      </c>
      <c r="R77">
        <v>1330</v>
      </c>
      <c r="S77" t="b">
        <v>0</v>
      </c>
      <c r="T77" t="s">
        <v>87</v>
      </c>
      <c r="U77" t="b">
        <v>1</v>
      </c>
      <c r="V77" t="s">
        <v>124</v>
      </c>
      <c r="W77" s="1">
        <v>44599.731770833336</v>
      </c>
      <c r="X77">
        <v>1026</v>
      </c>
      <c r="Y77">
        <v>110</v>
      </c>
      <c r="Z77">
        <v>0</v>
      </c>
      <c r="AA77">
        <v>110</v>
      </c>
      <c r="AB77">
        <v>0</v>
      </c>
      <c r="AC77">
        <v>87</v>
      </c>
      <c r="AD77">
        <v>-20</v>
      </c>
      <c r="AE77">
        <v>0</v>
      </c>
      <c r="AF77">
        <v>0</v>
      </c>
      <c r="AG77">
        <v>0</v>
      </c>
      <c r="AH77" t="s">
        <v>119</v>
      </c>
      <c r="AI77" s="1">
        <v>44599.798229166663</v>
      </c>
      <c r="AJ77">
        <v>273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-20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45">
      <c r="A78" t="s">
        <v>248</v>
      </c>
      <c r="B78" t="s">
        <v>79</v>
      </c>
      <c r="C78" t="s">
        <v>226</v>
      </c>
      <c r="D78" t="s">
        <v>81</v>
      </c>
      <c r="E78" s="2" t="str">
        <f t="shared" si="2"/>
        <v>FX22021351</v>
      </c>
      <c r="F78" t="s">
        <v>19</v>
      </c>
      <c r="G78" t="s">
        <v>19</v>
      </c>
      <c r="H78" t="s">
        <v>82</v>
      </c>
      <c r="I78" t="s">
        <v>239</v>
      </c>
      <c r="J78">
        <v>56</v>
      </c>
      <c r="K78" t="s">
        <v>84</v>
      </c>
      <c r="L78" t="s">
        <v>85</v>
      </c>
      <c r="M78" t="s">
        <v>86</v>
      </c>
      <c r="N78">
        <v>2</v>
      </c>
      <c r="O78" s="1">
        <v>44599.713460648149</v>
      </c>
      <c r="P78" s="1">
        <v>44599.795069444444</v>
      </c>
      <c r="Q78">
        <v>6689</v>
      </c>
      <c r="R78">
        <v>362</v>
      </c>
      <c r="S78" t="b">
        <v>0</v>
      </c>
      <c r="T78" t="s">
        <v>87</v>
      </c>
      <c r="U78" t="b">
        <v>1</v>
      </c>
      <c r="V78" t="s">
        <v>249</v>
      </c>
      <c r="W78" s="1">
        <v>44599.717673611114</v>
      </c>
      <c r="X78">
        <v>208</v>
      </c>
      <c r="Y78">
        <v>42</v>
      </c>
      <c r="Z78">
        <v>0</v>
      </c>
      <c r="AA78">
        <v>42</v>
      </c>
      <c r="AB78">
        <v>0</v>
      </c>
      <c r="AC78">
        <v>4</v>
      </c>
      <c r="AD78">
        <v>14</v>
      </c>
      <c r="AE78">
        <v>0</v>
      </c>
      <c r="AF78">
        <v>0</v>
      </c>
      <c r="AG78">
        <v>0</v>
      </c>
      <c r="AH78" t="s">
        <v>119</v>
      </c>
      <c r="AI78" s="1">
        <v>44599.795069444444</v>
      </c>
      <c r="AJ78">
        <v>147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14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45">
      <c r="A79" t="s">
        <v>250</v>
      </c>
      <c r="B79" t="s">
        <v>79</v>
      </c>
      <c r="C79" t="s">
        <v>226</v>
      </c>
      <c r="D79" t="s">
        <v>81</v>
      </c>
      <c r="E79" s="2" t="str">
        <f t="shared" si="2"/>
        <v>FX22021351</v>
      </c>
      <c r="F79" t="s">
        <v>19</v>
      </c>
      <c r="G79" t="s">
        <v>19</v>
      </c>
      <c r="H79" t="s">
        <v>82</v>
      </c>
      <c r="I79" t="s">
        <v>237</v>
      </c>
      <c r="J79">
        <v>56</v>
      </c>
      <c r="K79" t="s">
        <v>84</v>
      </c>
      <c r="L79" t="s">
        <v>85</v>
      </c>
      <c r="M79" t="s">
        <v>86</v>
      </c>
      <c r="N79">
        <v>2</v>
      </c>
      <c r="O79" s="1">
        <v>44599.714247685188</v>
      </c>
      <c r="P79" s="1">
        <v>44599.800046296295</v>
      </c>
      <c r="Q79">
        <v>7137</v>
      </c>
      <c r="R79">
        <v>276</v>
      </c>
      <c r="S79" t="b">
        <v>0</v>
      </c>
      <c r="T79" t="s">
        <v>87</v>
      </c>
      <c r="U79" t="b">
        <v>1</v>
      </c>
      <c r="V79" t="s">
        <v>96</v>
      </c>
      <c r="W79" s="1">
        <v>44599.716921296298</v>
      </c>
      <c r="X79">
        <v>116</v>
      </c>
      <c r="Y79">
        <v>42</v>
      </c>
      <c r="Z79">
        <v>0</v>
      </c>
      <c r="AA79">
        <v>42</v>
      </c>
      <c r="AB79">
        <v>0</v>
      </c>
      <c r="AC79">
        <v>5</v>
      </c>
      <c r="AD79">
        <v>14</v>
      </c>
      <c r="AE79">
        <v>0</v>
      </c>
      <c r="AF79">
        <v>0</v>
      </c>
      <c r="AG79">
        <v>0</v>
      </c>
      <c r="AH79" t="s">
        <v>119</v>
      </c>
      <c r="AI79" s="1">
        <v>44599.800046296295</v>
      </c>
      <c r="AJ79">
        <v>156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14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45">
      <c r="A80" t="s">
        <v>251</v>
      </c>
      <c r="B80" t="s">
        <v>79</v>
      </c>
      <c r="C80" t="s">
        <v>226</v>
      </c>
      <c r="D80" t="s">
        <v>81</v>
      </c>
      <c r="E80" s="2" t="str">
        <f t="shared" si="2"/>
        <v>FX22021351</v>
      </c>
      <c r="F80" t="s">
        <v>19</v>
      </c>
      <c r="G80" t="s">
        <v>19</v>
      </c>
      <c r="H80" t="s">
        <v>82</v>
      </c>
      <c r="I80" t="s">
        <v>243</v>
      </c>
      <c r="J80">
        <v>90</v>
      </c>
      <c r="K80" t="s">
        <v>84</v>
      </c>
      <c r="L80" t="s">
        <v>85</v>
      </c>
      <c r="M80" t="s">
        <v>86</v>
      </c>
      <c r="N80">
        <v>2</v>
      </c>
      <c r="O80" s="1">
        <v>44599.715486111112</v>
      </c>
      <c r="P80" s="1">
        <v>44599.804293981484</v>
      </c>
      <c r="Q80">
        <v>6836</v>
      </c>
      <c r="R80">
        <v>837</v>
      </c>
      <c r="S80" t="b">
        <v>0</v>
      </c>
      <c r="T80" t="s">
        <v>87</v>
      </c>
      <c r="U80" t="b">
        <v>1</v>
      </c>
      <c r="V80" t="s">
        <v>91</v>
      </c>
      <c r="W80" s="1">
        <v>44599.725648148145</v>
      </c>
      <c r="X80">
        <v>441</v>
      </c>
      <c r="Y80">
        <v>110</v>
      </c>
      <c r="Z80">
        <v>0</v>
      </c>
      <c r="AA80">
        <v>110</v>
      </c>
      <c r="AB80">
        <v>0</v>
      </c>
      <c r="AC80">
        <v>84</v>
      </c>
      <c r="AD80">
        <v>-20</v>
      </c>
      <c r="AE80">
        <v>0</v>
      </c>
      <c r="AF80">
        <v>0</v>
      </c>
      <c r="AG80">
        <v>0</v>
      </c>
      <c r="AH80" t="s">
        <v>119</v>
      </c>
      <c r="AI80" s="1">
        <v>44599.804293981484</v>
      </c>
      <c r="AJ80">
        <v>367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-20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45">
      <c r="A81" t="s">
        <v>252</v>
      </c>
      <c r="B81" t="s">
        <v>79</v>
      </c>
      <c r="C81" t="s">
        <v>253</v>
      </c>
      <c r="D81" t="s">
        <v>81</v>
      </c>
      <c r="E81" s="2" t="str">
        <f>HYPERLINK("capsilon://?command=openfolder&amp;siteaddress=FAM.docvelocity-na8.net&amp;folderid=FXB3D855BE-8A4A-4D28-5CBC-4EE71DDE5F61","FX22014485")</f>
        <v>FX22014485</v>
      </c>
      <c r="F81" t="s">
        <v>19</v>
      </c>
      <c r="G81" t="s">
        <v>19</v>
      </c>
      <c r="H81" t="s">
        <v>82</v>
      </c>
      <c r="I81" t="s">
        <v>254</v>
      </c>
      <c r="J81">
        <v>30</v>
      </c>
      <c r="K81" t="s">
        <v>84</v>
      </c>
      <c r="L81" t="s">
        <v>85</v>
      </c>
      <c r="M81" t="s">
        <v>86</v>
      </c>
      <c r="N81">
        <v>2</v>
      </c>
      <c r="O81" s="1">
        <v>44599.85665509259</v>
      </c>
      <c r="P81" s="1">
        <v>44600.160416666666</v>
      </c>
      <c r="Q81">
        <v>25695</v>
      </c>
      <c r="R81">
        <v>550</v>
      </c>
      <c r="S81" t="b">
        <v>0</v>
      </c>
      <c r="T81" t="s">
        <v>87</v>
      </c>
      <c r="U81" t="b">
        <v>0</v>
      </c>
      <c r="V81" t="s">
        <v>110</v>
      </c>
      <c r="W81" s="1">
        <v>44600.152905092589</v>
      </c>
      <c r="X81">
        <v>111</v>
      </c>
      <c r="Y81">
        <v>11</v>
      </c>
      <c r="Z81">
        <v>0</v>
      </c>
      <c r="AA81">
        <v>11</v>
      </c>
      <c r="AB81">
        <v>0</v>
      </c>
      <c r="AC81">
        <v>5</v>
      </c>
      <c r="AD81">
        <v>19</v>
      </c>
      <c r="AE81">
        <v>0</v>
      </c>
      <c r="AF81">
        <v>0</v>
      </c>
      <c r="AG81">
        <v>0</v>
      </c>
      <c r="AH81" t="s">
        <v>129</v>
      </c>
      <c r="AI81" s="1">
        <v>44600.160416666666</v>
      </c>
      <c r="AJ81">
        <v>426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19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45">
      <c r="A82" t="s">
        <v>255</v>
      </c>
      <c r="B82" t="s">
        <v>79</v>
      </c>
      <c r="C82" t="s">
        <v>256</v>
      </c>
      <c r="D82" t="s">
        <v>81</v>
      </c>
      <c r="E82" s="2" t="str">
        <f>HYPERLINK("capsilon://?command=openfolder&amp;siteaddress=FAM.docvelocity-na8.net&amp;folderid=FX6FE656CF-04AA-FE54-30C7-DCB65CB11E76","FX22022136")</f>
        <v>FX22022136</v>
      </c>
      <c r="F82" t="s">
        <v>19</v>
      </c>
      <c r="G82" t="s">
        <v>19</v>
      </c>
      <c r="H82" t="s">
        <v>82</v>
      </c>
      <c r="I82" t="s">
        <v>257</v>
      </c>
      <c r="J82">
        <v>28</v>
      </c>
      <c r="K82" t="s">
        <v>84</v>
      </c>
      <c r="L82" t="s">
        <v>85</v>
      </c>
      <c r="M82" t="s">
        <v>86</v>
      </c>
      <c r="N82">
        <v>2</v>
      </c>
      <c r="O82" s="1">
        <v>44599.875300925924</v>
      </c>
      <c r="P82" s="1">
        <v>44600.160995370374</v>
      </c>
      <c r="Q82">
        <v>24575</v>
      </c>
      <c r="R82">
        <v>109</v>
      </c>
      <c r="S82" t="b">
        <v>0</v>
      </c>
      <c r="T82" t="s">
        <v>87</v>
      </c>
      <c r="U82" t="b">
        <v>0</v>
      </c>
      <c r="V82" t="s">
        <v>110</v>
      </c>
      <c r="W82" s="1">
        <v>44600.153437499997</v>
      </c>
      <c r="X82">
        <v>46</v>
      </c>
      <c r="Y82">
        <v>0</v>
      </c>
      <c r="Z82">
        <v>0</v>
      </c>
      <c r="AA82">
        <v>0</v>
      </c>
      <c r="AB82">
        <v>21</v>
      </c>
      <c r="AC82">
        <v>0</v>
      </c>
      <c r="AD82">
        <v>28</v>
      </c>
      <c r="AE82">
        <v>0</v>
      </c>
      <c r="AF82">
        <v>0</v>
      </c>
      <c r="AG82">
        <v>0</v>
      </c>
      <c r="AH82" t="s">
        <v>129</v>
      </c>
      <c r="AI82" s="1">
        <v>44600.160995370374</v>
      </c>
      <c r="AJ82">
        <v>49</v>
      </c>
      <c r="AK82">
        <v>0</v>
      </c>
      <c r="AL82">
        <v>0</v>
      </c>
      <c r="AM82">
        <v>0</v>
      </c>
      <c r="AN82">
        <v>21</v>
      </c>
      <c r="AO82">
        <v>0</v>
      </c>
      <c r="AP82">
        <v>28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45">
      <c r="A83" t="s">
        <v>258</v>
      </c>
      <c r="B83" t="s">
        <v>79</v>
      </c>
      <c r="C83" t="s">
        <v>259</v>
      </c>
      <c r="D83" t="s">
        <v>81</v>
      </c>
      <c r="E83" s="2" t="str">
        <f t="shared" ref="E83:E100" si="3">HYPERLINK("capsilon://?command=openfolder&amp;siteaddress=FAM.docvelocity-na8.net&amp;folderid=FX36C57F12-7A6B-9763-A447-2F5BF78A25D5","FX220112645")</f>
        <v>FX220112645</v>
      </c>
      <c r="F83" t="s">
        <v>19</v>
      </c>
      <c r="G83" t="s">
        <v>19</v>
      </c>
      <c r="H83" t="s">
        <v>82</v>
      </c>
      <c r="I83" t="s">
        <v>260</v>
      </c>
      <c r="J83">
        <v>98</v>
      </c>
      <c r="K83" t="s">
        <v>84</v>
      </c>
      <c r="L83" t="s">
        <v>85</v>
      </c>
      <c r="M83" t="s">
        <v>86</v>
      </c>
      <c r="N83">
        <v>1</v>
      </c>
      <c r="O83" s="1">
        <v>44600.41369212963</v>
      </c>
      <c r="P83" s="1">
        <v>44600.430694444447</v>
      </c>
      <c r="Q83">
        <v>1249</v>
      </c>
      <c r="R83">
        <v>220</v>
      </c>
      <c r="S83" t="b">
        <v>0</v>
      </c>
      <c r="T83" t="s">
        <v>87</v>
      </c>
      <c r="U83" t="b">
        <v>0</v>
      </c>
      <c r="V83" t="s">
        <v>110</v>
      </c>
      <c r="W83" s="1">
        <v>44600.430694444447</v>
      </c>
      <c r="X83">
        <v>131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98</v>
      </c>
      <c r="AE83">
        <v>93</v>
      </c>
      <c r="AF83">
        <v>0</v>
      </c>
      <c r="AG83">
        <v>2</v>
      </c>
      <c r="AH83" t="s">
        <v>87</v>
      </c>
      <c r="AI83" t="s">
        <v>87</v>
      </c>
      <c r="AJ83" t="s">
        <v>87</v>
      </c>
      <c r="AK83" t="s">
        <v>87</v>
      </c>
      <c r="AL83" t="s">
        <v>87</v>
      </c>
      <c r="AM83" t="s">
        <v>87</v>
      </c>
      <c r="AN83" t="s">
        <v>87</v>
      </c>
      <c r="AO83" t="s">
        <v>87</v>
      </c>
      <c r="AP83" t="s">
        <v>87</v>
      </c>
      <c r="AQ83" t="s">
        <v>87</v>
      </c>
      <c r="AR83" t="s">
        <v>87</v>
      </c>
      <c r="AS83" t="s">
        <v>87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45">
      <c r="A84" t="s">
        <v>261</v>
      </c>
      <c r="B84" t="s">
        <v>79</v>
      </c>
      <c r="C84" t="s">
        <v>259</v>
      </c>
      <c r="D84" t="s">
        <v>81</v>
      </c>
      <c r="E84" s="2" t="str">
        <f t="shared" si="3"/>
        <v>FX220112645</v>
      </c>
      <c r="F84" t="s">
        <v>19</v>
      </c>
      <c r="G84" t="s">
        <v>19</v>
      </c>
      <c r="H84" t="s">
        <v>82</v>
      </c>
      <c r="I84" t="s">
        <v>262</v>
      </c>
      <c r="J84">
        <v>32</v>
      </c>
      <c r="K84" t="s">
        <v>84</v>
      </c>
      <c r="L84" t="s">
        <v>85</v>
      </c>
      <c r="M84" t="s">
        <v>86</v>
      </c>
      <c r="N84">
        <v>1</v>
      </c>
      <c r="O84" s="1">
        <v>44600.413807870369</v>
      </c>
      <c r="P84" s="1">
        <v>44600.431851851848</v>
      </c>
      <c r="Q84">
        <v>1397</v>
      </c>
      <c r="R84">
        <v>162</v>
      </c>
      <c r="S84" t="b">
        <v>0</v>
      </c>
      <c r="T84" t="s">
        <v>87</v>
      </c>
      <c r="U84" t="b">
        <v>0</v>
      </c>
      <c r="V84" t="s">
        <v>110</v>
      </c>
      <c r="W84" s="1">
        <v>44600.431851851848</v>
      </c>
      <c r="X84">
        <v>99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32</v>
      </c>
      <c r="AE84">
        <v>27</v>
      </c>
      <c r="AF84">
        <v>0</v>
      </c>
      <c r="AG84">
        <v>2</v>
      </c>
      <c r="AH84" t="s">
        <v>87</v>
      </c>
      <c r="AI84" t="s">
        <v>87</v>
      </c>
      <c r="AJ84" t="s">
        <v>87</v>
      </c>
      <c r="AK84" t="s">
        <v>87</v>
      </c>
      <c r="AL84" t="s">
        <v>87</v>
      </c>
      <c r="AM84" t="s">
        <v>87</v>
      </c>
      <c r="AN84" t="s">
        <v>87</v>
      </c>
      <c r="AO84" t="s">
        <v>87</v>
      </c>
      <c r="AP84" t="s">
        <v>87</v>
      </c>
      <c r="AQ84" t="s">
        <v>87</v>
      </c>
      <c r="AR84" t="s">
        <v>87</v>
      </c>
      <c r="AS84" t="s">
        <v>87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45">
      <c r="A85" t="s">
        <v>263</v>
      </c>
      <c r="B85" t="s">
        <v>79</v>
      </c>
      <c r="C85" t="s">
        <v>259</v>
      </c>
      <c r="D85" t="s">
        <v>81</v>
      </c>
      <c r="E85" s="2" t="str">
        <f t="shared" si="3"/>
        <v>FX220112645</v>
      </c>
      <c r="F85" t="s">
        <v>19</v>
      </c>
      <c r="G85" t="s">
        <v>19</v>
      </c>
      <c r="H85" t="s">
        <v>82</v>
      </c>
      <c r="I85" t="s">
        <v>264</v>
      </c>
      <c r="J85">
        <v>32</v>
      </c>
      <c r="K85" t="s">
        <v>84</v>
      </c>
      <c r="L85" t="s">
        <v>85</v>
      </c>
      <c r="M85" t="s">
        <v>86</v>
      </c>
      <c r="N85">
        <v>1</v>
      </c>
      <c r="O85" s="1">
        <v>44600.416458333333</v>
      </c>
      <c r="P85" s="1">
        <v>44600.435624999998</v>
      </c>
      <c r="Q85">
        <v>1488</v>
      </c>
      <c r="R85">
        <v>168</v>
      </c>
      <c r="S85" t="b">
        <v>0</v>
      </c>
      <c r="T85" t="s">
        <v>87</v>
      </c>
      <c r="U85" t="b">
        <v>0</v>
      </c>
      <c r="V85" t="s">
        <v>110</v>
      </c>
      <c r="W85" s="1">
        <v>44600.435624999998</v>
      </c>
      <c r="X85">
        <v>100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32</v>
      </c>
      <c r="AE85">
        <v>27</v>
      </c>
      <c r="AF85">
        <v>0</v>
      </c>
      <c r="AG85">
        <v>2</v>
      </c>
      <c r="AH85" t="s">
        <v>87</v>
      </c>
      <c r="AI85" t="s">
        <v>87</v>
      </c>
      <c r="AJ85" t="s">
        <v>87</v>
      </c>
      <c r="AK85" t="s">
        <v>87</v>
      </c>
      <c r="AL85" t="s">
        <v>87</v>
      </c>
      <c r="AM85" t="s">
        <v>87</v>
      </c>
      <c r="AN85" t="s">
        <v>87</v>
      </c>
      <c r="AO85" t="s">
        <v>87</v>
      </c>
      <c r="AP85" t="s">
        <v>87</v>
      </c>
      <c r="AQ85" t="s">
        <v>87</v>
      </c>
      <c r="AR85" t="s">
        <v>87</v>
      </c>
      <c r="AS85" t="s">
        <v>87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45">
      <c r="A86" t="s">
        <v>265</v>
      </c>
      <c r="B86" t="s">
        <v>79</v>
      </c>
      <c r="C86" t="s">
        <v>259</v>
      </c>
      <c r="D86" t="s">
        <v>81</v>
      </c>
      <c r="E86" s="2" t="str">
        <f t="shared" si="3"/>
        <v>FX220112645</v>
      </c>
      <c r="F86" t="s">
        <v>19</v>
      </c>
      <c r="G86" t="s">
        <v>19</v>
      </c>
      <c r="H86" t="s">
        <v>82</v>
      </c>
      <c r="I86" t="s">
        <v>266</v>
      </c>
      <c r="J86">
        <v>98</v>
      </c>
      <c r="K86" t="s">
        <v>84</v>
      </c>
      <c r="L86" t="s">
        <v>85</v>
      </c>
      <c r="M86" t="s">
        <v>86</v>
      </c>
      <c r="N86">
        <v>1</v>
      </c>
      <c r="O86" s="1">
        <v>44600.416666666664</v>
      </c>
      <c r="P86" s="1">
        <v>44600.436273148145</v>
      </c>
      <c r="Q86">
        <v>1559</v>
      </c>
      <c r="R86">
        <v>135</v>
      </c>
      <c r="S86" t="b">
        <v>0</v>
      </c>
      <c r="T86" t="s">
        <v>87</v>
      </c>
      <c r="U86" t="b">
        <v>0</v>
      </c>
      <c r="V86" t="s">
        <v>110</v>
      </c>
      <c r="W86" s="1">
        <v>44600.436273148145</v>
      </c>
      <c r="X86">
        <v>55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98</v>
      </c>
      <c r="AE86">
        <v>93</v>
      </c>
      <c r="AF86">
        <v>0</v>
      </c>
      <c r="AG86">
        <v>2</v>
      </c>
      <c r="AH86" t="s">
        <v>87</v>
      </c>
      <c r="AI86" t="s">
        <v>87</v>
      </c>
      <c r="AJ86" t="s">
        <v>87</v>
      </c>
      <c r="AK86" t="s">
        <v>87</v>
      </c>
      <c r="AL86" t="s">
        <v>87</v>
      </c>
      <c r="AM86" t="s">
        <v>87</v>
      </c>
      <c r="AN86" t="s">
        <v>87</v>
      </c>
      <c r="AO86" t="s">
        <v>87</v>
      </c>
      <c r="AP86" t="s">
        <v>87</v>
      </c>
      <c r="AQ86" t="s">
        <v>87</v>
      </c>
      <c r="AR86" t="s">
        <v>87</v>
      </c>
      <c r="AS86" t="s">
        <v>87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45">
      <c r="A87" t="s">
        <v>267</v>
      </c>
      <c r="B87" t="s">
        <v>79</v>
      </c>
      <c r="C87" t="s">
        <v>259</v>
      </c>
      <c r="D87" t="s">
        <v>81</v>
      </c>
      <c r="E87" s="2" t="str">
        <f t="shared" si="3"/>
        <v>FX220112645</v>
      </c>
      <c r="F87" t="s">
        <v>19</v>
      </c>
      <c r="G87" t="s">
        <v>19</v>
      </c>
      <c r="H87" t="s">
        <v>82</v>
      </c>
      <c r="I87" t="s">
        <v>268</v>
      </c>
      <c r="J87">
        <v>50</v>
      </c>
      <c r="K87" t="s">
        <v>84</v>
      </c>
      <c r="L87" t="s">
        <v>85</v>
      </c>
      <c r="M87" t="s">
        <v>86</v>
      </c>
      <c r="N87">
        <v>1</v>
      </c>
      <c r="O87" s="1">
        <v>44600.423090277778</v>
      </c>
      <c r="P87" s="1">
        <v>44600.437141203707</v>
      </c>
      <c r="Q87">
        <v>1045</v>
      </c>
      <c r="R87">
        <v>169</v>
      </c>
      <c r="S87" t="b">
        <v>0</v>
      </c>
      <c r="T87" t="s">
        <v>87</v>
      </c>
      <c r="U87" t="b">
        <v>0</v>
      </c>
      <c r="V87" t="s">
        <v>110</v>
      </c>
      <c r="W87" s="1">
        <v>44600.437141203707</v>
      </c>
      <c r="X87">
        <v>69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50</v>
      </c>
      <c r="AE87">
        <v>45</v>
      </c>
      <c r="AF87">
        <v>0</v>
      </c>
      <c r="AG87">
        <v>2</v>
      </c>
      <c r="AH87" t="s">
        <v>87</v>
      </c>
      <c r="AI87" t="s">
        <v>87</v>
      </c>
      <c r="AJ87" t="s">
        <v>87</v>
      </c>
      <c r="AK87" t="s">
        <v>87</v>
      </c>
      <c r="AL87" t="s">
        <v>87</v>
      </c>
      <c r="AM87" t="s">
        <v>87</v>
      </c>
      <c r="AN87" t="s">
        <v>87</v>
      </c>
      <c r="AO87" t="s">
        <v>87</v>
      </c>
      <c r="AP87" t="s">
        <v>87</v>
      </c>
      <c r="AQ87" t="s">
        <v>87</v>
      </c>
      <c r="AR87" t="s">
        <v>87</v>
      </c>
      <c r="AS87" t="s">
        <v>87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45">
      <c r="A88" t="s">
        <v>269</v>
      </c>
      <c r="B88" t="s">
        <v>79</v>
      </c>
      <c r="C88" t="s">
        <v>259</v>
      </c>
      <c r="D88" t="s">
        <v>81</v>
      </c>
      <c r="E88" s="2" t="str">
        <f t="shared" si="3"/>
        <v>FX220112645</v>
      </c>
      <c r="F88" t="s">
        <v>19</v>
      </c>
      <c r="G88" t="s">
        <v>19</v>
      </c>
      <c r="H88" t="s">
        <v>82</v>
      </c>
      <c r="I88" t="s">
        <v>270</v>
      </c>
      <c r="J88">
        <v>50</v>
      </c>
      <c r="K88" t="s">
        <v>84</v>
      </c>
      <c r="L88" t="s">
        <v>85</v>
      </c>
      <c r="M88" t="s">
        <v>86</v>
      </c>
      <c r="N88">
        <v>1</v>
      </c>
      <c r="O88" s="1">
        <v>44600.424513888887</v>
      </c>
      <c r="P88" s="1">
        <v>44600.437824074077</v>
      </c>
      <c r="Q88">
        <v>1042</v>
      </c>
      <c r="R88">
        <v>108</v>
      </c>
      <c r="S88" t="b">
        <v>0</v>
      </c>
      <c r="T88" t="s">
        <v>87</v>
      </c>
      <c r="U88" t="b">
        <v>0</v>
      </c>
      <c r="V88" t="s">
        <v>110</v>
      </c>
      <c r="W88" s="1">
        <v>44600.437824074077</v>
      </c>
      <c r="X88">
        <v>58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50</v>
      </c>
      <c r="AE88">
        <v>45</v>
      </c>
      <c r="AF88">
        <v>0</v>
      </c>
      <c r="AG88">
        <v>2</v>
      </c>
      <c r="AH88" t="s">
        <v>87</v>
      </c>
      <c r="AI88" t="s">
        <v>87</v>
      </c>
      <c r="AJ88" t="s">
        <v>87</v>
      </c>
      <c r="AK88" t="s">
        <v>87</v>
      </c>
      <c r="AL88" t="s">
        <v>87</v>
      </c>
      <c r="AM88" t="s">
        <v>87</v>
      </c>
      <c r="AN88" t="s">
        <v>87</v>
      </c>
      <c r="AO88" t="s">
        <v>87</v>
      </c>
      <c r="AP88" t="s">
        <v>87</v>
      </c>
      <c r="AQ88" t="s">
        <v>87</v>
      </c>
      <c r="AR88" t="s">
        <v>87</v>
      </c>
      <c r="AS88" t="s">
        <v>87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45">
      <c r="A89" t="s">
        <v>271</v>
      </c>
      <c r="B89" t="s">
        <v>79</v>
      </c>
      <c r="C89" t="s">
        <v>259</v>
      </c>
      <c r="D89" t="s">
        <v>81</v>
      </c>
      <c r="E89" s="2" t="str">
        <f t="shared" si="3"/>
        <v>FX220112645</v>
      </c>
      <c r="F89" t="s">
        <v>19</v>
      </c>
      <c r="G89" t="s">
        <v>19</v>
      </c>
      <c r="H89" t="s">
        <v>82</v>
      </c>
      <c r="I89" t="s">
        <v>260</v>
      </c>
      <c r="J89">
        <v>176</v>
      </c>
      <c r="K89" t="s">
        <v>84</v>
      </c>
      <c r="L89" t="s">
        <v>85</v>
      </c>
      <c r="M89" t="s">
        <v>86</v>
      </c>
      <c r="N89">
        <v>2</v>
      </c>
      <c r="O89" s="1">
        <v>44600.431759259256</v>
      </c>
      <c r="P89" s="1">
        <v>44600.451226851852</v>
      </c>
      <c r="Q89">
        <v>740</v>
      </c>
      <c r="R89">
        <v>942</v>
      </c>
      <c r="S89" t="b">
        <v>0</v>
      </c>
      <c r="T89" t="s">
        <v>87</v>
      </c>
      <c r="U89" t="b">
        <v>1</v>
      </c>
      <c r="V89" t="s">
        <v>110</v>
      </c>
      <c r="W89" s="1">
        <v>44600.43445601852</v>
      </c>
      <c r="X89">
        <v>225</v>
      </c>
      <c r="Y89">
        <v>148</v>
      </c>
      <c r="Z89">
        <v>0</v>
      </c>
      <c r="AA89">
        <v>148</v>
      </c>
      <c r="AB89">
        <v>0</v>
      </c>
      <c r="AC89">
        <v>22</v>
      </c>
      <c r="AD89">
        <v>28</v>
      </c>
      <c r="AE89">
        <v>0</v>
      </c>
      <c r="AF89">
        <v>0</v>
      </c>
      <c r="AG89">
        <v>0</v>
      </c>
      <c r="AH89" t="s">
        <v>172</v>
      </c>
      <c r="AI89" s="1">
        <v>44600.451226851852</v>
      </c>
      <c r="AJ89">
        <v>717</v>
      </c>
      <c r="AK89">
        <v>2</v>
      </c>
      <c r="AL89">
        <v>0</v>
      </c>
      <c r="AM89">
        <v>2</v>
      </c>
      <c r="AN89">
        <v>0</v>
      </c>
      <c r="AO89">
        <v>2</v>
      </c>
      <c r="AP89">
        <v>26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45">
      <c r="A90" t="s">
        <v>272</v>
      </c>
      <c r="B90" t="s">
        <v>79</v>
      </c>
      <c r="C90" t="s">
        <v>259</v>
      </c>
      <c r="D90" t="s">
        <v>81</v>
      </c>
      <c r="E90" s="2" t="str">
        <f t="shared" si="3"/>
        <v>FX220112645</v>
      </c>
      <c r="F90" t="s">
        <v>19</v>
      </c>
      <c r="G90" t="s">
        <v>19</v>
      </c>
      <c r="H90" t="s">
        <v>82</v>
      </c>
      <c r="I90" t="s">
        <v>262</v>
      </c>
      <c r="J90">
        <v>64</v>
      </c>
      <c r="K90" t="s">
        <v>84</v>
      </c>
      <c r="L90" t="s">
        <v>85</v>
      </c>
      <c r="M90" t="s">
        <v>86</v>
      </c>
      <c r="N90">
        <v>2</v>
      </c>
      <c r="O90" s="1">
        <v>44600.43246527778</v>
      </c>
      <c r="P90" s="1">
        <v>44600.448113425926</v>
      </c>
      <c r="Q90">
        <v>616</v>
      </c>
      <c r="R90">
        <v>736</v>
      </c>
      <c r="S90" t="b">
        <v>0</v>
      </c>
      <c r="T90" t="s">
        <v>87</v>
      </c>
      <c r="U90" t="b">
        <v>1</v>
      </c>
      <c r="V90" t="s">
        <v>121</v>
      </c>
      <c r="W90" s="1">
        <v>44600.437673611108</v>
      </c>
      <c r="X90">
        <v>446</v>
      </c>
      <c r="Y90">
        <v>118</v>
      </c>
      <c r="Z90">
        <v>0</v>
      </c>
      <c r="AA90">
        <v>118</v>
      </c>
      <c r="AB90">
        <v>0</v>
      </c>
      <c r="AC90">
        <v>104</v>
      </c>
      <c r="AD90">
        <v>-54</v>
      </c>
      <c r="AE90">
        <v>0</v>
      </c>
      <c r="AF90">
        <v>0</v>
      </c>
      <c r="AG90">
        <v>0</v>
      </c>
      <c r="AH90" t="s">
        <v>185</v>
      </c>
      <c r="AI90" s="1">
        <v>44600.448113425926</v>
      </c>
      <c r="AJ90">
        <v>290</v>
      </c>
      <c r="AK90">
        <v>1</v>
      </c>
      <c r="AL90">
        <v>0</v>
      </c>
      <c r="AM90">
        <v>1</v>
      </c>
      <c r="AN90">
        <v>0</v>
      </c>
      <c r="AO90">
        <v>0</v>
      </c>
      <c r="AP90">
        <v>-55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45">
      <c r="A91" t="s">
        <v>273</v>
      </c>
      <c r="B91" t="s">
        <v>79</v>
      </c>
      <c r="C91" t="s">
        <v>259</v>
      </c>
      <c r="D91" t="s">
        <v>81</v>
      </c>
      <c r="E91" s="2" t="str">
        <f t="shared" si="3"/>
        <v>FX220112645</v>
      </c>
      <c r="F91" t="s">
        <v>19</v>
      </c>
      <c r="G91" t="s">
        <v>19</v>
      </c>
      <c r="H91" t="s">
        <v>82</v>
      </c>
      <c r="I91" t="s">
        <v>264</v>
      </c>
      <c r="J91">
        <v>64</v>
      </c>
      <c r="K91" t="s">
        <v>84</v>
      </c>
      <c r="L91" t="s">
        <v>85</v>
      </c>
      <c r="M91" t="s">
        <v>86</v>
      </c>
      <c r="N91">
        <v>2</v>
      </c>
      <c r="O91" s="1">
        <v>44600.436157407406</v>
      </c>
      <c r="P91" s="1">
        <v>44600.450462962966</v>
      </c>
      <c r="Q91">
        <v>716</v>
      </c>
      <c r="R91">
        <v>520</v>
      </c>
      <c r="S91" t="b">
        <v>0</v>
      </c>
      <c r="T91" t="s">
        <v>87</v>
      </c>
      <c r="U91" t="b">
        <v>1</v>
      </c>
      <c r="V91" t="s">
        <v>121</v>
      </c>
      <c r="W91" s="1">
        <v>44600.441296296296</v>
      </c>
      <c r="X91">
        <v>313</v>
      </c>
      <c r="Y91">
        <v>118</v>
      </c>
      <c r="Z91">
        <v>0</v>
      </c>
      <c r="AA91">
        <v>118</v>
      </c>
      <c r="AB91">
        <v>0</v>
      </c>
      <c r="AC91">
        <v>104</v>
      </c>
      <c r="AD91">
        <v>-54</v>
      </c>
      <c r="AE91">
        <v>0</v>
      </c>
      <c r="AF91">
        <v>0</v>
      </c>
      <c r="AG91">
        <v>0</v>
      </c>
      <c r="AH91" t="s">
        <v>185</v>
      </c>
      <c r="AI91" s="1">
        <v>44600.450462962966</v>
      </c>
      <c r="AJ91">
        <v>203</v>
      </c>
      <c r="AK91">
        <v>1</v>
      </c>
      <c r="AL91">
        <v>0</v>
      </c>
      <c r="AM91">
        <v>1</v>
      </c>
      <c r="AN91">
        <v>0</v>
      </c>
      <c r="AO91">
        <v>0</v>
      </c>
      <c r="AP91">
        <v>-55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45">
      <c r="A92" t="s">
        <v>274</v>
      </c>
      <c r="B92" t="s">
        <v>79</v>
      </c>
      <c r="C92" t="s">
        <v>259</v>
      </c>
      <c r="D92" t="s">
        <v>81</v>
      </c>
      <c r="E92" s="2" t="str">
        <f t="shared" si="3"/>
        <v>FX220112645</v>
      </c>
      <c r="F92" t="s">
        <v>19</v>
      </c>
      <c r="G92" t="s">
        <v>19</v>
      </c>
      <c r="H92" t="s">
        <v>82</v>
      </c>
      <c r="I92" t="s">
        <v>266</v>
      </c>
      <c r="J92">
        <v>176</v>
      </c>
      <c r="K92" t="s">
        <v>84</v>
      </c>
      <c r="L92" t="s">
        <v>85</v>
      </c>
      <c r="M92" t="s">
        <v>86</v>
      </c>
      <c r="N92">
        <v>2</v>
      </c>
      <c r="O92" s="1">
        <v>44600.437361111108</v>
      </c>
      <c r="P92" s="1">
        <v>44600.454641203702</v>
      </c>
      <c r="Q92">
        <v>949</v>
      </c>
      <c r="R92">
        <v>544</v>
      </c>
      <c r="S92" t="b">
        <v>0</v>
      </c>
      <c r="T92" t="s">
        <v>87</v>
      </c>
      <c r="U92" t="b">
        <v>1</v>
      </c>
      <c r="V92" t="s">
        <v>110</v>
      </c>
      <c r="W92" s="1">
        <v>44600.439942129633</v>
      </c>
      <c r="X92">
        <v>183</v>
      </c>
      <c r="Y92">
        <v>148</v>
      </c>
      <c r="Z92">
        <v>0</v>
      </c>
      <c r="AA92">
        <v>148</v>
      </c>
      <c r="AB92">
        <v>0</v>
      </c>
      <c r="AC92">
        <v>22</v>
      </c>
      <c r="AD92">
        <v>28</v>
      </c>
      <c r="AE92">
        <v>0</v>
      </c>
      <c r="AF92">
        <v>0</v>
      </c>
      <c r="AG92">
        <v>0</v>
      </c>
      <c r="AH92" t="s">
        <v>185</v>
      </c>
      <c r="AI92" s="1">
        <v>44600.454641203702</v>
      </c>
      <c r="AJ92">
        <v>361</v>
      </c>
      <c r="AK92">
        <v>1</v>
      </c>
      <c r="AL92">
        <v>0</v>
      </c>
      <c r="AM92">
        <v>1</v>
      </c>
      <c r="AN92">
        <v>0</v>
      </c>
      <c r="AO92">
        <v>0</v>
      </c>
      <c r="AP92">
        <v>27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45">
      <c r="A93" t="s">
        <v>275</v>
      </c>
      <c r="B93" t="s">
        <v>79</v>
      </c>
      <c r="C93" t="s">
        <v>259</v>
      </c>
      <c r="D93" t="s">
        <v>81</v>
      </c>
      <c r="E93" s="2" t="str">
        <f t="shared" si="3"/>
        <v>FX220112645</v>
      </c>
      <c r="F93" t="s">
        <v>19</v>
      </c>
      <c r="G93" t="s">
        <v>19</v>
      </c>
      <c r="H93" t="s">
        <v>82</v>
      </c>
      <c r="I93" t="s">
        <v>268</v>
      </c>
      <c r="J93">
        <v>100</v>
      </c>
      <c r="K93" t="s">
        <v>84</v>
      </c>
      <c r="L93" t="s">
        <v>85</v>
      </c>
      <c r="M93" t="s">
        <v>86</v>
      </c>
      <c r="N93">
        <v>2</v>
      </c>
      <c r="O93" s="1">
        <v>44600.438368055555</v>
      </c>
      <c r="P93" s="1">
        <v>44600.45716435185</v>
      </c>
      <c r="Q93">
        <v>868</v>
      </c>
      <c r="R93">
        <v>756</v>
      </c>
      <c r="S93" t="b">
        <v>0</v>
      </c>
      <c r="T93" t="s">
        <v>87</v>
      </c>
      <c r="U93" t="b">
        <v>1</v>
      </c>
      <c r="V93" t="s">
        <v>110</v>
      </c>
      <c r="W93" s="1">
        <v>44600.442754629628</v>
      </c>
      <c r="X93">
        <v>243</v>
      </c>
      <c r="Y93">
        <v>90</v>
      </c>
      <c r="Z93">
        <v>0</v>
      </c>
      <c r="AA93">
        <v>90</v>
      </c>
      <c r="AB93">
        <v>0</v>
      </c>
      <c r="AC93">
        <v>15</v>
      </c>
      <c r="AD93">
        <v>10</v>
      </c>
      <c r="AE93">
        <v>0</v>
      </c>
      <c r="AF93">
        <v>0</v>
      </c>
      <c r="AG93">
        <v>0</v>
      </c>
      <c r="AH93" t="s">
        <v>172</v>
      </c>
      <c r="AI93" s="1">
        <v>44600.45716435185</v>
      </c>
      <c r="AJ93">
        <v>513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10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45">
      <c r="A94" t="s">
        <v>276</v>
      </c>
      <c r="B94" t="s">
        <v>79</v>
      </c>
      <c r="C94" t="s">
        <v>259</v>
      </c>
      <c r="D94" t="s">
        <v>81</v>
      </c>
      <c r="E94" s="2" t="str">
        <f t="shared" si="3"/>
        <v>FX220112645</v>
      </c>
      <c r="F94" t="s">
        <v>19</v>
      </c>
      <c r="G94" t="s">
        <v>19</v>
      </c>
      <c r="H94" t="s">
        <v>82</v>
      </c>
      <c r="I94" t="s">
        <v>270</v>
      </c>
      <c r="J94">
        <v>100</v>
      </c>
      <c r="K94" t="s">
        <v>84</v>
      </c>
      <c r="L94" t="s">
        <v>85</v>
      </c>
      <c r="M94" t="s">
        <v>86</v>
      </c>
      <c r="N94">
        <v>2</v>
      </c>
      <c r="O94" s="1">
        <v>44600.438854166663</v>
      </c>
      <c r="P94" s="1">
        <v>44600.457303240742</v>
      </c>
      <c r="Q94">
        <v>1080</v>
      </c>
      <c r="R94">
        <v>514</v>
      </c>
      <c r="S94" t="b">
        <v>0</v>
      </c>
      <c r="T94" t="s">
        <v>87</v>
      </c>
      <c r="U94" t="b">
        <v>1</v>
      </c>
      <c r="V94" t="s">
        <v>121</v>
      </c>
      <c r="W94" s="1">
        <v>44600.444606481484</v>
      </c>
      <c r="X94">
        <v>285</v>
      </c>
      <c r="Y94">
        <v>90</v>
      </c>
      <c r="Z94">
        <v>0</v>
      </c>
      <c r="AA94">
        <v>90</v>
      </c>
      <c r="AB94">
        <v>0</v>
      </c>
      <c r="AC94">
        <v>17</v>
      </c>
      <c r="AD94">
        <v>10</v>
      </c>
      <c r="AE94">
        <v>0</v>
      </c>
      <c r="AF94">
        <v>0</v>
      </c>
      <c r="AG94">
        <v>0</v>
      </c>
      <c r="AH94" t="s">
        <v>185</v>
      </c>
      <c r="AI94" s="1">
        <v>44600.457303240742</v>
      </c>
      <c r="AJ94">
        <v>229</v>
      </c>
      <c r="AK94">
        <v>2</v>
      </c>
      <c r="AL94">
        <v>0</v>
      </c>
      <c r="AM94">
        <v>2</v>
      </c>
      <c r="AN94">
        <v>0</v>
      </c>
      <c r="AO94">
        <v>1</v>
      </c>
      <c r="AP94">
        <v>8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45">
      <c r="A95" t="s">
        <v>277</v>
      </c>
      <c r="B95" t="s">
        <v>79</v>
      </c>
      <c r="C95" t="s">
        <v>259</v>
      </c>
      <c r="D95" t="s">
        <v>81</v>
      </c>
      <c r="E95" s="2" t="str">
        <f t="shared" si="3"/>
        <v>FX220112645</v>
      </c>
      <c r="F95" t="s">
        <v>19</v>
      </c>
      <c r="G95" t="s">
        <v>19</v>
      </c>
      <c r="H95" t="s">
        <v>82</v>
      </c>
      <c r="I95" t="s">
        <v>278</v>
      </c>
      <c r="J95">
        <v>32</v>
      </c>
      <c r="K95" t="s">
        <v>84</v>
      </c>
      <c r="L95" t="s">
        <v>85</v>
      </c>
      <c r="M95" t="s">
        <v>86</v>
      </c>
      <c r="N95">
        <v>1</v>
      </c>
      <c r="O95" s="1">
        <v>44600.478159722225</v>
      </c>
      <c r="P95" s="1">
        <v>44600.480902777781</v>
      </c>
      <c r="Q95">
        <v>131</v>
      </c>
      <c r="R95">
        <v>106</v>
      </c>
      <c r="S95" t="b">
        <v>0</v>
      </c>
      <c r="T95" t="s">
        <v>87</v>
      </c>
      <c r="U95" t="b">
        <v>0</v>
      </c>
      <c r="V95" t="s">
        <v>88</v>
      </c>
      <c r="W95" s="1">
        <v>44600.480902777781</v>
      </c>
      <c r="X95">
        <v>83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32</v>
      </c>
      <c r="AE95">
        <v>27</v>
      </c>
      <c r="AF95">
        <v>0</v>
      </c>
      <c r="AG95">
        <v>2</v>
      </c>
      <c r="AH95" t="s">
        <v>87</v>
      </c>
      <c r="AI95" t="s">
        <v>87</v>
      </c>
      <c r="AJ95" t="s">
        <v>87</v>
      </c>
      <c r="AK95" t="s">
        <v>87</v>
      </c>
      <c r="AL95" t="s">
        <v>87</v>
      </c>
      <c r="AM95" t="s">
        <v>87</v>
      </c>
      <c r="AN95" t="s">
        <v>87</v>
      </c>
      <c r="AO95" t="s">
        <v>87</v>
      </c>
      <c r="AP95" t="s">
        <v>87</v>
      </c>
      <c r="AQ95" t="s">
        <v>87</v>
      </c>
      <c r="AR95" t="s">
        <v>87</v>
      </c>
      <c r="AS95" t="s">
        <v>87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45">
      <c r="A96" t="s">
        <v>279</v>
      </c>
      <c r="B96" t="s">
        <v>79</v>
      </c>
      <c r="C96" t="s">
        <v>259</v>
      </c>
      <c r="D96" t="s">
        <v>81</v>
      </c>
      <c r="E96" s="2" t="str">
        <f t="shared" si="3"/>
        <v>FX220112645</v>
      </c>
      <c r="F96" t="s">
        <v>19</v>
      </c>
      <c r="G96" t="s">
        <v>19</v>
      </c>
      <c r="H96" t="s">
        <v>82</v>
      </c>
      <c r="I96" t="s">
        <v>280</v>
      </c>
      <c r="J96">
        <v>98</v>
      </c>
      <c r="K96" t="s">
        <v>84</v>
      </c>
      <c r="L96" t="s">
        <v>85</v>
      </c>
      <c r="M96" t="s">
        <v>86</v>
      </c>
      <c r="N96">
        <v>1</v>
      </c>
      <c r="O96" s="1">
        <v>44600.479837962965</v>
      </c>
      <c r="P96" s="1">
        <v>44600.481666666667</v>
      </c>
      <c r="Q96">
        <v>69</v>
      </c>
      <c r="R96">
        <v>89</v>
      </c>
      <c r="S96" t="b">
        <v>0</v>
      </c>
      <c r="T96" t="s">
        <v>87</v>
      </c>
      <c r="U96" t="b">
        <v>0</v>
      </c>
      <c r="V96" t="s">
        <v>88</v>
      </c>
      <c r="W96" s="1">
        <v>44600.481666666667</v>
      </c>
      <c r="X96">
        <v>64</v>
      </c>
      <c r="Y96">
        <v>0</v>
      </c>
      <c r="Z96">
        <v>0</v>
      </c>
      <c r="AA96">
        <v>0</v>
      </c>
      <c r="AB96">
        <v>0</v>
      </c>
      <c r="AC96">
        <v>0</v>
      </c>
      <c r="AD96">
        <v>98</v>
      </c>
      <c r="AE96">
        <v>93</v>
      </c>
      <c r="AF96">
        <v>0</v>
      </c>
      <c r="AG96">
        <v>2</v>
      </c>
      <c r="AH96" t="s">
        <v>87</v>
      </c>
      <c r="AI96" t="s">
        <v>87</v>
      </c>
      <c r="AJ96" t="s">
        <v>87</v>
      </c>
      <c r="AK96" t="s">
        <v>87</v>
      </c>
      <c r="AL96" t="s">
        <v>87</v>
      </c>
      <c r="AM96" t="s">
        <v>87</v>
      </c>
      <c r="AN96" t="s">
        <v>87</v>
      </c>
      <c r="AO96" t="s">
        <v>87</v>
      </c>
      <c r="AP96" t="s">
        <v>87</v>
      </c>
      <c r="AQ96" t="s">
        <v>87</v>
      </c>
      <c r="AR96" t="s">
        <v>87</v>
      </c>
      <c r="AS96" t="s">
        <v>87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45">
      <c r="A97" t="s">
        <v>281</v>
      </c>
      <c r="B97" t="s">
        <v>79</v>
      </c>
      <c r="C97" t="s">
        <v>259</v>
      </c>
      <c r="D97" t="s">
        <v>81</v>
      </c>
      <c r="E97" s="2" t="str">
        <f t="shared" si="3"/>
        <v>FX220112645</v>
      </c>
      <c r="F97" t="s">
        <v>19</v>
      </c>
      <c r="G97" t="s">
        <v>19</v>
      </c>
      <c r="H97" t="s">
        <v>82</v>
      </c>
      <c r="I97" t="s">
        <v>282</v>
      </c>
      <c r="J97">
        <v>50</v>
      </c>
      <c r="K97" t="s">
        <v>84</v>
      </c>
      <c r="L97" t="s">
        <v>85</v>
      </c>
      <c r="M97" t="s">
        <v>86</v>
      </c>
      <c r="N97">
        <v>1</v>
      </c>
      <c r="O97" s="1">
        <v>44600.480381944442</v>
      </c>
      <c r="P97" s="1">
        <v>44600.482465277775</v>
      </c>
      <c r="Q97">
        <v>99</v>
      </c>
      <c r="R97">
        <v>81</v>
      </c>
      <c r="S97" t="b">
        <v>0</v>
      </c>
      <c r="T97" t="s">
        <v>87</v>
      </c>
      <c r="U97" t="b">
        <v>0</v>
      </c>
      <c r="V97" t="s">
        <v>88</v>
      </c>
      <c r="W97" s="1">
        <v>44600.482465277775</v>
      </c>
      <c r="X97">
        <v>57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50</v>
      </c>
      <c r="AE97">
        <v>45</v>
      </c>
      <c r="AF97">
        <v>0</v>
      </c>
      <c r="AG97">
        <v>2</v>
      </c>
      <c r="AH97" t="s">
        <v>87</v>
      </c>
      <c r="AI97" t="s">
        <v>87</v>
      </c>
      <c r="AJ97" t="s">
        <v>87</v>
      </c>
      <c r="AK97" t="s">
        <v>87</v>
      </c>
      <c r="AL97" t="s">
        <v>87</v>
      </c>
      <c r="AM97" t="s">
        <v>87</v>
      </c>
      <c r="AN97" t="s">
        <v>87</v>
      </c>
      <c r="AO97" t="s">
        <v>87</v>
      </c>
      <c r="AP97" t="s">
        <v>87</v>
      </c>
      <c r="AQ97" t="s">
        <v>87</v>
      </c>
      <c r="AR97" t="s">
        <v>87</v>
      </c>
      <c r="AS97" t="s">
        <v>87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45">
      <c r="A98" t="s">
        <v>283</v>
      </c>
      <c r="B98" t="s">
        <v>79</v>
      </c>
      <c r="C98" t="s">
        <v>259</v>
      </c>
      <c r="D98" t="s">
        <v>81</v>
      </c>
      <c r="E98" s="2" t="str">
        <f t="shared" si="3"/>
        <v>FX220112645</v>
      </c>
      <c r="F98" t="s">
        <v>19</v>
      </c>
      <c r="G98" t="s">
        <v>19</v>
      </c>
      <c r="H98" t="s">
        <v>82</v>
      </c>
      <c r="I98" t="s">
        <v>278</v>
      </c>
      <c r="J98">
        <v>64</v>
      </c>
      <c r="K98" t="s">
        <v>84</v>
      </c>
      <c r="L98" t="s">
        <v>85</v>
      </c>
      <c r="M98" t="s">
        <v>86</v>
      </c>
      <c r="N98">
        <v>2</v>
      </c>
      <c r="O98" s="1">
        <v>44600.481574074074</v>
      </c>
      <c r="P98" s="1">
        <v>44600.507986111108</v>
      </c>
      <c r="Q98">
        <v>1239</v>
      </c>
      <c r="R98">
        <v>1043</v>
      </c>
      <c r="S98" t="b">
        <v>0</v>
      </c>
      <c r="T98" t="s">
        <v>87</v>
      </c>
      <c r="U98" t="b">
        <v>1</v>
      </c>
      <c r="V98" t="s">
        <v>118</v>
      </c>
      <c r="W98" s="1">
        <v>44600.490914351853</v>
      </c>
      <c r="X98">
        <v>787</v>
      </c>
      <c r="Y98">
        <v>118</v>
      </c>
      <c r="Z98">
        <v>0</v>
      </c>
      <c r="AA98">
        <v>118</v>
      </c>
      <c r="AB98">
        <v>0</v>
      </c>
      <c r="AC98">
        <v>104</v>
      </c>
      <c r="AD98">
        <v>-54</v>
      </c>
      <c r="AE98">
        <v>0</v>
      </c>
      <c r="AF98">
        <v>0</v>
      </c>
      <c r="AG98">
        <v>0</v>
      </c>
      <c r="AH98" t="s">
        <v>119</v>
      </c>
      <c r="AI98" s="1">
        <v>44600.507986111108</v>
      </c>
      <c r="AJ98">
        <v>241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-54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45">
      <c r="A99" t="s">
        <v>284</v>
      </c>
      <c r="B99" t="s">
        <v>79</v>
      </c>
      <c r="C99" t="s">
        <v>259</v>
      </c>
      <c r="D99" t="s">
        <v>81</v>
      </c>
      <c r="E99" s="2" t="str">
        <f t="shared" si="3"/>
        <v>FX220112645</v>
      </c>
      <c r="F99" t="s">
        <v>19</v>
      </c>
      <c r="G99" t="s">
        <v>19</v>
      </c>
      <c r="H99" t="s">
        <v>82</v>
      </c>
      <c r="I99" t="s">
        <v>280</v>
      </c>
      <c r="J99">
        <v>176</v>
      </c>
      <c r="K99" t="s">
        <v>84</v>
      </c>
      <c r="L99" t="s">
        <v>85</v>
      </c>
      <c r="M99" t="s">
        <v>86</v>
      </c>
      <c r="N99">
        <v>2</v>
      </c>
      <c r="O99" s="1">
        <v>44600.483159722222</v>
      </c>
      <c r="P99" s="1">
        <v>44600.495625000003</v>
      </c>
      <c r="Q99">
        <v>9</v>
      </c>
      <c r="R99">
        <v>1068</v>
      </c>
      <c r="S99" t="b">
        <v>0</v>
      </c>
      <c r="T99" t="s">
        <v>87</v>
      </c>
      <c r="U99" t="b">
        <v>1</v>
      </c>
      <c r="V99" t="s">
        <v>88</v>
      </c>
      <c r="W99" s="1">
        <v>44600.48673611111</v>
      </c>
      <c r="X99">
        <v>306</v>
      </c>
      <c r="Y99">
        <v>148</v>
      </c>
      <c r="Z99">
        <v>0</v>
      </c>
      <c r="AA99">
        <v>148</v>
      </c>
      <c r="AB99">
        <v>0</v>
      </c>
      <c r="AC99">
        <v>42</v>
      </c>
      <c r="AD99">
        <v>28</v>
      </c>
      <c r="AE99">
        <v>0</v>
      </c>
      <c r="AF99">
        <v>0</v>
      </c>
      <c r="AG99">
        <v>0</v>
      </c>
      <c r="AH99" t="s">
        <v>92</v>
      </c>
      <c r="AI99" s="1">
        <v>44600.495625000003</v>
      </c>
      <c r="AJ99">
        <v>762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28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45">
      <c r="A100" t="s">
        <v>285</v>
      </c>
      <c r="B100" t="s">
        <v>79</v>
      </c>
      <c r="C100" t="s">
        <v>259</v>
      </c>
      <c r="D100" t="s">
        <v>81</v>
      </c>
      <c r="E100" s="2" t="str">
        <f t="shared" si="3"/>
        <v>FX220112645</v>
      </c>
      <c r="F100" t="s">
        <v>19</v>
      </c>
      <c r="G100" t="s">
        <v>19</v>
      </c>
      <c r="H100" t="s">
        <v>82</v>
      </c>
      <c r="I100" t="s">
        <v>282</v>
      </c>
      <c r="J100">
        <v>100</v>
      </c>
      <c r="K100" t="s">
        <v>84</v>
      </c>
      <c r="L100" t="s">
        <v>85</v>
      </c>
      <c r="M100" t="s">
        <v>86</v>
      </c>
      <c r="N100">
        <v>2</v>
      </c>
      <c r="O100" s="1">
        <v>44600.483460648145</v>
      </c>
      <c r="P100" s="1">
        <v>44600.489675925928</v>
      </c>
      <c r="Q100">
        <v>38</v>
      </c>
      <c r="R100">
        <v>499</v>
      </c>
      <c r="S100" t="b">
        <v>0</v>
      </c>
      <c r="T100" t="s">
        <v>87</v>
      </c>
      <c r="U100" t="b">
        <v>1</v>
      </c>
      <c r="V100" t="s">
        <v>91</v>
      </c>
      <c r="W100" s="1">
        <v>44600.486840277779</v>
      </c>
      <c r="X100">
        <v>267</v>
      </c>
      <c r="Y100">
        <v>90</v>
      </c>
      <c r="Z100">
        <v>0</v>
      </c>
      <c r="AA100">
        <v>90</v>
      </c>
      <c r="AB100">
        <v>0</v>
      </c>
      <c r="AC100">
        <v>15</v>
      </c>
      <c r="AD100">
        <v>10</v>
      </c>
      <c r="AE100">
        <v>0</v>
      </c>
      <c r="AF100">
        <v>0</v>
      </c>
      <c r="AG100">
        <v>0</v>
      </c>
      <c r="AH100" t="s">
        <v>185</v>
      </c>
      <c r="AI100" s="1">
        <v>44600.489675925928</v>
      </c>
      <c r="AJ100">
        <v>232</v>
      </c>
      <c r="AK100">
        <v>2</v>
      </c>
      <c r="AL100">
        <v>0</v>
      </c>
      <c r="AM100">
        <v>2</v>
      </c>
      <c r="AN100">
        <v>0</v>
      </c>
      <c r="AO100">
        <v>1</v>
      </c>
      <c r="AP100">
        <v>8</v>
      </c>
      <c r="AQ100">
        <v>0</v>
      </c>
      <c r="AR100">
        <v>0</v>
      </c>
      <c r="AS100">
        <v>0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45">
      <c r="A101" t="s">
        <v>286</v>
      </c>
      <c r="B101" t="s">
        <v>79</v>
      </c>
      <c r="C101" t="s">
        <v>287</v>
      </c>
      <c r="D101" t="s">
        <v>81</v>
      </c>
      <c r="E101" s="2" t="str">
        <f>HYPERLINK("capsilon://?command=openfolder&amp;siteaddress=FAM.docvelocity-na8.net&amp;folderid=FX2B1E1E85-DFF8-A20B-C761-58AEE8649A87","FX2202260")</f>
        <v>FX2202260</v>
      </c>
      <c r="F101" t="s">
        <v>19</v>
      </c>
      <c r="G101" t="s">
        <v>19</v>
      </c>
      <c r="H101" t="s">
        <v>82</v>
      </c>
      <c r="I101" t="s">
        <v>288</v>
      </c>
      <c r="J101">
        <v>66</v>
      </c>
      <c r="K101" t="s">
        <v>84</v>
      </c>
      <c r="L101" t="s">
        <v>85</v>
      </c>
      <c r="M101" t="s">
        <v>86</v>
      </c>
      <c r="N101">
        <v>1</v>
      </c>
      <c r="O101" s="1">
        <v>44600.513368055559</v>
      </c>
      <c r="P101" s="1">
        <v>44600.520949074074</v>
      </c>
      <c r="Q101">
        <v>527</v>
      </c>
      <c r="R101">
        <v>128</v>
      </c>
      <c r="S101" t="b">
        <v>0</v>
      </c>
      <c r="T101" t="s">
        <v>87</v>
      </c>
      <c r="U101" t="b">
        <v>0</v>
      </c>
      <c r="V101" t="s">
        <v>88</v>
      </c>
      <c r="W101" s="1">
        <v>44600.520949074074</v>
      </c>
      <c r="X101">
        <v>106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66</v>
      </c>
      <c r="AE101">
        <v>52</v>
      </c>
      <c r="AF101">
        <v>0</v>
      </c>
      <c r="AG101">
        <v>1</v>
      </c>
      <c r="AH101" t="s">
        <v>87</v>
      </c>
      <c r="AI101" t="s">
        <v>87</v>
      </c>
      <c r="AJ101" t="s">
        <v>87</v>
      </c>
      <c r="AK101" t="s">
        <v>87</v>
      </c>
      <c r="AL101" t="s">
        <v>87</v>
      </c>
      <c r="AM101" t="s">
        <v>87</v>
      </c>
      <c r="AN101" t="s">
        <v>87</v>
      </c>
      <c r="AO101" t="s">
        <v>87</v>
      </c>
      <c r="AP101" t="s">
        <v>87</v>
      </c>
      <c r="AQ101" t="s">
        <v>87</v>
      </c>
      <c r="AR101" t="s">
        <v>87</v>
      </c>
      <c r="AS101" t="s">
        <v>87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45">
      <c r="A102" t="s">
        <v>289</v>
      </c>
      <c r="B102" t="s">
        <v>79</v>
      </c>
      <c r="C102" t="s">
        <v>287</v>
      </c>
      <c r="D102" t="s">
        <v>81</v>
      </c>
      <c r="E102" s="2" t="str">
        <f>HYPERLINK("capsilon://?command=openfolder&amp;siteaddress=FAM.docvelocity-na8.net&amp;folderid=FX2B1E1E85-DFF8-A20B-C761-58AEE8649A87","FX2202260")</f>
        <v>FX2202260</v>
      </c>
      <c r="F102" t="s">
        <v>19</v>
      </c>
      <c r="G102" t="s">
        <v>19</v>
      </c>
      <c r="H102" t="s">
        <v>82</v>
      </c>
      <c r="I102" t="s">
        <v>288</v>
      </c>
      <c r="J102">
        <v>38</v>
      </c>
      <c r="K102" t="s">
        <v>84</v>
      </c>
      <c r="L102" t="s">
        <v>85</v>
      </c>
      <c r="M102" t="s">
        <v>86</v>
      </c>
      <c r="N102">
        <v>2</v>
      </c>
      <c r="O102" s="1">
        <v>44600.521284722221</v>
      </c>
      <c r="P102" s="1">
        <v>44600.538240740738</v>
      </c>
      <c r="Q102">
        <v>203</v>
      </c>
      <c r="R102">
        <v>1262</v>
      </c>
      <c r="S102" t="b">
        <v>0</v>
      </c>
      <c r="T102" t="s">
        <v>87</v>
      </c>
      <c r="U102" t="b">
        <v>1</v>
      </c>
      <c r="V102" t="s">
        <v>124</v>
      </c>
      <c r="W102" s="1">
        <v>44600.530856481484</v>
      </c>
      <c r="X102">
        <v>794</v>
      </c>
      <c r="Y102">
        <v>37</v>
      </c>
      <c r="Z102">
        <v>0</v>
      </c>
      <c r="AA102">
        <v>37</v>
      </c>
      <c r="AB102">
        <v>0</v>
      </c>
      <c r="AC102">
        <v>20</v>
      </c>
      <c r="AD102">
        <v>1</v>
      </c>
      <c r="AE102">
        <v>0</v>
      </c>
      <c r="AF102">
        <v>0</v>
      </c>
      <c r="AG102">
        <v>0</v>
      </c>
      <c r="AH102" t="s">
        <v>92</v>
      </c>
      <c r="AI102" s="1">
        <v>44600.538240740738</v>
      </c>
      <c r="AJ102">
        <v>468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45">
      <c r="A103" t="s">
        <v>290</v>
      </c>
      <c r="B103" t="s">
        <v>79</v>
      </c>
      <c r="C103" t="s">
        <v>291</v>
      </c>
      <c r="D103" t="s">
        <v>81</v>
      </c>
      <c r="E103" s="2" t="str">
        <f>HYPERLINK("capsilon://?command=openfolder&amp;siteaddress=FAM.docvelocity-na8.net&amp;folderid=FX89E0B67C-3FAD-1647-7D3B-22184A2FF69C","FX210912007")</f>
        <v>FX210912007</v>
      </c>
      <c r="F103" t="s">
        <v>19</v>
      </c>
      <c r="G103" t="s">
        <v>19</v>
      </c>
      <c r="H103" t="s">
        <v>82</v>
      </c>
      <c r="I103" t="s">
        <v>292</v>
      </c>
      <c r="J103">
        <v>28</v>
      </c>
      <c r="K103" t="s">
        <v>84</v>
      </c>
      <c r="L103" t="s">
        <v>85</v>
      </c>
      <c r="M103" t="s">
        <v>86</v>
      </c>
      <c r="N103">
        <v>2</v>
      </c>
      <c r="O103" s="1">
        <v>44600.52144675926</v>
      </c>
      <c r="P103" s="1">
        <v>44600.542673611111</v>
      </c>
      <c r="Q103">
        <v>1199</v>
      </c>
      <c r="R103">
        <v>635</v>
      </c>
      <c r="S103" t="b">
        <v>0</v>
      </c>
      <c r="T103" t="s">
        <v>87</v>
      </c>
      <c r="U103" t="b">
        <v>0</v>
      </c>
      <c r="V103" t="s">
        <v>124</v>
      </c>
      <c r="W103" s="1">
        <v>44600.53665509259</v>
      </c>
      <c r="X103">
        <v>501</v>
      </c>
      <c r="Y103">
        <v>21</v>
      </c>
      <c r="Z103">
        <v>0</v>
      </c>
      <c r="AA103">
        <v>21</v>
      </c>
      <c r="AB103">
        <v>0</v>
      </c>
      <c r="AC103">
        <v>6</v>
      </c>
      <c r="AD103">
        <v>7</v>
      </c>
      <c r="AE103">
        <v>0</v>
      </c>
      <c r="AF103">
        <v>0</v>
      </c>
      <c r="AG103">
        <v>0</v>
      </c>
      <c r="AH103" t="s">
        <v>119</v>
      </c>
      <c r="AI103" s="1">
        <v>44600.542673611111</v>
      </c>
      <c r="AJ103">
        <v>127</v>
      </c>
      <c r="AK103">
        <v>1</v>
      </c>
      <c r="AL103">
        <v>0</v>
      </c>
      <c r="AM103">
        <v>1</v>
      </c>
      <c r="AN103">
        <v>0</v>
      </c>
      <c r="AO103">
        <v>1</v>
      </c>
      <c r="AP103">
        <v>6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45">
      <c r="A104" t="s">
        <v>293</v>
      </c>
      <c r="B104" t="s">
        <v>79</v>
      </c>
      <c r="C104" t="s">
        <v>294</v>
      </c>
      <c r="D104" t="s">
        <v>81</v>
      </c>
      <c r="E104" s="2" t="str">
        <f>HYPERLINK("capsilon://?command=openfolder&amp;siteaddress=FAM.docvelocity-na8.net&amp;folderid=FXE5FD0FDC-20A2-726E-4A9E-BCD128CE368A","FX22022562")</f>
        <v>FX22022562</v>
      </c>
      <c r="F104" t="s">
        <v>19</v>
      </c>
      <c r="G104" t="s">
        <v>19</v>
      </c>
      <c r="H104" t="s">
        <v>82</v>
      </c>
      <c r="I104" t="s">
        <v>295</v>
      </c>
      <c r="J104">
        <v>53</v>
      </c>
      <c r="K104" t="s">
        <v>84</v>
      </c>
      <c r="L104" t="s">
        <v>85</v>
      </c>
      <c r="M104" t="s">
        <v>86</v>
      </c>
      <c r="N104">
        <v>1</v>
      </c>
      <c r="O104" s="1">
        <v>44600.53806712963</v>
      </c>
      <c r="P104" s="1">
        <v>44600.543796296297</v>
      </c>
      <c r="Q104">
        <v>238</v>
      </c>
      <c r="R104">
        <v>257</v>
      </c>
      <c r="S104" t="b">
        <v>0</v>
      </c>
      <c r="T104" t="s">
        <v>87</v>
      </c>
      <c r="U104" t="b">
        <v>0</v>
      </c>
      <c r="V104" t="s">
        <v>88</v>
      </c>
      <c r="W104" s="1">
        <v>44600.543796296297</v>
      </c>
      <c r="X104">
        <v>237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53</v>
      </c>
      <c r="AE104">
        <v>48</v>
      </c>
      <c r="AF104">
        <v>0</v>
      </c>
      <c r="AG104">
        <v>4</v>
      </c>
      <c r="AH104" t="s">
        <v>87</v>
      </c>
      <c r="AI104" t="s">
        <v>87</v>
      </c>
      <c r="AJ104" t="s">
        <v>87</v>
      </c>
      <c r="AK104" t="s">
        <v>87</v>
      </c>
      <c r="AL104" t="s">
        <v>87</v>
      </c>
      <c r="AM104" t="s">
        <v>87</v>
      </c>
      <c r="AN104" t="s">
        <v>87</v>
      </c>
      <c r="AO104" t="s">
        <v>87</v>
      </c>
      <c r="AP104" t="s">
        <v>87</v>
      </c>
      <c r="AQ104" t="s">
        <v>87</v>
      </c>
      <c r="AR104" t="s">
        <v>87</v>
      </c>
      <c r="AS104" t="s">
        <v>87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45">
      <c r="A105" t="s">
        <v>296</v>
      </c>
      <c r="B105" t="s">
        <v>79</v>
      </c>
      <c r="C105" t="s">
        <v>294</v>
      </c>
      <c r="D105" t="s">
        <v>81</v>
      </c>
      <c r="E105" s="2" t="str">
        <f>HYPERLINK("capsilon://?command=openfolder&amp;siteaddress=FAM.docvelocity-na8.net&amp;folderid=FXE5FD0FDC-20A2-726E-4A9E-BCD128CE368A","FX22022562")</f>
        <v>FX22022562</v>
      </c>
      <c r="F105" t="s">
        <v>19</v>
      </c>
      <c r="G105" t="s">
        <v>19</v>
      </c>
      <c r="H105" t="s">
        <v>82</v>
      </c>
      <c r="I105" t="s">
        <v>295</v>
      </c>
      <c r="J105">
        <v>191</v>
      </c>
      <c r="K105" t="s">
        <v>84</v>
      </c>
      <c r="L105" t="s">
        <v>85</v>
      </c>
      <c r="M105" t="s">
        <v>86</v>
      </c>
      <c r="N105">
        <v>2</v>
      </c>
      <c r="O105" s="1">
        <v>44600.545011574075</v>
      </c>
      <c r="P105" s="1">
        <v>44600.630185185182</v>
      </c>
      <c r="Q105">
        <v>1780</v>
      </c>
      <c r="R105">
        <v>5579</v>
      </c>
      <c r="S105" t="b">
        <v>0</v>
      </c>
      <c r="T105" t="s">
        <v>87</v>
      </c>
      <c r="U105" t="b">
        <v>1</v>
      </c>
      <c r="V105" t="s">
        <v>118</v>
      </c>
      <c r="W105" s="1">
        <v>44600.60769675926</v>
      </c>
      <c r="X105">
        <v>3849</v>
      </c>
      <c r="Y105">
        <v>316</v>
      </c>
      <c r="Z105">
        <v>0</v>
      </c>
      <c r="AA105">
        <v>316</v>
      </c>
      <c r="AB105">
        <v>0</v>
      </c>
      <c r="AC105">
        <v>287</v>
      </c>
      <c r="AD105">
        <v>-125</v>
      </c>
      <c r="AE105">
        <v>0</v>
      </c>
      <c r="AF105">
        <v>0</v>
      </c>
      <c r="AG105">
        <v>0</v>
      </c>
      <c r="AH105" t="s">
        <v>92</v>
      </c>
      <c r="AI105" s="1">
        <v>44600.630185185182</v>
      </c>
      <c r="AJ105">
        <v>1717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-125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45">
      <c r="A106" t="s">
        <v>297</v>
      </c>
      <c r="B106" t="s">
        <v>79</v>
      </c>
      <c r="C106" t="s">
        <v>294</v>
      </c>
      <c r="D106" t="s">
        <v>81</v>
      </c>
      <c r="E106" s="2" t="str">
        <f>HYPERLINK("capsilon://?command=openfolder&amp;siteaddress=FAM.docvelocity-na8.net&amp;folderid=FXE5FD0FDC-20A2-726E-4A9E-BCD128CE368A","FX22022562")</f>
        <v>FX22022562</v>
      </c>
      <c r="F106" t="s">
        <v>19</v>
      </c>
      <c r="G106" t="s">
        <v>19</v>
      </c>
      <c r="H106" t="s">
        <v>82</v>
      </c>
      <c r="I106" t="s">
        <v>298</v>
      </c>
      <c r="J106">
        <v>69</v>
      </c>
      <c r="K106" t="s">
        <v>84</v>
      </c>
      <c r="L106" t="s">
        <v>85</v>
      </c>
      <c r="M106" t="s">
        <v>86</v>
      </c>
      <c r="N106">
        <v>1</v>
      </c>
      <c r="O106" s="1">
        <v>44600.54583333333</v>
      </c>
      <c r="P106" s="1">
        <v>44600.548136574071</v>
      </c>
      <c r="Q106">
        <v>129</v>
      </c>
      <c r="R106">
        <v>70</v>
      </c>
      <c r="S106" t="b">
        <v>0</v>
      </c>
      <c r="T106" t="s">
        <v>87</v>
      </c>
      <c r="U106" t="b">
        <v>0</v>
      </c>
      <c r="V106" t="s">
        <v>88</v>
      </c>
      <c r="W106" s="1">
        <v>44600.548136574071</v>
      </c>
      <c r="X106">
        <v>70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69</v>
      </c>
      <c r="AE106">
        <v>64</v>
      </c>
      <c r="AF106">
        <v>0</v>
      </c>
      <c r="AG106">
        <v>3</v>
      </c>
      <c r="AH106" t="s">
        <v>87</v>
      </c>
      <c r="AI106" t="s">
        <v>87</v>
      </c>
      <c r="AJ106" t="s">
        <v>87</v>
      </c>
      <c r="AK106" t="s">
        <v>87</v>
      </c>
      <c r="AL106" t="s">
        <v>87</v>
      </c>
      <c r="AM106" t="s">
        <v>87</v>
      </c>
      <c r="AN106" t="s">
        <v>87</v>
      </c>
      <c r="AO106" t="s">
        <v>87</v>
      </c>
      <c r="AP106" t="s">
        <v>87</v>
      </c>
      <c r="AQ106" t="s">
        <v>87</v>
      </c>
      <c r="AR106" t="s">
        <v>87</v>
      </c>
      <c r="AS106" t="s">
        <v>87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45">
      <c r="A107" t="s">
        <v>299</v>
      </c>
      <c r="B107" t="s">
        <v>79</v>
      </c>
      <c r="C107" t="s">
        <v>300</v>
      </c>
      <c r="D107" t="s">
        <v>81</v>
      </c>
      <c r="E107" s="2" t="str">
        <f>HYPERLINK("capsilon://?command=openfolder&amp;siteaddress=FAM.docvelocity-na8.net&amp;folderid=FX274024BE-44FF-6A41-1E87-62352B1CE909","FX2202363")</f>
        <v>FX2202363</v>
      </c>
      <c r="F107" t="s">
        <v>19</v>
      </c>
      <c r="G107" t="s">
        <v>19</v>
      </c>
      <c r="H107" t="s">
        <v>82</v>
      </c>
      <c r="I107" t="s">
        <v>301</v>
      </c>
      <c r="J107">
        <v>66</v>
      </c>
      <c r="K107" t="s">
        <v>84</v>
      </c>
      <c r="L107" t="s">
        <v>85</v>
      </c>
      <c r="M107" t="s">
        <v>86</v>
      </c>
      <c r="N107">
        <v>1</v>
      </c>
      <c r="O107" s="1">
        <v>44600.546689814815</v>
      </c>
      <c r="P107" s="1">
        <v>44600.549178240741</v>
      </c>
      <c r="Q107">
        <v>125</v>
      </c>
      <c r="R107">
        <v>90</v>
      </c>
      <c r="S107" t="b">
        <v>0</v>
      </c>
      <c r="T107" t="s">
        <v>87</v>
      </c>
      <c r="U107" t="b">
        <v>0</v>
      </c>
      <c r="V107" t="s">
        <v>88</v>
      </c>
      <c r="W107" s="1">
        <v>44600.549178240741</v>
      </c>
      <c r="X107">
        <v>90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66</v>
      </c>
      <c r="AE107">
        <v>52</v>
      </c>
      <c r="AF107">
        <v>0</v>
      </c>
      <c r="AG107">
        <v>1</v>
      </c>
      <c r="AH107" t="s">
        <v>87</v>
      </c>
      <c r="AI107" t="s">
        <v>87</v>
      </c>
      <c r="AJ107" t="s">
        <v>87</v>
      </c>
      <c r="AK107" t="s">
        <v>87</v>
      </c>
      <c r="AL107" t="s">
        <v>87</v>
      </c>
      <c r="AM107" t="s">
        <v>87</v>
      </c>
      <c r="AN107" t="s">
        <v>87</v>
      </c>
      <c r="AO107" t="s">
        <v>87</v>
      </c>
      <c r="AP107" t="s">
        <v>87</v>
      </c>
      <c r="AQ107" t="s">
        <v>87</v>
      </c>
      <c r="AR107" t="s">
        <v>87</v>
      </c>
      <c r="AS107" t="s">
        <v>87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45">
      <c r="A108" t="s">
        <v>302</v>
      </c>
      <c r="B108" t="s">
        <v>79</v>
      </c>
      <c r="C108" t="s">
        <v>294</v>
      </c>
      <c r="D108" t="s">
        <v>81</v>
      </c>
      <c r="E108" s="2" t="str">
        <f>HYPERLINK("capsilon://?command=openfolder&amp;siteaddress=FAM.docvelocity-na8.net&amp;folderid=FXE5FD0FDC-20A2-726E-4A9E-BCD128CE368A","FX22022562")</f>
        <v>FX22022562</v>
      </c>
      <c r="F108" t="s">
        <v>19</v>
      </c>
      <c r="G108" t="s">
        <v>19</v>
      </c>
      <c r="H108" t="s">
        <v>82</v>
      </c>
      <c r="I108" t="s">
        <v>298</v>
      </c>
      <c r="J108">
        <v>188</v>
      </c>
      <c r="K108" t="s">
        <v>84</v>
      </c>
      <c r="L108" t="s">
        <v>85</v>
      </c>
      <c r="M108" t="s">
        <v>86</v>
      </c>
      <c r="N108">
        <v>2</v>
      </c>
      <c r="O108" s="1">
        <v>44600.54923611111</v>
      </c>
      <c r="P108" s="1">
        <v>44600.638391203705</v>
      </c>
      <c r="Q108">
        <v>6152</v>
      </c>
      <c r="R108">
        <v>1551</v>
      </c>
      <c r="S108" t="b">
        <v>0</v>
      </c>
      <c r="T108" t="s">
        <v>87</v>
      </c>
      <c r="U108" t="b">
        <v>1</v>
      </c>
      <c r="V108" t="s">
        <v>128</v>
      </c>
      <c r="W108" s="1">
        <v>44600.576539351852</v>
      </c>
      <c r="X108">
        <v>790</v>
      </c>
      <c r="Y108">
        <v>127</v>
      </c>
      <c r="Z108">
        <v>0</v>
      </c>
      <c r="AA108">
        <v>127</v>
      </c>
      <c r="AB108">
        <v>0</v>
      </c>
      <c r="AC108">
        <v>56</v>
      </c>
      <c r="AD108">
        <v>61</v>
      </c>
      <c r="AE108">
        <v>0</v>
      </c>
      <c r="AF108">
        <v>0</v>
      </c>
      <c r="AG108">
        <v>0</v>
      </c>
      <c r="AH108" t="s">
        <v>92</v>
      </c>
      <c r="AI108" s="1">
        <v>44600.638391203705</v>
      </c>
      <c r="AJ108">
        <v>708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61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45">
      <c r="A109" t="s">
        <v>303</v>
      </c>
      <c r="B109" t="s">
        <v>79</v>
      </c>
      <c r="C109" t="s">
        <v>300</v>
      </c>
      <c r="D109" t="s">
        <v>81</v>
      </c>
      <c r="E109" s="2" t="str">
        <f>HYPERLINK("capsilon://?command=openfolder&amp;siteaddress=FAM.docvelocity-na8.net&amp;folderid=FX274024BE-44FF-6A41-1E87-62352B1CE909","FX2202363")</f>
        <v>FX2202363</v>
      </c>
      <c r="F109" t="s">
        <v>19</v>
      </c>
      <c r="G109" t="s">
        <v>19</v>
      </c>
      <c r="H109" t="s">
        <v>82</v>
      </c>
      <c r="I109" t="s">
        <v>301</v>
      </c>
      <c r="J109">
        <v>38</v>
      </c>
      <c r="K109" t="s">
        <v>84</v>
      </c>
      <c r="L109" t="s">
        <v>85</v>
      </c>
      <c r="M109" t="s">
        <v>86</v>
      </c>
      <c r="N109">
        <v>2</v>
      </c>
      <c r="O109" s="1">
        <v>44600.551064814812</v>
      </c>
      <c r="P109" s="1">
        <v>44600.654340277775</v>
      </c>
      <c r="Q109">
        <v>7567</v>
      </c>
      <c r="R109">
        <v>1356</v>
      </c>
      <c r="S109" t="b">
        <v>0</v>
      </c>
      <c r="T109" t="s">
        <v>87</v>
      </c>
      <c r="U109" t="b">
        <v>1</v>
      </c>
      <c r="V109" t="s">
        <v>132</v>
      </c>
      <c r="W109" s="1">
        <v>44600.596342592595</v>
      </c>
      <c r="X109">
        <v>1029</v>
      </c>
      <c r="Y109">
        <v>37</v>
      </c>
      <c r="Z109">
        <v>0</v>
      </c>
      <c r="AA109">
        <v>37</v>
      </c>
      <c r="AB109">
        <v>0</v>
      </c>
      <c r="AC109">
        <v>29</v>
      </c>
      <c r="AD109">
        <v>1</v>
      </c>
      <c r="AE109">
        <v>0</v>
      </c>
      <c r="AF109">
        <v>0</v>
      </c>
      <c r="AG109">
        <v>0</v>
      </c>
      <c r="AH109" t="s">
        <v>119</v>
      </c>
      <c r="AI109" s="1">
        <v>44600.654340277775</v>
      </c>
      <c r="AJ109">
        <v>216</v>
      </c>
      <c r="AK109">
        <v>4</v>
      </c>
      <c r="AL109">
        <v>0</v>
      </c>
      <c r="AM109">
        <v>4</v>
      </c>
      <c r="AN109">
        <v>0</v>
      </c>
      <c r="AO109">
        <v>4</v>
      </c>
      <c r="AP109">
        <v>-3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45">
      <c r="A110" t="s">
        <v>304</v>
      </c>
      <c r="B110" t="s">
        <v>79</v>
      </c>
      <c r="C110" t="s">
        <v>305</v>
      </c>
      <c r="D110" t="s">
        <v>81</v>
      </c>
      <c r="E110" s="2" t="str">
        <f>HYPERLINK("capsilon://?command=openfolder&amp;siteaddress=FAM.docvelocity-na8.net&amp;folderid=FX92E9C4E8-29E3-304F-81BF-21E734B3CF78","FX220110988")</f>
        <v>FX220110988</v>
      </c>
      <c r="F110" t="s">
        <v>19</v>
      </c>
      <c r="G110" t="s">
        <v>19</v>
      </c>
      <c r="H110" t="s">
        <v>82</v>
      </c>
      <c r="I110" t="s">
        <v>306</v>
      </c>
      <c r="J110">
        <v>28</v>
      </c>
      <c r="K110" t="s">
        <v>84</v>
      </c>
      <c r="L110" t="s">
        <v>85</v>
      </c>
      <c r="M110" t="s">
        <v>86</v>
      </c>
      <c r="N110">
        <v>2</v>
      </c>
      <c r="O110" s="1">
        <v>44600.565532407411</v>
      </c>
      <c r="P110" s="1">
        <v>44600.575509259259</v>
      </c>
      <c r="Q110">
        <v>522</v>
      </c>
      <c r="R110">
        <v>340</v>
      </c>
      <c r="S110" t="b">
        <v>0</v>
      </c>
      <c r="T110" t="s">
        <v>87</v>
      </c>
      <c r="U110" t="b">
        <v>0</v>
      </c>
      <c r="V110" t="s">
        <v>88</v>
      </c>
      <c r="W110" s="1">
        <v>44600.57230324074</v>
      </c>
      <c r="X110">
        <v>78</v>
      </c>
      <c r="Y110">
        <v>21</v>
      </c>
      <c r="Z110">
        <v>0</v>
      </c>
      <c r="AA110">
        <v>21</v>
      </c>
      <c r="AB110">
        <v>0</v>
      </c>
      <c r="AC110">
        <v>2</v>
      </c>
      <c r="AD110">
        <v>7</v>
      </c>
      <c r="AE110">
        <v>0</v>
      </c>
      <c r="AF110">
        <v>0</v>
      </c>
      <c r="AG110">
        <v>0</v>
      </c>
      <c r="AH110" t="s">
        <v>92</v>
      </c>
      <c r="AI110" s="1">
        <v>44600.575509259259</v>
      </c>
      <c r="AJ110">
        <v>262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7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45">
      <c r="A111" t="s">
        <v>307</v>
      </c>
      <c r="B111" t="s">
        <v>79</v>
      </c>
      <c r="C111" t="s">
        <v>305</v>
      </c>
      <c r="D111" t="s">
        <v>81</v>
      </c>
      <c r="E111" s="2" t="str">
        <f>HYPERLINK("capsilon://?command=openfolder&amp;siteaddress=FAM.docvelocity-na8.net&amp;folderid=FX92E9C4E8-29E3-304F-81BF-21E734B3CF78","FX220110988")</f>
        <v>FX220110988</v>
      </c>
      <c r="F111" t="s">
        <v>19</v>
      </c>
      <c r="G111" t="s">
        <v>19</v>
      </c>
      <c r="H111" t="s">
        <v>82</v>
      </c>
      <c r="I111" t="s">
        <v>308</v>
      </c>
      <c r="J111">
        <v>32</v>
      </c>
      <c r="K111" t="s">
        <v>84</v>
      </c>
      <c r="L111" t="s">
        <v>85</v>
      </c>
      <c r="M111" t="s">
        <v>86</v>
      </c>
      <c r="N111">
        <v>1</v>
      </c>
      <c r="O111" s="1">
        <v>44600.570844907408</v>
      </c>
      <c r="P111" s="1">
        <v>44600.573379629626</v>
      </c>
      <c r="Q111">
        <v>127</v>
      </c>
      <c r="R111">
        <v>92</v>
      </c>
      <c r="S111" t="b">
        <v>0</v>
      </c>
      <c r="T111" t="s">
        <v>87</v>
      </c>
      <c r="U111" t="b">
        <v>0</v>
      </c>
      <c r="V111" t="s">
        <v>88</v>
      </c>
      <c r="W111" s="1">
        <v>44600.573379629626</v>
      </c>
      <c r="X111">
        <v>92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32</v>
      </c>
      <c r="AE111">
        <v>27</v>
      </c>
      <c r="AF111">
        <v>0</v>
      </c>
      <c r="AG111">
        <v>1</v>
      </c>
      <c r="AH111" t="s">
        <v>87</v>
      </c>
      <c r="AI111" t="s">
        <v>87</v>
      </c>
      <c r="AJ111" t="s">
        <v>87</v>
      </c>
      <c r="AK111" t="s">
        <v>87</v>
      </c>
      <c r="AL111" t="s">
        <v>87</v>
      </c>
      <c r="AM111" t="s">
        <v>87</v>
      </c>
      <c r="AN111" t="s">
        <v>87</v>
      </c>
      <c r="AO111" t="s">
        <v>87</v>
      </c>
      <c r="AP111" t="s">
        <v>87</v>
      </c>
      <c r="AQ111" t="s">
        <v>87</v>
      </c>
      <c r="AR111" t="s">
        <v>87</v>
      </c>
      <c r="AS111" t="s">
        <v>87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45">
      <c r="A112" t="s">
        <v>309</v>
      </c>
      <c r="B112" t="s">
        <v>79</v>
      </c>
      <c r="C112" t="s">
        <v>305</v>
      </c>
      <c r="D112" t="s">
        <v>81</v>
      </c>
      <c r="E112" s="2" t="str">
        <f>HYPERLINK("capsilon://?command=openfolder&amp;siteaddress=FAM.docvelocity-na8.net&amp;folderid=FX92E9C4E8-29E3-304F-81BF-21E734B3CF78","FX220110988")</f>
        <v>FX220110988</v>
      </c>
      <c r="F112" t="s">
        <v>19</v>
      </c>
      <c r="G112" t="s">
        <v>19</v>
      </c>
      <c r="H112" t="s">
        <v>82</v>
      </c>
      <c r="I112" t="s">
        <v>308</v>
      </c>
      <c r="J112">
        <v>28</v>
      </c>
      <c r="K112" t="s">
        <v>84</v>
      </c>
      <c r="L112" t="s">
        <v>85</v>
      </c>
      <c r="M112" t="s">
        <v>86</v>
      </c>
      <c r="N112">
        <v>2</v>
      </c>
      <c r="O112" s="1">
        <v>44600.573680555557</v>
      </c>
      <c r="P112" s="1">
        <v>44600.655081018522</v>
      </c>
      <c r="Q112">
        <v>5686</v>
      </c>
      <c r="R112">
        <v>1347</v>
      </c>
      <c r="S112" t="b">
        <v>0</v>
      </c>
      <c r="T112" t="s">
        <v>87</v>
      </c>
      <c r="U112" t="b">
        <v>1</v>
      </c>
      <c r="V112" t="s">
        <v>124</v>
      </c>
      <c r="W112" s="1">
        <v>44600.591307870367</v>
      </c>
      <c r="X112">
        <v>1111</v>
      </c>
      <c r="Y112">
        <v>21</v>
      </c>
      <c r="Z112">
        <v>0</v>
      </c>
      <c r="AA112">
        <v>21</v>
      </c>
      <c r="AB112">
        <v>0</v>
      </c>
      <c r="AC112">
        <v>1</v>
      </c>
      <c r="AD112">
        <v>7</v>
      </c>
      <c r="AE112">
        <v>0</v>
      </c>
      <c r="AF112">
        <v>0</v>
      </c>
      <c r="AG112">
        <v>0</v>
      </c>
      <c r="AH112" t="s">
        <v>92</v>
      </c>
      <c r="AI112" s="1">
        <v>44600.655081018522</v>
      </c>
      <c r="AJ112">
        <v>236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7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45">
      <c r="A113" t="s">
        <v>310</v>
      </c>
      <c r="B113" t="s">
        <v>79</v>
      </c>
      <c r="C113" t="s">
        <v>311</v>
      </c>
      <c r="D113" t="s">
        <v>81</v>
      </c>
      <c r="E113" s="2" t="str">
        <f>HYPERLINK("capsilon://?command=openfolder&amp;siteaddress=FAM.docvelocity-na8.net&amp;folderid=FXCD124F87-609C-6A4A-7DF7-8AADCF4B7C89","FX2202791")</f>
        <v>FX2202791</v>
      </c>
      <c r="F113" t="s">
        <v>19</v>
      </c>
      <c r="G113" t="s">
        <v>19</v>
      </c>
      <c r="H113" t="s">
        <v>82</v>
      </c>
      <c r="I113" t="s">
        <v>312</v>
      </c>
      <c r="J113">
        <v>81</v>
      </c>
      <c r="K113" t="s">
        <v>84</v>
      </c>
      <c r="L113" t="s">
        <v>85</v>
      </c>
      <c r="M113" t="s">
        <v>86</v>
      </c>
      <c r="N113">
        <v>1</v>
      </c>
      <c r="O113" s="1">
        <v>44600.577962962961</v>
      </c>
      <c r="P113" s="1">
        <v>44600.595972222225</v>
      </c>
      <c r="Q113">
        <v>1407</v>
      </c>
      <c r="R113">
        <v>149</v>
      </c>
      <c r="S113" t="b">
        <v>0</v>
      </c>
      <c r="T113" t="s">
        <v>87</v>
      </c>
      <c r="U113" t="b">
        <v>0</v>
      </c>
      <c r="V113" t="s">
        <v>88</v>
      </c>
      <c r="W113" s="1">
        <v>44600.595972222225</v>
      </c>
      <c r="X113">
        <v>80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81</v>
      </c>
      <c r="AE113">
        <v>76</v>
      </c>
      <c r="AF113">
        <v>0</v>
      </c>
      <c r="AG113">
        <v>3</v>
      </c>
      <c r="AH113" t="s">
        <v>87</v>
      </c>
      <c r="AI113" t="s">
        <v>87</v>
      </c>
      <c r="AJ113" t="s">
        <v>87</v>
      </c>
      <c r="AK113" t="s">
        <v>87</v>
      </c>
      <c r="AL113" t="s">
        <v>87</v>
      </c>
      <c r="AM113" t="s">
        <v>87</v>
      </c>
      <c r="AN113" t="s">
        <v>87</v>
      </c>
      <c r="AO113" t="s">
        <v>87</v>
      </c>
      <c r="AP113" t="s">
        <v>87</v>
      </c>
      <c r="AQ113" t="s">
        <v>87</v>
      </c>
      <c r="AR113" t="s">
        <v>87</v>
      </c>
      <c r="AS113" t="s">
        <v>87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45">
      <c r="A114" t="s">
        <v>313</v>
      </c>
      <c r="B114" t="s">
        <v>79</v>
      </c>
      <c r="C114" t="s">
        <v>311</v>
      </c>
      <c r="D114" t="s">
        <v>81</v>
      </c>
      <c r="E114" s="2" t="str">
        <f>HYPERLINK("capsilon://?command=openfolder&amp;siteaddress=FAM.docvelocity-na8.net&amp;folderid=FXCD124F87-609C-6A4A-7DF7-8AADCF4B7C89","FX2202791")</f>
        <v>FX2202791</v>
      </c>
      <c r="F114" t="s">
        <v>19</v>
      </c>
      <c r="G114" t="s">
        <v>19</v>
      </c>
      <c r="H114" t="s">
        <v>82</v>
      </c>
      <c r="I114" t="s">
        <v>312</v>
      </c>
      <c r="J114">
        <v>186</v>
      </c>
      <c r="K114" t="s">
        <v>84</v>
      </c>
      <c r="L114" t="s">
        <v>85</v>
      </c>
      <c r="M114" t="s">
        <v>86</v>
      </c>
      <c r="N114">
        <v>2</v>
      </c>
      <c r="O114" s="1">
        <v>44600.598298611112</v>
      </c>
      <c r="P114" s="1">
        <v>44600.657743055555</v>
      </c>
      <c r="Q114">
        <v>4198</v>
      </c>
      <c r="R114">
        <v>938</v>
      </c>
      <c r="S114" t="b">
        <v>0</v>
      </c>
      <c r="T114" t="s">
        <v>87</v>
      </c>
      <c r="U114" t="b">
        <v>1</v>
      </c>
      <c r="V114" t="s">
        <v>128</v>
      </c>
      <c r="W114" s="1">
        <v>44600.606053240743</v>
      </c>
      <c r="X114">
        <v>645</v>
      </c>
      <c r="Y114">
        <v>132</v>
      </c>
      <c r="Z114">
        <v>0</v>
      </c>
      <c r="AA114">
        <v>132</v>
      </c>
      <c r="AB114">
        <v>0</v>
      </c>
      <c r="AC114">
        <v>53</v>
      </c>
      <c r="AD114">
        <v>54</v>
      </c>
      <c r="AE114">
        <v>0</v>
      </c>
      <c r="AF114">
        <v>0</v>
      </c>
      <c r="AG114">
        <v>0</v>
      </c>
      <c r="AH114" t="s">
        <v>119</v>
      </c>
      <c r="AI114" s="1">
        <v>44600.657743055555</v>
      </c>
      <c r="AJ114">
        <v>293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54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45">
      <c r="A115" t="s">
        <v>314</v>
      </c>
      <c r="B115" t="s">
        <v>79</v>
      </c>
      <c r="C115" t="s">
        <v>315</v>
      </c>
      <c r="D115" t="s">
        <v>81</v>
      </c>
      <c r="E115" s="2" t="str">
        <f>HYPERLINK("capsilon://?command=openfolder&amp;siteaddress=FAM.docvelocity-na8.net&amp;folderid=FX98E75F4D-730D-64DD-BECA-C7E4D831B44B","FX211213239")</f>
        <v>FX211213239</v>
      </c>
      <c r="F115" t="s">
        <v>19</v>
      </c>
      <c r="G115" t="s">
        <v>19</v>
      </c>
      <c r="H115" t="s">
        <v>82</v>
      </c>
      <c r="I115" t="s">
        <v>316</v>
      </c>
      <c r="J115">
        <v>30</v>
      </c>
      <c r="K115" t="s">
        <v>84</v>
      </c>
      <c r="L115" t="s">
        <v>85</v>
      </c>
      <c r="M115" t="s">
        <v>86</v>
      </c>
      <c r="N115">
        <v>2</v>
      </c>
      <c r="O115" s="1">
        <v>44600.617743055554</v>
      </c>
      <c r="P115" s="1">
        <v>44600.657280092593</v>
      </c>
      <c r="Q115">
        <v>3025</v>
      </c>
      <c r="R115">
        <v>391</v>
      </c>
      <c r="S115" t="b">
        <v>0</v>
      </c>
      <c r="T115" t="s">
        <v>87</v>
      </c>
      <c r="U115" t="b">
        <v>0</v>
      </c>
      <c r="V115" t="s">
        <v>118</v>
      </c>
      <c r="W115" s="1">
        <v>44600.620300925926</v>
      </c>
      <c r="X115">
        <v>201</v>
      </c>
      <c r="Y115">
        <v>9</v>
      </c>
      <c r="Z115">
        <v>0</v>
      </c>
      <c r="AA115">
        <v>9</v>
      </c>
      <c r="AB115">
        <v>0</v>
      </c>
      <c r="AC115">
        <v>1</v>
      </c>
      <c r="AD115">
        <v>21</v>
      </c>
      <c r="AE115">
        <v>0</v>
      </c>
      <c r="AF115">
        <v>0</v>
      </c>
      <c r="AG115">
        <v>0</v>
      </c>
      <c r="AH115" t="s">
        <v>92</v>
      </c>
      <c r="AI115" s="1">
        <v>44600.657280092593</v>
      </c>
      <c r="AJ115">
        <v>190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21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45">
      <c r="A116" t="s">
        <v>317</v>
      </c>
      <c r="B116" t="s">
        <v>79</v>
      </c>
      <c r="C116" t="s">
        <v>318</v>
      </c>
      <c r="D116" t="s">
        <v>81</v>
      </c>
      <c r="E116" s="2" t="str">
        <f>HYPERLINK("capsilon://?command=openfolder&amp;siteaddress=FAM.docvelocity-na8.net&amp;folderid=FXCEB7F7A9-13E6-BC12-7B40-8CD0976AFF21","FX22022895")</f>
        <v>FX22022895</v>
      </c>
      <c r="F116" t="s">
        <v>19</v>
      </c>
      <c r="G116" t="s">
        <v>19</v>
      </c>
      <c r="H116" t="s">
        <v>82</v>
      </c>
      <c r="I116" t="s">
        <v>319</v>
      </c>
      <c r="J116">
        <v>139</v>
      </c>
      <c r="K116" t="s">
        <v>84</v>
      </c>
      <c r="L116" t="s">
        <v>85</v>
      </c>
      <c r="M116" t="s">
        <v>86</v>
      </c>
      <c r="N116">
        <v>1</v>
      </c>
      <c r="O116" s="1">
        <v>44600.856504629628</v>
      </c>
      <c r="P116" s="1">
        <v>44601.168877314813</v>
      </c>
      <c r="Q116">
        <v>26437</v>
      </c>
      <c r="R116">
        <v>552</v>
      </c>
      <c r="S116" t="b">
        <v>0</v>
      </c>
      <c r="T116" t="s">
        <v>87</v>
      </c>
      <c r="U116" t="b">
        <v>0</v>
      </c>
      <c r="V116" t="s">
        <v>110</v>
      </c>
      <c r="W116" s="1">
        <v>44601.168877314813</v>
      </c>
      <c r="X116">
        <v>468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139</v>
      </c>
      <c r="AE116">
        <v>129</v>
      </c>
      <c r="AF116">
        <v>0</v>
      </c>
      <c r="AG116">
        <v>4</v>
      </c>
      <c r="AH116" t="s">
        <v>87</v>
      </c>
      <c r="AI116" t="s">
        <v>87</v>
      </c>
      <c r="AJ116" t="s">
        <v>87</v>
      </c>
      <c r="AK116" t="s">
        <v>87</v>
      </c>
      <c r="AL116" t="s">
        <v>87</v>
      </c>
      <c r="AM116" t="s">
        <v>87</v>
      </c>
      <c r="AN116" t="s">
        <v>87</v>
      </c>
      <c r="AO116" t="s">
        <v>87</v>
      </c>
      <c r="AP116" t="s">
        <v>87</v>
      </c>
      <c r="AQ116" t="s">
        <v>87</v>
      </c>
      <c r="AR116" t="s">
        <v>87</v>
      </c>
      <c r="AS116" t="s">
        <v>87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45">
      <c r="A117" t="s">
        <v>320</v>
      </c>
      <c r="B117" t="s">
        <v>79</v>
      </c>
      <c r="C117" t="s">
        <v>321</v>
      </c>
      <c r="D117" t="s">
        <v>81</v>
      </c>
      <c r="E117" s="2" t="str">
        <f>HYPERLINK("capsilon://?command=openfolder&amp;siteaddress=FAM.docvelocity-na8.net&amp;folderid=FXABDC982A-4E31-8895-CCAA-E95F38CCCB30","FX2202893")</f>
        <v>FX2202893</v>
      </c>
      <c r="F117" t="s">
        <v>19</v>
      </c>
      <c r="G117" t="s">
        <v>19</v>
      </c>
      <c r="H117" t="s">
        <v>82</v>
      </c>
      <c r="I117" t="s">
        <v>322</v>
      </c>
      <c r="J117">
        <v>28</v>
      </c>
      <c r="K117" t="s">
        <v>84</v>
      </c>
      <c r="L117" t="s">
        <v>85</v>
      </c>
      <c r="M117" t="s">
        <v>86</v>
      </c>
      <c r="N117">
        <v>2</v>
      </c>
      <c r="O117" s="1">
        <v>44600.888055555559</v>
      </c>
      <c r="P117" s="1">
        <v>44601.225439814814</v>
      </c>
      <c r="Q117">
        <v>28868</v>
      </c>
      <c r="R117">
        <v>282</v>
      </c>
      <c r="S117" t="b">
        <v>0</v>
      </c>
      <c r="T117" t="s">
        <v>87</v>
      </c>
      <c r="U117" t="b">
        <v>0</v>
      </c>
      <c r="V117" t="s">
        <v>118</v>
      </c>
      <c r="W117" s="1">
        <v>44601.203206018516</v>
      </c>
      <c r="X117">
        <v>169</v>
      </c>
      <c r="Y117">
        <v>0</v>
      </c>
      <c r="Z117">
        <v>0</v>
      </c>
      <c r="AA117">
        <v>0</v>
      </c>
      <c r="AB117">
        <v>21</v>
      </c>
      <c r="AC117">
        <v>0</v>
      </c>
      <c r="AD117">
        <v>28</v>
      </c>
      <c r="AE117">
        <v>0</v>
      </c>
      <c r="AF117">
        <v>0</v>
      </c>
      <c r="AG117">
        <v>0</v>
      </c>
      <c r="AH117" t="s">
        <v>323</v>
      </c>
      <c r="AI117" s="1">
        <v>44601.225439814814</v>
      </c>
      <c r="AJ117">
        <v>76</v>
      </c>
      <c r="AK117">
        <v>0</v>
      </c>
      <c r="AL117">
        <v>0</v>
      </c>
      <c r="AM117">
        <v>0</v>
      </c>
      <c r="AN117">
        <v>21</v>
      </c>
      <c r="AO117">
        <v>0</v>
      </c>
      <c r="AP117">
        <v>28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45">
      <c r="A118" t="s">
        <v>324</v>
      </c>
      <c r="B118" t="s">
        <v>79</v>
      </c>
      <c r="C118" t="s">
        <v>318</v>
      </c>
      <c r="D118" t="s">
        <v>81</v>
      </c>
      <c r="E118" s="2" t="str">
        <f>HYPERLINK("capsilon://?command=openfolder&amp;siteaddress=FAM.docvelocity-na8.net&amp;folderid=FXCEB7F7A9-13E6-BC12-7B40-8CD0976AFF21","FX22022895")</f>
        <v>FX22022895</v>
      </c>
      <c r="F118" t="s">
        <v>19</v>
      </c>
      <c r="G118" t="s">
        <v>19</v>
      </c>
      <c r="H118" t="s">
        <v>82</v>
      </c>
      <c r="I118" t="s">
        <v>319</v>
      </c>
      <c r="J118">
        <v>236</v>
      </c>
      <c r="K118" t="s">
        <v>84</v>
      </c>
      <c r="L118" t="s">
        <v>85</v>
      </c>
      <c r="M118" t="s">
        <v>86</v>
      </c>
      <c r="N118">
        <v>2</v>
      </c>
      <c r="O118" s="1">
        <v>44601.170289351852</v>
      </c>
      <c r="P118" s="1">
        <v>44601.224548611113</v>
      </c>
      <c r="Q118">
        <v>1359</v>
      </c>
      <c r="R118">
        <v>3329</v>
      </c>
      <c r="S118" t="b">
        <v>0</v>
      </c>
      <c r="T118" t="s">
        <v>87</v>
      </c>
      <c r="U118" t="b">
        <v>1</v>
      </c>
      <c r="V118" t="s">
        <v>118</v>
      </c>
      <c r="W118" s="1">
        <v>44601.201238425929</v>
      </c>
      <c r="X118">
        <v>1498</v>
      </c>
      <c r="Y118">
        <v>241</v>
      </c>
      <c r="Z118">
        <v>0</v>
      </c>
      <c r="AA118">
        <v>241</v>
      </c>
      <c r="AB118">
        <v>0</v>
      </c>
      <c r="AC118">
        <v>172</v>
      </c>
      <c r="AD118">
        <v>-5</v>
      </c>
      <c r="AE118">
        <v>0</v>
      </c>
      <c r="AF118">
        <v>0</v>
      </c>
      <c r="AG118">
        <v>0</v>
      </c>
      <c r="AH118" t="s">
        <v>323</v>
      </c>
      <c r="AI118" s="1">
        <v>44601.224548611113</v>
      </c>
      <c r="AJ118">
        <v>1701</v>
      </c>
      <c r="AK118">
        <v>1</v>
      </c>
      <c r="AL118">
        <v>0</v>
      </c>
      <c r="AM118">
        <v>1</v>
      </c>
      <c r="AN118">
        <v>0</v>
      </c>
      <c r="AO118">
        <v>1</v>
      </c>
      <c r="AP118">
        <v>-6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45">
      <c r="A119" t="s">
        <v>325</v>
      </c>
      <c r="B119" t="s">
        <v>79</v>
      </c>
      <c r="C119" t="s">
        <v>326</v>
      </c>
      <c r="D119" t="s">
        <v>81</v>
      </c>
      <c r="E119" s="2" t="str">
        <f>HYPERLINK("capsilon://?command=openfolder&amp;siteaddress=FAM.docvelocity-na8.net&amp;folderid=FX2C913907-9771-CA16-1955-FEF240277BBC","FX22023006")</f>
        <v>FX22023006</v>
      </c>
      <c r="F119" t="s">
        <v>19</v>
      </c>
      <c r="G119" t="s">
        <v>19</v>
      </c>
      <c r="H119" t="s">
        <v>82</v>
      </c>
      <c r="I119" t="s">
        <v>327</v>
      </c>
      <c r="J119">
        <v>66</v>
      </c>
      <c r="K119" t="s">
        <v>84</v>
      </c>
      <c r="L119" t="s">
        <v>85</v>
      </c>
      <c r="M119" t="s">
        <v>86</v>
      </c>
      <c r="N119">
        <v>2</v>
      </c>
      <c r="O119" s="1">
        <v>44601.365891203706</v>
      </c>
      <c r="P119" s="1">
        <v>44601.368356481478</v>
      </c>
      <c r="Q119">
        <v>95</v>
      </c>
      <c r="R119">
        <v>118</v>
      </c>
      <c r="S119" t="b">
        <v>0</v>
      </c>
      <c r="T119" t="s">
        <v>87</v>
      </c>
      <c r="U119" t="b">
        <v>0</v>
      </c>
      <c r="V119" t="s">
        <v>128</v>
      </c>
      <c r="W119" s="1">
        <v>44601.366597222222</v>
      </c>
      <c r="X119">
        <v>41</v>
      </c>
      <c r="Y119">
        <v>0</v>
      </c>
      <c r="Z119">
        <v>0</v>
      </c>
      <c r="AA119">
        <v>0</v>
      </c>
      <c r="AB119">
        <v>52</v>
      </c>
      <c r="AC119">
        <v>0</v>
      </c>
      <c r="AD119">
        <v>66</v>
      </c>
      <c r="AE119">
        <v>0</v>
      </c>
      <c r="AF119">
        <v>0</v>
      </c>
      <c r="AG119">
        <v>0</v>
      </c>
      <c r="AH119" t="s">
        <v>172</v>
      </c>
      <c r="AI119" s="1">
        <v>44601.368356481478</v>
      </c>
      <c r="AJ119">
        <v>77</v>
      </c>
      <c r="AK119">
        <v>0</v>
      </c>
      <c r="AL119">
        <v>0</v>
      </c>
      <c r="AM119">
        <v>0</v>
      </c>
      <c r="AN119">
        <v>52</v>
      </c>
      <c r="AO119">
        <v>0</v>
      </c>
      <c r="AP119">
        <v>66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45">
      <c r="A120" t="s">
        <v>328</v>
      </c>
      <c r="B120" t="s">
        <v>79</v>
      </c>
      <c r="C120" t="s">
        <v>326</v>
      </c>
      <c r="D120" t="s">
        <v>81</v>
      </c>
      <c r="E120" s="2" t="str">
        <f>HYPERLINK("capsilon://?command=openfolder&amp;siteaddress=FAM.docvelocity-na8.net&amp;folderid=FX2C913907-9771-CA16-1955-FEF240277BBC","FX22023006")</f>
        <v>FX22023006</v>
      </c>
      <c r="F120" t="s">
        <v>19</v>
      </c>
      <c r="G120" t="s">
        <v>19</v>
      </c>
      <c r="H120" t="s">
        <v>82</v>
      </c>
      <c r="I120" t="s">
        <v>329</v>
      </c>
      <c r="J120">
        <v>66</v>
      </c>
      <c r="K120" t="s">
        <v>84</v>
      </c>
      <c r="L120" t="s">
        <v>85</v>
      </c>
      <c r="M120" t="s">
        <v>86</v>
      </c>
      <c r="N120">
        <v>2</v>
      </c>
      <c r="O120" s="1">
        <v>44601.367175925923</v>
      </c>
      <c r="P120" s="1">
        <v>44601.369016203702</v>
      </c>
      <c r="Q120">
        <v>81</v>
      </c>
      <c r="R120">
        <v>78</v>
      </c>
      <c r="S120" t="b">
        <v>0</v>
      </c>
      <c r="T120" t="s">
        <v>87</v>
      </c>
      <c r="U120" t="b">
        <v>0</v>
      </c>
      <c r="V120" t="s">
        <v>128</v>
      </c>
      <c r="W120" s="1">
        <v>44601.367476851854</v>
      </c>
      <c r="X120">
        <v>22</v>
      </c>
      <c r="Y120">
        <v>0</v>
      </c>
      <c r="Z120">
        <v>0</v>
      </c>
      <c r="AA120">
        <v>0</v>
      </c>
      <c r="AB120">
        <v>52</v>
      </c>
      <c r="AC120">
        <v>0</v>
      </c>
      <c r="AD120">
        <v>66</v>
      </c>
      <c r="AE120">
        <v>0</v>
      </c>
      <c r="AF120">
        <v>0</v>
      </c>
      <c r="AG120">
        <v>0</v>
      </c>
      <c r="AH120" t="s">
        <v>172</v>
      </c>
      <c r="AI120" s="1">
        <v>44601.369016203702</v>
      </c>
      <c r="AJ120">
        <v>56</v>
      </c>
      <c r="AK120">
        <v>0</v>
      </c>
      <c r="AL120">
        <v>0</v>
      </c>
      <c r="AM120">
        <v>0</v>
      </c>
      <c r="AN120">
        <v>52</v>
      </c>
      <c r="AO120">
        <v>0</v>
      </c>
      <c r="AP120">
        <v>66</v>
      </c>
      <c r="AQ120">
        <v>0</v>
      </c>
      <c r="AR120">
        <v>0</v>
      </c>
      <c r="AS120">
        <v>0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45">
      <c r="A121" t="s">
        <v>330</v>
      </c>
      <c r="B121" t="s">
        <v>79</v>
      </c>
      <c r="C121" t="s">
        <v>331</v>
      </c>
      <c r="D121" t="s">
        <v>81</v>
      </c>
      <c r="E121" s="2" t="str">
        <f>HYPERLINK("capsilon://?command=openfolder&amp;siteaddress=FAM.docvelocity-na8.net&amp;folderid=FXD11833E7-6FF0-02C8-48C3-7F52910C6065","FX22018822")</f>
        <v>FX22018822</v>
      </c>
      <c r="F121" t="s">
        <v>19</v>
      </c>
      <c r="G121" t="s">
        <v>19</v>
      </c>
      <c r="H121" t="s">
        <v>82</v>
      </c>
      <c r="I121" t="s">
        <v>332</v>
      </c>
      <c r="J121">
        <v>30</v>
      </c>
      <c r="K121" t="s">
        <v>84</v>
      </c>
      <c r="L121" t="s">
        <v>85</v>
      </c>
      <c r="M121" t="s">
        <v>86</v>
      </c>
      <c r="N121">
        <v>2</v>
      </c>
      <c r="O121" s="1">
        <v>44601.387199074074</v>
      </c>
      <c r="P121" s="1">
        <v>44601.406469907408</v>
      </c>
      <c r="Q121">
        <v>1426</v>
      </c>
      <c r="R121">
        <v>239</v>
      </c>
      <c r="S121" t="b">
        <v>0</v>
      </c>
      <c r="T121" t="s">
        <v>87</v>
      </c>
      <c r="U121" t="b">
        <v>0</v>
      </c>
      <c r="V121" t="s">
        <v>138</v>
      </c>
      <c r="W121" s="1">
        <v>44601.389398148145</v>
      </c>
      <c r="X121">
        <v>146</v>
      </c>
      <c r="Y121">
        <v>9</v>
      </c>
      <c r="Z121">
        <v>0</v>
      </c>
      <c r="AA121">
        <v>9</v>
      </c>
      <c r="AB121">
        <v>0</v>
      </c>
      <c r="AC121">
        <v>4</v>
      </c>
      <c r="AD121">
        <v>21</v>
      </c>
      <c r="AE121">
        <v>0</v>
      </c>
      <c r="AF121">
        <v>0</v>
      </c>
      <c r="AG121">
        <v>0</v>
      </c>
      <c r="AH121" t="s">
        <v>185</v>
      </c>
      <c r="AI121" s="1">
        <v>44601.406469907408</v>
      </c>
      <c r="AJ121">
        <v>93</v>
      </c>
      <c r="AK121">
        <v>1</v>
      </c>
      <c r="AL121">
        <v>0</v>
      </c>
      <c r="AM121">
        <v>1</v>
      </c>
      <c r="AN121">
        <v>0</v>
      </c>
      <c r="AO121">
        <v>0</v>
      </c>
      <c r="AP121">
        <v>20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45">
      <c r="A122" t="s">
        <v>333</v>
      </c>
      <c r="B122" t="s">
        <v>79</v>
      </c>
      <c r="C122" t="s">
        <v>334</v>
      </c>
      <c r="D122" t="s">
        <v>81</v>
      </c>
      <c r="E122" s="2" t="str">
        <f>HYPERLINK("capsilon://?command=openfolder&amp;siteaddress=FAM.docvelocity-na8.net&amp;folderid=FX81F46706-7F0D-E9BC-8AD6-1512D4E83E0C","FX22022268")</f>
        <v>FX22022268</v>
      </c>
      <c r="F122" t="s">
        <v>19</v>
      </c>
      <c r="G122" t="s">
        <v>19</v>
      </c>
      <c r="H122" t="s">
        <v>82</v>
      </c>
      <c r="I122" t="s">
        <v>335</v>
      </c>
      <c r="J122">
        <v>56</v>
      </c>
      <c r="K122" t="s">
        <v>84</v>
      </c>
      <c r="L122" t="s">
        <v>85</v>
      </c>
      <c r="M122" t="s">
        <v>86</v>
      </c>
      <c r="N122">
        <v>2</v>
      </c>
      <c r="O122" s="1">
        <v>44601.393310185187</v>
      </c>
      <c r="P122" s="1">
        <v>44601.408136574071</v>
      </c>
      <c r="Q122">
        <v>824</v>
      </c>
      <c r="R122">
        <v>457</v>
      </c>
      <c r="S122" t="b">
        <v>0</v>
      </c>
      <c r="T122" t="s">
        <v>87</v>
      </c>
      <c r="U122" t="b">
        <v>0</v>
      </c>
      <c r="V122" t="s">
        <v>128</v>
      </c>
      <c r="W122" s="1">
        <v>44601.399710648147</v>
      </c>
      <c r="X122">
        <v>314</v>
      </c>
      <c r="Y122">
        <v>42</v>
      </c>
      <c r="Z122">
        <v>0</v>
      </c>
      <c r="AA122">
        <v>42</v>
      </c>
      <c r="AB122">
        <v>0</v>
      </c>
      <c r="AC122">
        <v>10</v>
      </c>
      <c r="AD122">
        <v>14</v>
      </c>
      <c r="AE122">
        <v>0</v>
      </c>
      <c r="AF122">
        <v>0</v>
      </c>
      <c r="AG122">
        <v>0</v>
      </c>
      <c r="AH122" t="s">
        <v>185</v>
      </c>
      <c r="AI122" s="1">
        <v>44601.408136574071</v>
      </c>
      <c r="AJ122">
        <v>143</v>
      </c>
      <c r="AK122">
        <v>1</v>
      </c>
      <c r="AL122">
        <v>0</v>
      </c>
      <c r="AM122">
        <v>1</v>
      </c>
      <c r="AN122">
        <v>0</v>
      </c>
      <c r="AO122">
        <v>0</v>
      </c>
      <c r="AP122">
        <v>13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45">
      <c r="A123" t="s">
        <v>336</v>
      </c>
      <c r="B123" t="s">
        <v>79</v>
      </c>
      <c r="C123" t="s">
        <v>334</v>
      </c>
      <c r="D123" t="s">
        <v>81</v>
      </c>
      <c r="E123" s="2" t="str">
        <f>HYPERLINK("capsilon://?command=openfolder&amp;siteaddress=FAM.docvelocity-na8.net&amp;folderid=FX81F46706-7F0D-E9BC-8AD6-1512D4E83E0C","FX22022268")</f>
        <v>FX22022268</v>
      </c>
      <c r="F123" t="s">
        <v>19</v>
      </c>
      <c r="G123" t="s">
        <v>19</v>
      </c>
      <c r="H123" t="s">
        <v>82</v>
      </c>
      <c r="I123" t="s">
        <v>337</v>
      </c>
      <c r="J123">
        <v>56</v>
      </c>
      <c r="K123" t="s">
        <v>84</v>
      </c>
      <c r="L123" t="s">
        <v>85</v>
      </c>
      <c r="M123" t="s">
        <v>86</v>
      </c>
      <c r="N123">
        <v>2</v>
      </c>
      <c r="O123" s="1">
        <v>44601.393391203703</v>
      </c>
      <c r="P123" s="1">
        <v>44601.416909722226</v>
      </c>
      <c r="Q123">
        <v>913</v>
      </c>
      <c r="R123">
        <v>1119</v>
      </c>
      <c r="S123" t="b">
        <v>0</v>
      </c>
      <c r="T123" t="s">
        <v>87</v>
      </c>
      <c r="U123" t="b">
        <v>0</v>
      </c>
      <c r="V123" t="s">
        <v>121</v>
      </c>
      <c r="W123" s="1">
        <v>44601.400347222225</v>
      </c>
      <c r="X123">
        <v>339</v>
      </c>
      <c r="Y123">
        <v>42</v>
      </c>
      <c r="Z123">
        <v>0</v>
      </c>
      <c r="AA123">
        <v>42</v>
      </c>
      <c r="AB123">
        <v>0</v>
      </c>
      <c r="AC123">
        <v>8</v>
      </c>
      <c r="AD123">
        <v>14</v>
      </c>
      <c r="AE123">
        <v>0</v>
      </c>
      <c r="AF123">
        <v>0</v>
      </c>
      <c r="AG123">
        <v>0</v>
      </c>
      <c r="AH123" t="s">
        <v>323</v>
      </c>
      <c r="AI123" s="1">
        <v>44601.416909722226</v>
      </c>
      <c r="AJ123">
        <v>363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14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45">
      <c r="A124" t="s">
        <v>338</v>
      </c>
      <c r="B124" t="s">
        <v>79</v>
      </c>
      <c r="C124" t="s">
        <v>339</v>
      </c>
      <c r="D124" t="s">
        <v>81</v>
      </c>
      <c r="E124" s="2" t="str">
        <f>HYPERLINK("capsilon://?command=openfolder&amp;siteaddress=FAM.docvelocity-na8.net&amp;folderid=FX770D2DFA-A650-E4FB-28B6-0CF148A066F6","FX220113146")</f>
        <v>FX220113146</v>
      </c>
      <c r="F124" t="s">
        <v>19</v>
      </c>
      <c r="G124" t="s">
        <v>19</v>
      </c>
      <c r="H124" t="s">
        <v>82</v>
      </c>
      <c r="I124" t="s">
        <v>340</v>
      </c>
      <c r="J124">
        <v>28</v>
      </c>
      <c r="K124" t="s">
        <v>84</v>
      </c>
      <c r="L124" t="s">
        <v>85</v>
      </c>
      <c r="M124" t="s">
        <v>86</v>
      </c>
      <c r="N124">
        <v>1</v>
      </c>
      <c r="O124" s="1">
        <v>44593.618946759256</v>
      </c>
      <c r="P124" s="1">
        <v>44593.62395833333</v>
      </c>
      <c r="Q124">
        <v>53</v>
      </c>
      <c r="R124">
        <v>380</v>
      </c>
      <c r="S124" t="b">
        <v>0</v>
      </c>
      <c r="T124" t="s">
        <v>87</v>
      </c>
      <c r="U124" t="b">
        <v>0</v>
      </c>
      <c r="V124" t="s">
        <v>88</v>
      </c>
      <c r="W124" s="1">
        <v>44593.62395833333</v>
      </c>
      <c r="X124">
        <v>346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28</v>
      </c>
      <c r="AE124">
        <v>21</v>
      </c>
      <c r="AF124">
        <v>0</v>
      </c>
      <c r="AG124">
        <v>2</v>
      </c>
      <c r="AH124" t="s">
        <v>87</v>
      </c>
      <c r="AI124" t="s">
        <v>87</v>
      </c>
      <c r="AJ124" t="s">
        <v>87</v>
      </c>
      <c r="AK124" t="s">
        <v>87</v>
      </c>
      <c r="AL124" t="s">
        <v>87</v>
      </c>
      <c r="AM124" t="s">
        <v>87</v>
      </c>
      <c r="AN124" t="s">
        <v>87</v>
      </c>
      <c r="AO124" t="s">
        <v>87</v>
      </c>
      <c r="AP124" t="s">
        <v>87</v>
      </c>
      <c r="AQ124" t="s">
        <v>87</v>
      </c>
      <c r="AR124" t="s">
        <v>87</v>
      </c>
      <c r="AS124" t="s">
        <v>87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45">
      <c r="A125" t="s">
        <v>341</v>
      </c>
      <c r="B125" t="s">
        <v>79</v>
      </c>
      <c r="C125" t="s">
        <v>339</v>
      </c>
      <c r="D125" t="s">
        <v>81</v>
      </c>
      <c r="E125" s="2" t="str">
        <f>HYPERLINK("capsilon://?command=openfolder&amp;siteaddress=FAM.docvelocity-na8.net&amp;folderid=FX770D2DFA-A650-E4FB-28B6-0CF148A066F6","FX220113146")</f>
        <v>FX220113146</v>
      </c>
      <c r="F125" t="s">
        <v>19</v>
      </c>
      <c r="G125" t="s">
        <v>19</v>
      </c>
      <c r="H125" t="s">
        <v>82</v>
      </c>
      <c r="I125" t="s">
        <v>340</v>
      </c>
      <c r="J125">
        <v>56</v>
      </c>
      <c r="K125" t="s">
        <v>84</v>
      </c>
      <c r="L125" t="s">
        <v>85</v>
      </c>
      <c r="M125" t="s">
        <v>86</v>
      </c>
      <c r="N125">
        <v>2</v>
      </c>
      <c r="O125" s="1">
        <v>44593.624606481484</v>
      </c>
      <c r="P125" s="1">
        <v>44593.72111111111</v>
      </c>
      <c r="Q125">
        <v>7137</v>
      </c>
      <c r="R125">
        <v>1201</v>
      </c>
      <c r="S125" t="b">
        <v>0</v>
      </c>
      <c r="T125" t="s">
        <v>87</v>
      </c>
      <c r="U125" t="b">
        <v>1</v>
      </c>
      <c r="V125" t="s">
        <v>138</v>
      </c>
      <c r="W125" s="1">
        <v>44593.656805555554</v>
      </c>
      <c r="X125">
        <v>969</v>
      </c>
      <c r="Y125">
        <v>42</v>
      </c>
      <c r="Z125">
        <v>0</v>
      </c>
      <c r="AA125">
        <v>42</v>
      </c>
      <c r="AB125">
        <v>0</v>
      </c>
      <c r="AC125">
        <v>27</v>
      </c>
      <c r="AD125">
        <v>14</v>
      </c>
      <c r="AE125">
        <v>0</v>
      </c>
      <c r="AF125">
        <v>0</v>
      </c>
      <c r="AG125">
        <v>0</v>
      </c>
      <c r="AH125" t="s">
        <v>119</v>
      </c>
      <c r="AI125" s="1">
        <v>44593.72111111111</v>
      </c>
      <c r="AJ125">
        <v>203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14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45">
      <c r="A126" t="s">
        <v>342</v>
      </c>
      <c r="B126" t="s">
        <v>79</v>
      </c>
      <c r="C126" t="s">
        <v>343</v>
      </c>
      <c r="D126" t="s">
        <v>81</v>
      </c>
      <c r="E126" s="2" t="str">
        <f>HYPERLINK("capsilon://?command=openfolder&amp;siteaddress=FAM.docvelocity-na8.net&amp;folderid=FXD48B1B73-4245-FD00-0992-0B30D9D5DC2D","FX22023420")</f>
        <v>FX22023420</v>
      </c>
      <c r="F126" t="s">
        <v>19</v>
      </c>
      <c r="G126" t="s">
        <v>19</v>
      </c>
      <c r="H126" t="s">
        <v>82</v>
      </c>
      <c r="I126" t="s">
        <v>344</v>
      </c>
      <c r="J126">
        <v>44</v>
      </c>
      <c r="K126" t="s">
        <v>84</v>
      </c>
      <c r="L126" t="s">
        <v>85</v>
      </c>
      <c r="M126" t="s">
        <v>86</v>
      </c>
      <c r="N126">
        <v>1</v>
      </c>
      <c r="O126" s="1">
        <v>44601.517581018517</v>
      </c>
      <c r="P126" s="1">
        <v>44601.528564814813</v>
      </c>
      <c r="Q126">
        <v>677</v>
      </c>
      <c r="R126">
        <v>272</v>
      </c>
      <c r="S126" t="b">
        <v>0</v>
      </c>
      <c r="T126" t="s">
        <v>87</v>
      </c>
      <c r="U126" t="b">
        <v>0</v>
      </c>
      <c r="V126" t="s">
        <v>88</v>
      </c>
      <c r="W126" s="1">
        <v>44601.528564814813</v>
      </c>
      <c r="X126">
        <v>176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44</v>
      </c>
      <c r="AE126">
        <v>39</v>
      </c>
      <c r="AF126">
        <v>0</v>
      </c>
      <c r="AG126">
        <v>2</v>
      </c>
      <c r="AH126" t="s">
        <v>87</v>
      </c>
      <c r="AI126" t="s">
        <v>87</v>
      </c>
      <c r="AJ126" t="s">
        <v>87</v>
      </c>
      <c r="AK126" t="s">
        <v>87</v>
      </c>
      <c r="AL126" t="s">
        <v>87</v>
      </c>
      <c r="AM126" t="s">
        <v>87</v>
      </c>
      <c r="AN126" t="s">
        <v>87</v>
      </c>
      <c r="AO126" t="s">
        <v>87</v>
      </c>
      <c r="AP126" t="s">
        <v>87</v>
      </c>
      <c r="AQ126" t="s">
        <v>87</v>
      </c>
      <c r="AR126" t="s">
        <v>87</v>
      </c>
      <c r="AS126" t="s">
        <v>87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45">
      <c r="A127" t="s">
        <v>345</v>
      </c>
      <c r="B127" t="s">
        <v>79</v>
      </c>
      <c r="C127" t="s">
        <v>343</v>
      </c>
      <c r="D127" t="s">
        <v>81</v>
      </c>
      <c r="E127" s="2" t="str">
        <f>HYPERLINK("capsilon://?command=openfolder&amp;siteaddress=FAM.docvelocity-na8.net&amp;folderid=FXD48B1B73-4245-FD00-0992-0B30D9D5DC2D","FX22023420")</f>
        <v>FX22023420</v>
      </c>
      <c r="F127" t="s">
        <v>19</v>
      </c>
      <c r="G127" t="s">
        <v>19</v>
      </c>
      <c r="H127" t="s">
        <v>82</v>
      </c>
      <c r="I127" t="s">
        <v>344</v>
      </c>
      <c r="J127">
        <v>85</v>
      </c>
      <c r="K127" t="s">
        <v>84</v>
      </c>
      <c r="L127" t="s">
        <v>85</v>
      </c>
      <c r="M127" t="s">
        <v>86</v>
      </c>
      <c r="N127">
        <v>2</v>
      </c>
      <c r="O127" s="1">
        <v>44601.529965277776</v>
      </c>
      <c r="P127" s="1">
        <v>44601.568657407406</v>
      </c>
      <c r="Q127">
        <v>894</v>
      </c>
      <c r="R127">
        <v>2449</v>
      </c>
      <c r="S127" t="b">
        <v>0</v>
      </c>
      <c r="T127" t="s">
        <v>87</v>
      </c>
      <c r="U127" t="b">
        <v>1</v>
      </c>
      <c r="V127" t="s">
        <v>118</v>
      </c>
      <c r="W127" s="1">
        <v>44601.558009259257</v>
      </c>
      <c r="X127">
        <v>2176</v>
      </c>
      <c r="Y127">
        <v>96</v>
      </c>
      <c r="Z127">
        <v>0</v>
      </c>
      <c r="AA127">
        <v>96</v>
      </c>
      <c r="AB127">
        <v>0</v>
      </c>
      <c r="AC127">
        <v>61</v>
      </c>
      <c r="AD127">
        <v>-11</v>
      </c>
      <c r="AE127">
        <v>0</v>
      </c>
      <c r="AF127">
        <v>0</v>
      </c>
      <c r="AG127">
        <v>0</v>
      </c>
      <c r="AH127" t="s">
        <v>119</v>
      </c>
      <c r="AI127" s="1">
        <v>44601.568657407406</v>
      </c>
      <c r="AJ127">
        <v>261</v>
      </c>
      <c r="AK127">
        <v>2</v>
      </c>
      <c r="AL127">
        <v>0</v>
      </c>
      <c r="AM127">
        <v>2</v>
      </c>
      <c r="AN127">
        <v>0</v>
      </c>
      <c r="AO127">
        <v>2</v>
      </c>
      <c r="AP127">
        <v>-13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45">
      <c r="A128" t="s">
        <v>346</v>
      </c>
      <c r="B128" t="s">
        <v>79</v>
      </c>
      <c r="C128" t="s">
        <v>347</v>
      </c>
      <c r="D128" t="s">
        <v>81</v>
      </c>
      <c r="E128" s="2" t="str">
        <f>HYPERLINK("capsilon://?command=openfolder&amp;siteaddress=FAM.docvelocity-na8.net&amp;folderid=FX4B97C756-8C72-0B72-E051-51ABC33ACD27","FX22023164")</f>
        <v>FX22023164</v>
      </c>
      <c r="F128" t="s">
        <v>19</v>
      </c>
      <c r="G128" t="s">
        <v>19</v>
      </c>
      <c r="H128" t="s">
        <v>82</v>
      </c>
      <c r="I128" t="s">
        <v>348</v>
      </c>
      <c r="J128">
        <v>52</v>
      </c>
      <c r="K128" t="s">
        <v>84</v>
      </c>
      <c r="L128" t="s">
        <v>85</v>
      </c>
      <c r="M128" t="s">
        <v>86</v>
      </c>
      <c r="N128">
        <v>1</v>
      </c>
      <c r="O128" s="1">
        <v>44601.540659722225</v>
      </c>
      <c r="P128" s="1">
        <v>44601.552708333336</v>
      </c>
      <c r="Q128">
        <v>893</v>
      </c>
      <c r="R128">
        <v>148</v>
      </c>
      <c r="S128" t="b">
        <v>0</v>
      </c>
      <c r="T128" t="s">
        <v>87</v>
      </c>
      <c r="U128" t="b">
        <v>0</v>
      </c>
      <c r="V128" t="s">
        <v>88</v>
      </c>
      <c r="W128" s="1">
        <v>44601.552708333336</v>
      </c>
      <c r="X128">
        <v>132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52</v>
      </c>
      <c r="AE128">
        <v>47</v>
      </c>
      <c r="AF128">
        <v>0</v>
      </c>
      <c r="AG128">
        <v>3</v>
      </c>
      <c r="AH128" t="s">
        <v>87</v>
      </c>
      <c r="AI128" t="s">
        <v>87</v>
      </c>
      <c r="AJ128" t="s">
        <v>87</v>
      </c>
      <c r="AK128" t="s">
        <v>87</v>
      </c>
      <c r="AL128" t="s">
        <v>87</v>
      </c>
      <c r="AM128" t="s">
        <v>87</v>
      </c>
      <c r="AN128" t="s">
        <v>87</v>
      </c>
      <c r="AO128" t="s">
        <v>87</v>
      </c>
      <c r="AP128" t="s">
        <v>87</v>
      </c>
      <c r="AQ128" t="s">
        <v>87</v>
      </c>
      <c r="AR128" t="s">
        <v>87</v>
      </c>
      <c r="AS128" t="s">
        <v>87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45">
      <c r="A129" t="s">
        <v>349</v>
      </c>
      <c r="B129" t="s">
        <v>79</v>
      </c>
      <c r="C129" t="s">
        <v>347</v>
      </c>
      <c r="D129" t="s">
        <v>81</v>
      </c>
      <c r="E129" s="2" t="str">
        <f>HYPERLINK("capsilon://?command=openfolder&amp;siteaddress=FAM.docvelocity-na8.net&amp;folderid=FX4B97C756-8C72-0B72-E051-51ABC33ACD27","FX22023164")</f>
        <v>FX22023164</v>
      </c>
      <c r="F129" t="s">
        <v>19</v>
      </c>
      <c r="G129" t="s">
        <v>19</v>
      </c>
      <c r="H129" t="s">
        <v>82</v>
      </c>
      <c r="I129" t="s">
        <v>350</v>
      </c>
      <c r="J129">
        <v>57</v>
      </c>
      <c r="K129" t="s">
        <v>84</v>
      </c>
      <c r="L129" t="s">
        <v>85</v>
      </c>
      <c r="M129" t="s">
        <v>86</v>
      </c>
      <c r="N129">
        <v>1</v>
      </c>
      <c r="O129" s="1">
        <v>44601.552060185182</v>
      </c>
      <c r="P129" s="1">
        <v>44601.553541666668</v>
      </c>
      <c r="Q129">
        <v>56</v>
      </c>
      <c r="R129">
        <v>72</v>
      </c>
      <c r="S129" t="b">
        <v>0</v>
      </c>
      <c r="T129" t="s">
        <v>87</v>
      </c>
      <c r="U129" t="b">
        <v>0</v>
      </c>
      <c r="V129" t="s">
        <v>88</v>
      </c>
      <c r="W129" s="1">
        <v>44601.553541666668</v>
      </c>
      <c r="X129">
        <v>72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57</v>
      </c>
      <c r="AE129">
        <v>52</v>
      </c>
      <c r="AF129">
        <v>0</v>
      </c>
      <c r="AG129">
        <v>3</v>
      </c>
      <c r="AH129" t="s">
        <v>87</v>
      </c>
      <c r="AI129" t="s">
        <v>87</v>
      </c>
      <c r="AJ129" t="s">
        <v>87</v>
      </c>
      <c r="AK129" t="s">
        <v>87</v>
      </c>
      <c r="AL129" t="s">
        <v>87</v>
      </c>
      <c r="AM129" t="s">
        <v>87</v>
      </c>
      <c r="AN129" t="s">
        <v>87</v>
      </c>
      <c r="AO129" t="s">
        <v>87</v>
      </c>
      <c r="AP129" t="s">
        <v>87</v>
      </c>
      <c r="AQ129" t="s">
        <v>87</v>
      </c>
      <c r="AR129" t="s">
        <v>87</v>
      </c>
      <c r="AS129" t="s">
        <v>87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45">
      <c r="A130" t="s">
        <v>351</v>
      </c>
      <c r="B130" t="s">
        <v>79</v>
      </c>
      <c r="C130" t="s">
        <v>347</v>
      </c>
      <c r="D130" t="s">
        <v>81</v>
      </c>
      <c r="E130" s="2" t="str">
        <f>HYPERLINK("capsilon://?command=openfolder&amp;siteaddress=FAM.docvelocity-na8.net&amp;folderid=FX4B97C756-8C72-0B72-E051-51ABC33ACD27","FX22023164")</f>
        <v>FX22023164</v>
      </c>
      <c r="F130" t="s">
        <v>19</v>
      </c>
      <c r="G130" t="s">
        <v>19</v>
      </c>
      <c r="H130" t="s">
        <v>82</v>
      </c>
      <c r="I130" t="s">
        <v>348</v>
      </c>
      <c r="J130">
        <v>156</v>
      </c>
      <c r="K130" t="s">
        <v>84</v>
      </c>
      <c r="L130" t="s">
        <v>85</v>
      </c>
      <c r="M130" t="s">
        <v>86</v>
      </c>
      <c r="N130">
        <v>2</v>
      </c>
      <c r="O130" s="1">
        <v>44601.553807870368</v>
      </c>
      <c r="P130" s="1">
        <v>44601.623206018521</v>
      </c>
      <c r="Q130">
        <v>942</v>
      </c>
      <c r="R130">
        <v>5054</v>
      </c>
      <c r="S130" t="b">
        <v>0</v>
      </c>
      <c r="T130" t="s">
        <v>87</v>
      </c>
      <c r="U130" t="b">
        <v>1</v>
      </c>
      <c r="V130" t="s">
        <v>118</v>
      </c>
      <c r="W130" s="1">
        <v>44601.59915509259</v>
      </c>
      <c r="X130">
        <v>3554</v>
      </c>
      <c r="Y130">
        <v>168</v>
      </c>
      <c r="Z130">
        <v>0</v>
      </c>
      <c r="AA130">
        <v>168</v>
      </c>
      <c r="AB130">
        <v>0</v>
      </c>
      <c r="AC130">
        <v>75</v>
      </c>
      <c r="AD130">
        <v>-12</v>
      </c>
      <c r="AE130">
        <v>0</v>
      </c>
      <c r="AF130">
        <v>0</v>
      </c>
      <c r="AG130">
        <v>0</v>
      </c>
      <c r="AH130" t="s">
        <v>352</v>
      </c>
      <c r="AI130" s="1">
        <v>44601.623206018521</v>
      </c>
      <c r="AJ130">
        <v>1459</v>
      </c>
      <c r="AK130">
        <v>8</v>
      </c>
      <c r="AL130">
        <v>0</v>
      </c>
      <c r="AM130">
        <v>8</v>
      </c>
      <c r="AN130">
        <v>0</v>
      </c>
      <c r="AO130">
        <v>8</v>
      </c>
      <c r="AP130">
        <v>-20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45">
      <c r="A131" t="s">
        <v>353</v>
      </c>
      <c r="B131" t="s">
        <v>79</v>
      </c>
      <c r="C131" t="s">
        <v>347</v>
      </c>
      <c r="D131" t="s">
        <v>81</v>
      </c>
      <c r="E131" s="2" t="str">
        <f>HYPERLINK("capsilon://?command=openfolder&amp;siteaddress=FAM.docvelocity-na8.net&amp;folderid=FX4B97C756-8C72-0B72-E051-51ABC33ACD27","FX22023164")</f>
        <v>FX22023164</v>
      </c>
      <c r="F131" t="s">
        <v>19</v>
      </c>
      <c r="G131" t="s">
        <v>19</v>
      </c>
      <c r="H131" t="s">
        <v>82</v>
      </c>
      <c r="I131" t="s">
        <v>350</v>
      </c>
      <c r="J131">
        <v>161</v>
      </c>
      <c r="K131" t="s">
        <v>84</v>
      </c>
      <c r="L131" t="s">
        <v>85</v>
      </c>
      <c r="M131" t="s">
        <v>86</v>
      </c>
      <c r="N131">
        <v>2</v>
      </c>
      <c r="O131" s="1">
        <v>44601.5546875</v>
      </c>
      <c r="P131" s="1">
        <v>44601.700729166667</v>
      </c>
      <c r="Q131">
        <v>8250</v>
      </c>
      <c r="R131">
        <v>4368</v>
      </c>
      <c r="S131" t="b">
        <v>0</v>
      </c>
      <c r="T131" t="s">
        <v>87</v>
      </c>
      <c r="U131" t="b">
        <v>1</v>
      </c>
      <c r="V131" t="s">
        <v>118</v>
      </c>
      <c r="W131" s="1">
        <v>44601.639189814814</v>
      </c>
      <c r="X131">
        <v>3458</v>
      </c>
      <c r="Y131">
        <v>168</v>
      </c>
      <c r="Z131">
        <v>0</v>
      </c>
      <c r="AA131">
        <v>168</v>
      </c>
      <c r="AB131">
        <v>0</v>
      </c>
      <c r="AC131">
        <v>79</v>
      </c>
      <c r="AD131">
        <v>-7</v>
      </c>
      <c r="AE131">
        <v>0</v>
      </c>
      <c r="AF131">
        <v>0</v>
      </c>
      <c r="AG131">
        <v>0</v>
      </c>
      <c r="AH131" t="s">
        <v>92</v>
      </c>
      <c r="AI131" s="1">
        <v>44601.700729166667</v>
      </c>
      <c r="AJ131">
        <v>799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-7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45">
      <c r="A132" t="s">
        <v>354</v>
      </c>
      <c r="B132" t="s">
        <v>79</v>
      </c>
      <c r="C132" t="s">
        <v>347</v>
      </c>
      <c r="D132" t="s">
        <v>81</v>
      </c>
      <c r="E132" s="2" t="str">
        <f>HYPERLINK("capsilon://?command=openfolder&amp;siteaddress=FAM.docvelocity-na8.net&amp;folderid=FX4B97C756-8C72-0B72-E051-51ABC33ACD27","FX22023164")</f>
        <v>FX22023164</v>
      </c>
      <c r="F132" t="s">
        <v>19</v>
      </c>
      <c r="G132" t="s">
        <v>19</v>
      </c>
      <c r="H132" t="s">
        <v>82</v>
      </c>
      <c r="I132" t="s">
        <v>355</v>
      </c>
      <c r="J132">
        <v>30</v>
      </c>
      <c r="K132" t="s">
        <v>84</v>
      </c>
      <c r="L132" t="s">
        <v>85</v>
      </c>
      <c r="M132" t="s">
        <v>86</v>
      </c>
      <c r="N132">
        <v>2</v>
      </c>
      <c r="O132" s="1">
        <v>44601.56386574074</v>
      </c>
      <c r="P132" s="1">
        <v>44601.569456018522</v>
      </c>
      <c r="Q132">
        <v>358</v>
      </c>
      <c r="R132">
        <v>125</v>
      </c>
      <c r="S132" t="b">
        <v>0</v>
      </c>
      <c r="T132" t="s">
        <v>87</v>
      </c>
      <c r="U132" t="b">
        <v>0</v>
      </c>
      <c r="V132" t="s">
        <v>88</v>
      </c>
      <c r="W132" s="1">
        <v>44601.564733796295</v>
      </c>
      <c r="X132">
        <v>57</v>
      </c>
      <c r="Y132">
        <v>9</v>
      </c>
      <c r="Z132">
        <v>0</v>
      </c>
      <c r="AA132">
        <v>9</v>
      </c>
      <c r="AB132">
        <v>0</v>
      </c>
      <c r="AC132">
        <v>3</v>
      </c>
      <c r="AD132">
        <v>21</v>
      </c>
      <c r="AE132">
        <v>0</v>
      </c>
      <c r="AF132">
        <v>0</v>
      </c>
      <c r="AG132">
        <v>0</v>
      </c>
      <c r="AH132" t="s">
        <v>119</v>
      </c>
      <c r="AI132" s="1">
        <v>44601.569456018522</v>
      </c>
      <c r="AJ132">
        <v>68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21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45">
      <c r="A133" t="s">
        <v>356</v>
      </c>
      <c r="B133" t="s">
        <v>79</v>
      </c>
      <c r="C133" t="s">
        <v>357</v>
      </c>
      <c r="D133" t="s">
        <v>81</v>
      </c>
      <c r="E133" s="2" t="str">
        <f>HYPERLINK("capsilon://?command=openfolder&amp;siteaddress=FAM.docvelocity-na8.net&amp;folderid=FX102E85C7-7A28-4D6B-465A-7FA315743031","FX2202428")</f>
        <v>FX2202428</v>
      </c>
      <c r="F133" t="s">
        <v>19</v>
      </c>
      <c r="G133" t="s">
        <v>19</v>
      </c>
      <c r="H133" t="s">
        <v>82</v>
      </c>
      <c r="I133" t="s">
        <v>358</v>
      </c>
      <c r="J133">
        <v>66</v>
      </c>
      <c r="K133" t="s">
        <v>84</v>
      </c>
      <c r="L133" t="s">
        <v>85</v>
      </c>
      <c r="M133" t="s">
        <v>86</v>
      </c>
      <c r="N133">
        <v>1</v>
      </c>
      <c r="O133" s="1">
        <v>44601.610243055555</v>
      </c>
      <c r="P133" s="1">
        <v>44601.743310185186</v>
      </c>
      <c r="Q133">
        <v>10496</v>
      </c>
      <c r="R133">
        <v>1001</v>
      </c>
      <c r="S133" t="b">
        <v>0</v>
      </c>
      <c r="T133" t="s">
        <v>87</v>
      </c>
      <c r="U133" t="b">
        <v>0</v>
      </c>
      <c r="V133" t="s">
        <v>88</v>
      </c>
      <c r="W133" s="1">
        <v>44601.743310185186</v>
      </c>
      <c r="X133">
        <v>100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66</v>
      </c>
      <c r="AE133">
        <v>52</v>
      </c>
      <c r="AF133">
        <v>0</v>
      </c>
      <c r="AG133">
        <v>1</v>
      </c>
      <c r="AH133" t="s">
        <v>87</v>
      </c>
      <c r="AI133" t="s">
        <v>87</v>
      </c>
      <c r="AJ133" t="s">
        <v>87</v>
      </c>
      <c r="AK133" t="s">
        <v>87</v>
      </c>
      <c r="AL133" t="s">
        <v>87</v>
      </c>
      <c r="AM133" t="s">
        <v>87</v>
      </c>
      <c r="AN133" t="s">
        <v>87</v>
      </c>
      <c r="AO133" t="s">
        <v>87</v>
      </c>
      <c r="AP133" t="s">
        <v>87</v>
      </c>
      <c r="AQ133" t="s">
        <v>87</v>
      </c>
      <c r="AR133" t="s">
        <v>87</v>
      </c>
      <c r="AS133" t="s">
        <v>87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45">
      <c r="A134" t="s">
        <v>359</v>
      </c>
      <c r="B134" t="s">
        <v>79</v>
      </c>
      <c r="C134" t="s">
        <v>360</v>
      </c>
      <c r="D134" t="s">
        <v>81</v>
      </c>
      <c r="E134" s="2" t="str">
        <f>HYPERLINK("capsilon://?command=openfolder&amp;siteaddress=FAM.docvelocity-na8.net&amp;folderid=FX51D24D2C-2B75-CA20-167F-987F5C98E37B","FX22022422")</f>
        <v>FX22022422</v>
      </c>
      <c r="F134" t="s">
        <v>19</v>
      </c>
      <c r="G134" t="s">
        <v>19</v>
      </c>
      <c r="H134" t="s">
        <v>82</v>
      </c>
      <c r="I134" t="s">
        <v>361</v>
      </c>
      <c r="J134">
        <v>32</v>
      </c>
      <c r="K134" t="s">
        <v>84</v>
      </c>
      <c r="L134" t="s">
        <v>85</v>
      </c>
      <c r="M134" t="s">
        <v>86</v>
      </c>
      <c r="N134">
        <v>1</v>
      </c>
      <c r="O134" s="1">
        <v>44601.675428240742</v>
      </c>
      <c r="P134" s="1">
        <v>44601.74428240741</v>
      </c>
      <c r="Q134">
        <v>5356</v>
      </c>
      <c r="R134">
        <v>593</v>
      </c>
      <c r="S134" t="b">
        <v>0</v>
      </c>
      <c r="T134" t="s">
        <v>87</v>
      </c>
      <c r="U134" t="b">
        <v>0</v>
      </c>
      <c r="V134" t="s">
        <v>88</v>
      </c>
      <c r="W134" s="1">
        <v>44601.74428240741</v>
      </c>
      <c r="X134">
        <v>83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32</v>
      </c>
      <c r="AE134">
        <v>27</v>
      </c>
      <c r="AF134">
        <v>0</v>
      </c>
      <c r="AG134">
        <v>2</v>
      </c>
      <c r="AH134" t="s">
        <v>87</v>
      </c>
      <c r="AI134" t="s">
        <v>87</v>
      </c>
      <c r="AJ134" t="s">
        <v>87</v>
      </c>
      <c r="AK134" t="s">
        <v>87</v>
      </c>
      <c r="AL134" t="s">
        <v>87</v>
      </c>
      <c r="AM134" t="s">
        <v>87</v>
      </c>
      <c r="AN134" t="s">
        <v>87</v>
      </c>
      <c r="AO134" t="s">
        <v>87</v>
      </c>
      <c r="AP134" t="s">
        <v>87</v>
      </c>
      <c r="AQ134" t="s">
        <v>87</v>
      </c>
      <c r="AR134" t="s">
        <v>87</v>
      </c>
      <c r="AS134" t="s">
        <v>87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45">
      <c r="A135" t="s">
        <v>362</v>
      </c>
      <c r="B135" t="s">
        <v>79</v>
      </c>
      <c r="C135" t="s">
        <v>363</v>
      </c>
      <c r="D135" t="s">
        <v>81</v>
      </c>
      <c r="E135" s="2" t="str">
        <f>HYPERLINK("capsilon://?command=openfolder&amp;siteaddress=FAM.docvelocity-na8.net&amp;folderid=FX67873E51-E3AA-7309-644E-05A21D95D804","FX220113914")</f>
        <v>FX220113914</v>
      </c>
      <c r="F135" t="s">
        <v>19</v>
      </c>
      <c r="G135" t="s">
        <v>19</v>
      </c>
      <c r="H135" t="s">
        <v>82</v>
      </c>
      <c r="I135" t="s">
        <v>364</v>
      </c>
      <c r="J135">
        <v>21</v>
      </c>
      <c r="K135" t="s">
        <v>84</v>
      </c>
      <c r="L135" t="s">
        <v>85</v>
      </c>
      <c r="M135" t="s">
        <v>86</v>
      </c>
      <c r="N135">
        <v>2</v>
      </c>
      <c r="O135" s="1">
        <v>44601.717997685184</v>
      </c>
      <c r="P135" s="1">
        <v>44601.73940972222</v>
      </c>
      <c r="Q135">
        <v>1527</v>
      </c>
      <c r="R135">
        <v>323</v>
      </c>
      <c r="S135" t="b">
        <v>0</v>
      </c>
      <c r="T135" t="s">
        <v>87</v>
      </c>
      <c r="U135" t="b">
        <v>0</v>
      </c>
      <c r="V135" t="s">
        <v>365</v>
      </c>
      <c r="W135" s="1">
        <v>44601.721631944441</v>
      </c>
      <c r="X135">
        <v>113</v>
      </c>
      <c r="Y135">
        <v>0</v>
      </c>
      <c r="Z135">
        <v>0</v>
      </c>
      <c r="AA135">
        <v>0</v>
      </c>
      <c r="AB135">
        <v>9</v>
      </c>
      <c r="AC135">
        <v>0</v>
      </c>
      <c r="AD135">
        <v>21</v>
      </c>
      <c r="AE135">
        <v>0</v>
      </c>
      <c r="AF135">
        <v>0</v>
      </c>
      <c r="AG135">
        <v>0</v>
      </c>
      <c r="AH135" t="s">
        <v>92</v>
      </c>
      <c r="AI135" s="1">
        <v>44601.73940972222</v>
      </c>
      <c r="AJ135">
        <v>22</v>
      </c>
      <c r="AK135">
        <v>0</v>
      </c>
      <c r="AL135">
        <v>0</v>
      </c>
      <c r="AM135">
        <v>0</v>
      </c>
      <c r="AN135">
        <v>9</v>
      </c>
      <c r="AO135">
        <v>0</v>
      </c>
      <c r="AP135">
        <v>21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45">
      <c r="A136" t="s">
        <v>366</v>
      </c>
      <c r="B136" t="s">
        <v>79</v>
      </c>
      <c r="C136" t="s">
        <v>357</v>
      </c>
      <c r="D136" t="s">
        <v>81</v>
      </c>
      <c r="E136" s="2" t="str">
        <f>HYPERLINK("capsilon://?command=openfolder&amp;siteaddress=FAM.docvelocity-na8.net&amp;folderid=FX102E85C7-7A28-4D6B-465A-7FA315743031","FX2202428")</f>
        <v>FX2202428</v>
      </c>
      <c r="F136" t="s">
        <v>19</v>
      </c>
      <c r="G136" t="s">
        <v>19</v>
      </c>
      <c r="H136" t="s">
        <v>82</v>
      </c>
      <c r="I136" t="s">
        <v>358</v>
      </c>
      <c r="J136">
        <v>38</v>
      </c>
      <c r="K136" t="s">
        <v>84</v>
      </c>
      <c r="L136" t="s">
        <v>85</v>
      </c>
      <c r="M136" t="s">
        <v>86</v>
      </c>
      <c r="N136">
        <v>2</v>
      </c>
      <c r="O136" s="1">
        <v>44601.743703703702</v>
      </c>
      <c r="P136" s="1">
        <v>44602.164976851855</v>
      </c>
      <c r="Q136">
        <v>34536</v>
      </c>
      <c r="R136">
        <v>1862</v>
      </c>
      <c r="S136" t="b">
        <v>0</v>
      </c>
      <c r="T136" t="s">
        <v>87</v>
      </c>
      <c r="U136" t="b">
        <v>1</v>
      </c>
      <c r="V136" t="s">
        <v>365</v>
      </c>
      <c r="W136" s="1">
        <v>44601.745046296295</v>
      </c>
      <c r="X136">
        <v>108</v>
      </c>
      <c r="Y136">
        <v>0</v>
      </c>
      <c r="Z136">
        <v>0</v>
      </c>
      <c r="AA136">
        <v>0</v>
      </c>
      <c r="AB136">
        <v>37</v>
      </c>
      <c r="AC136">
        <v>0</v>
      </c>
      <c r="AD136">
        <v>38</v>
      </c>
      <c r="AE136">
        <v>0</v>
      </c>
      <c r="AF136">
        <v>0</v>
      </c>
      <c r="AG136">
        <v>0</v>
      </c>
      <c r="AH136" t="s">
        <v>172</v>
      </c>
      <c r="AI136" s="1">
        <v>44602.164976851855</v>
      </c>
      <c r="AJ136">
        <v>699</v>
      </c>
      <c r="AK136">
        <v>8</v>
      </c>
      <c r="AL136">
        <v>0</v>
      </c>
      <c r="AM136">
        <v>8</v>
      </c>
      <c r="AN136">
        <v>0</v>
      </c>
      <c r="AO136">
        <v>8</v>
      </c>
      <c r="AP136">
        <v>30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45">
      <c r="A137" t="s">
        <v>367</v>
      </c>
      <c r="B137" t="s">
        <v>79</v>
      </c>
      <c r="C137" t="s">
        <v>360</v>
      </c>
      <c r="D137" t="s">
        <v>81</v>
      </c>
      <c r="E137" s="2" t="str">
        <f>HYPERLINK("capsilon://?command=openfolder&amp;siteaddress=FAM.docvelocity-na8.net&amp;folderid=FX51D24D2C-2B75-CA20-167F-987F5C98E37B","FX22022422")</f>
        <v>FX22022422</v>
      </c>
      <c r="F137" t="s">
        <v>19</v>
      </c>
      <c r="G137" t="s">
        <v>19</v>
      </c>
      <c r="H137" t="s">
        <v>82</v>
      </c>
      <c r="I137" t="s">
        <v>361</v>
      </c>
      <c r="J137">
        <v>64</v>
      </c>
      <c r="K137" t="s">
        <v>84</v>
      </c>
      <c r="L137" t="s">
        <v>85</v>
      </c>
      <c r="M137" t="s">
        <v>86</v>
      </c>
      <c r="N137">
        <v>2</v>
      </c>
      <c r="O137" s="1">
        <v>44601.744976851849</v>
      </c>
      <c r="P137" s="1">
        <v>44601.80667824074</v>
      </c>
      <c r="Q137">
        <v>3404</v>
      </c>
      <c r="R137">
        <v>1927</v>
      </c>
      <c r="S137" t="b">
        <v>0</v>
      </c>
      <c r="T137" t="s">
        <v>87</v>
      </c>
      <c r="U137" t="b">
        <v>1</v>
      </c>
      <c r="V137" t="s">
        <v>365</v>
      </c>
      <c r="W137" s="1">
        <v>44601.758414351854</v>
      </c>
      <c r="X137">
        <v>1154</v>
      </c>
      <c r="Y137">
        <v>82</v>
      </c>
      <c r="Z137">
        <v>0</v>
      </c>
      <c r="AA137">
        <v>82</v>
      </c>
      <c r="AB137">
        <v>0</v>
      </c>
      <c r="AC137">
        <v>60</v>
      </c>
      <c r="AD137">
        <v>-18</v>
      </c>
      <c r="AE137">
        <v>0</v>
      </c>
      <c r="AF137">
        <v>0</v>
      </c>
      <c r="AG137">
        <v>0</v>
      </c>
      <c r="AH137" t="s">
        <v>92</v>
      </c>
      <c r="AI137" s="1">
        <v>44601.80667824074</v>
      </c>
      <c r="AJ137">
        <v>773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-18</v>
      </c>
      <c r="AQ137">
        <v>0</v>
      </c>
      <c r="AR137">
        <v>0</v>
      </c>
      <c r="AS137">
        <v>0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45">
      <c r="A138" t="s">
        <v>368</v>
      </c>
      <c r="B138" t="s">
        <v>79</v>
      </c>
      <c r="C138" t="s">
        <v>369</v>
      </c>
      <c r="D138" t="s">
        <v>81</v>
      </c>
      <c r="E138" s="2" t="str">
        <f>HYPERLINK("capsilon://?command=openfolder&amp;siteaddress=FAM.docvelocity-na8.net&amp;folderid=FXB8D99E27-F296-E31B-202F-F80A3F9E53B6","FX22022505")</f>
        <v>FX22022505</v>
      </c>
      <c r="F138" t="s">
        <v>19</v>
      </c>
      <c r="G138" t="s">
        <v>19</v>
      </c>
      <c r="H138" t="s">
        <v>82</v>
      </c>
      <c r="I138" t="s">
        <v>370</v>
      </c>
      <c r="J138">
        <v>30</v>
      </c>
      <c r="K138" t="s">
        <v>84</v>
      </c>
      <c r="L138" t="s">
        <v>85</v>
      </c>
      <c r="M138" t="s">
        <v>86</v>
      </c>
      <c r="N138">
        <v>2</v>
      </c>
      <c r="O138" s="1">
        <v>44601.901192129626</v>
      </c>
      <c r="P138" s="1">
        <v>44602.214432870373</v>
      </c>
      <c r="Q138">
        <v>26537</v>
      </c>
      <c r="R138">
        <v>527</v>
      </c>
      <c r="S138" t="b">
        <v>0</v>
      </c>
      <c r="T138" t="s">
        <v>87</v>
      </c>
      <c r="U138" t="b">
        <v>0</v>
      </c>
      <c r="V138" t="s">
        <v>365</v>
      </c>
      <c r="W138" s="1">
        <v>44602.203541666669</v>
      </c>
      <c r="X138">
        <v>283</v>
      </c>
      <c r="Y138">
        <v>9</v>
      </c>
      <c r="Z138">
        <v>0</v>
      </c>
      <c r="AA138">
        <v>9</v>
      </c>
      <c r="AB138">
        <v>0</v>
      </c>
      <c r="AC138">
        <v>1</v>
      </c>
      <c r="AD138">
        <v>21</v>
      </c>
      <c r="AE138">
        <v>0</v>
      </c>
      <c r="AF138">
        <v>0</v>
      </c>
      <c r="AG138">
        <v>0</v>
      </c>
      <c r="AH138" t="s">
        <v>185</v>
      </c>
      <c r="AI138" s="1">
        <v>44602.214432870373</v>
      </c>
      <c r="AJ138">
        <v>87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20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45">
      <c r="A139" t="s">
        <v>371</v>
      </c>
      <c r="B139" t="s">
        <v>79</v>
      </c>
      <c r="C139" t="s">
        <v>363</v>
      </c>
      <c r="D139" t="s">
        <v>81</v>
      </c>
      <c r="E139" s="2" t="str">
        <f>HYPERLINK("capsilon://?command=openfolder&amp;siteaddress=FAM.docvelocity-na8.net&amp;folderid=FX67873E51-E3AA-7309-644E-05A21D95D804","FX220113914")</f>
        <v>FX220113914</v>
      </c>
      <c r="F139" t="s">
        <v>19</v>
      </c>
      <c r="G139" t="s">
        <v>19</v>
      </c>
      <c r="H139" t="s">
        <v>82</v>
      </c>
      <c r="I139" t="s">
        <v>372</v>
      </c>
      <c r="J139">
        <v>28</v>
      </c>
      <c r="K139" t="s">
        <v>84</v>
      </c>
      <c r="L139" t="s">
        <v>85</v>
      </c>
      <c r="M139" t="s">
        <v>86</v>
      </c>
      <c r="N139">
        <v>2</v>
      </c>
      <c r="O139" s="1">
        <v>44602.352037037039</v>
      </c>
      <c r="P139" s="1">
        <v>44602.373298611114</v>
      </c>
      <c r="Q139">
        <v>373</v>
      </c>
      <c r="R139">
        <v>1464</v>
      </c>
      <c r="S139" t="b">
        <v>0</v>
      </c>
      <c r="T139" t="s">
        <v>87</v>
      </c>
      <c r="U139" t="b">
        <v>0</v>
      </c>
      <c r="V139" t="s">
        <v>121</v>
      </c>
      <c r="W139" s="1">
        <v>44602.358958333331</v>
      </c>
      <c r="X139">
        <v>500</v>
      </c>
      <c r="Y139">
        <v>21</v>
      </c>
      <c r="Z139">
        <v>0</v>
      </c>
      <c r="AA139">
        <v>21</v>
      </c>
      <c r="AB139">
        <v>0</v>
      </c>
      <c r="AC139">
        <v>18</v>
      </c>
      <c r="AD139">
        <v>7</v>
      </c>
      <c r="AE139">
        <v>0</v>
      </c>
      <c r="AF139">
        <v>0</v>
      </c>
      <c r="AG139">
        <v>0</v>
      </c>
      <c r="AH139" t="s">
        <v>172</v>
      </c>
      <c r="AI139" s="1">
        <v>44602.373298611114</v>
      </c>
      <c r="AJ139">
        <v>964</v>
      </c>
      <c r="AK139">
        <v>10</v>
      </c>
      <c r="AL139">
        <v>0</v>
      </c>
      <c r="AM139">
        <v>10</v>
      </c>
      <c r="AN139">
        <v>0</v>
      </c>
      <c r="AO139">
        <v>10</v>
      </c>
      <c r="AP139">
        <v>-3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45">
      <c r="A140" t="s">
        <v>373</v>
      </c>
      <c r="B140" t="s">
        <v>79</v>
      </c>
      <c r="C140" t="s">
        <v>363</v>
      </c>
      <c r="D140" t="s">
        <v>81</v>
      </c>
      <c r="E140" s="2" t="str">
        <f>HYPERLINK("capsilon://?command=openfolder&amp;siteaddress=FAM.docvelocity-na8.net&amp;folderid=FX67873E51-E3AA-7309-644E-05A21D95D804","FX220113914")</f>
        <v>FX220113914</v>
      </c>
      <c r="F140" t="s">
        <v>19</v>
      </c>
      <c r="G140" t="s">
        <v>19</v>
      </c>
      <c r="H140" t="s">
        <v>82</v>
      </c>
      <c r="I140" t="s">
        <v>374</v>
      </c>
      <c r="J140">
        <v>28</v>
      </c>
      <c r="K140" t="s">
        <v>84</v>
      </c>
      <c r="L140" t="s">
        <v>85</v>
      </c>
      <c r="M140" t="s">
        <v>86</v>
      </c>
      <c r="N140">
        <v>2</v>
      </c>
      <c r="O140" s="1">
        <v>44602.352418981478</v>
      </c>
      <c r="P140" s="1">
        <v>44602.366944444446</v>
      </c>
      <c r="Q140">
        <v>331</v>
      </c>
      <c r="R140">
        <v>924</v>
      </c>
      <c r="S140" t="b">
        <v>0</v>
      </c>
      <c r="T140" t="s">
        <v>87</v>
      </c>
      <c r="U140" t="b">
        <v>0</v>
      </c>
      <c r="V140" t="s">
        <v>141</v>
      </c>
      <c r="W140" s="1">
        <v>44602.363344907404</v>
      </c>
      <c r="X140">
        <v>624</v>
      </c>
      <c r="Y140">
        <v>22</v>
      </c>
      <c r="Z140">
        <v>0</v>
      </c>
      <c r="AA140">
        <v>22</v>
      </c>
      <c r="AB140">
        <v>0</v>
      </c>
      <c r="AC140">
        <v>19</v>
      </c>
      <c r="AD140">
        <v>6</v>
      </c>
      <c r="AE140">
        <v>0</v>
      </c>
      <c r="AF140">
        <v>0</v>
      </c>
      <c r="AG140">
        <v>0</v>
      </c>
      <c r="AH140" t="s">
        <v>185</v>
      </c>
      <c r="AI140" s="1">
        <v>44602.366944444446</v>
      </c>
      <c r="AJ140">
        <v>300</v>
      </c>
      <c r="AK140">
        <v>4</v>
      </c>
      <c r="AL140">
        <v>0</v>
      </c>
      <c r="AM140">
        <v>4</v>
      </c>
      <c r="AN140">
        <v>0</v>
      </c>
      <c r="AO140">
        <v>3</v>
      </c>
      <c r="AP140">
        <v>2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45">
      <c r="A141" t="s">
        <v>375</v>
      </c>
      <c r="B141" t="s">
        <v>79</v>
      </c>
      <c r="C141" t="s">
        <v>363</v>
      </c>
      <c r="D141" t="s">
        <v>81</v>
      </c>
      <c r="E141" s="2" t="str">
        <f>HYPERLINK("capsilon://?command=openfolder&amp;siteaddress=FAM.docvelocity-na8.net&amp;folderid=FX67873E51-E3AA-7309-644E-05A21D95D804","FX220113914")</f>
        <v>FX220113914</v>
      </c>
      <c r="F141" t="s">
        <v>19</v>
      </c>
      <c r="G141" t="s">
        <v>19</v>
      </c>
      <c r="H141" t="s">
        <v>82</v>
      </c>
      <c r="I141" t="s">
        <v>376</v>
      </c>
      <c r="J141">
        <v>28</v>
      </c>
      <c r="K141" t="s">
        <v>84</v>
      </c>
      <c r="L141" t="s">
        <v>85</v>
      </c>
      <c r="M141" t="s">
        <v>86</v>
      </c>
      <c r="N141">
        <v>1</v>
      </c>
      <c r="O141" s="1">
        <v>44602.353229166663</v>
      </c>
      <c r="P141" s="1">
        <v>44602.427615740744</v>
      </c>
      <c r="Q141">
        <v>5913</v>
      </c>
      <c r="R141">
        <v>514</v>
      </c>
      <c r="S141" t="b">
        <v>0</v>
      </c>
      <c r="T141" t="s">
        <v>87</v>
      </c>
      <c r="U141" t="b">
        <v>0</v>
      </c>
      <c r="V141" t="s">
        <v>110</v>
      </c>
      <c r="W141" s="1">
        <v>44602.427615740744</v>
      </c>
      <c r="X141">
        <v>343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28</v>
      </c>
      <c r="AE141">
        <v>21</v>
      </c>
      <c r="AF141">
        <v>0</v>
      </c>
      <c r="AG141">
        <v>2</v>
      </c>
      <c r="AH141" t="s">
        <v>87</v>
      </c>
      <c r="AI141" t="s">
        <v>87</v>
      </c>
      <c r="AJ141" t="s">
        <v>87</v>
      </c>
      <c r="AK141" t="s">
        <v>87</v>
      </c>
      <c r="AL141" t="s">
        <v>87</v>
      </c>
      <c r="AM141" t="s">
        <v>87</v>
      </c>
      <c r="AN141" t="s">
        <v>87</v>
      </c>
      <c r="AO141" t="s">
        <v>87</v>
      </c>
      <c r="AP141" t="s">
        <v>87</v>
      </c>
      <c r="AQ141" t="s">
        <v>87</v>
      </c>
      <c r="AR141" t="s">
        <v>87</v>
      </c>
      <c r="AS141" t="s">
        <v>87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45">
      <c r="A142" t="s">
        <v>377</v>
      </c>
      <c r="B142" t="s">
        <v>79</v>
      </c>
      <c r="C142" t="s">
        <v>363</v>
      </c>
      <c r="D142" t="s">
        <v>81</v>
      </c>
      <c r="E142" s="2" t="str">
        <f>HYPERLINK("capsilon://?command=openfolder&amp;siteaddress=FAM.docvelocity-na8.net&amp;folderid=FX67873E51-E3AA-7309-644E-05A21D95D804","FX220113914")</f>
        <v>FX220113914</v>
      </c>
      <c r="F142" t="s">
        <v>19</v>
      </c>
      <c r="G142" t="s">
        <v>19</v>
      </c>
      <c r="H142" t="s">
        <v>82</v>
      </c>
      <c r="I142" t="s">
        <v>376</v>
      </c>
      <c r="J142">
        <v>56</v>
      </c>
      <c r="K142" t="s">
        <v>84</v>
      </c>
      <c r="L142" t="s">
        <v>85</v>
      </c>
      <c r="M142" t="s">
        <v>86</v>
      </c>
      <c r="N142">
        <v>2</v>
      </c>
      <c r="O142" s="1">
        <v>44602.42800925926</v>
      </c>
      <c r="P142" s="1">
        <v>44602.453715277778</v>
      </c>
      <c r="Q142">
        <v>1314</v>
      </c>
      <c r="R142">
        <v>907</v>
      </c>
      <c r="S142" t="b">
        <v>0</v>
      </c>
      <c r="T142" t="s">
        <v>87</v>
      </c>
      <c r="U142" t="b">
        <v>1</v>
      </c>
      <c r="V142" t="s">
        <v>121</v>
      </c>
      <c r="W142" s="1">
        <v>44602.435046296298</v>
      </c>
      <c r="X142">
        <v>532</v>
      </c>
      <c r="Y142">
        <v>42</v>
      </c>
      <c r="Z142">
        <v>0</v>
      </c>
      <c r="AA142">
        <v>42</v>
      </c>
      <c r="AB142">
        <v>0</v>
      </c>
      <c r="AC142">
        <v>35</v>
      </c>
      <c r="AD142">
        <v>14</v>
      </c>
      <c r="AE142">
        <v>0</v>
      </c>
      <c r="AF142">
        <v>0</v>
      </c>
      <c r="AG142">
        <v>0</v>
      </c>
      <c r="AH142" t="s">
        <v>129</v>
      </c>
      <c r="AI142" s="1">
        <v>44602.453715277778</v>
      </c>
      <c r="AJ142">
        <v>375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14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45">
      <c r="A143" t="s">
        <v>378</v>
      </c>
      <c r="B143" t="s">
        <v>79</v>
      </c>
      <c r="C143" t="s">
        <v>363</v>
      </c>
      <c r="D143" t="s">
        <v>81</v>
      </c>
      <c r="E143" s="2" t="str">
        <f>HYPERLINK("capsilon://?command=openfolder&amp;siteaddress=FAM.docvelocity-na8.net&amp;folderid=FX67873E51-E3AA-7309-644E-05A21D95D804","FX220113914")</f>
        <v>FX220113914</v>
      </c>
      <c r="F143" t="s">
        <v>19</v>
      </c>
      <c r="G143" t="s">
        <v>19</v>
      </c>
      <c r="H143" t="s">
        <v>82</v>
      </c>
      <c r="I143" t="s">
        <v>379</v>
      </c>
      <c r="J143">
        <v>30</v>
      </c>
      <c r="K143" t="s">
        <v>84</v>
      </c>
      <c r="L143" t="s">
        <v>85</v>
      </c>
      <c r="M143" t="s">
        <v>86</v>
      </c>
      <c r="N143">
        <v>2</v>
      </c>
      <c r="O143" s="1">
        <v>44602.442361111112</v>
      </c>
      <c r="P143" s="1">
        <v>44602.691932870373</v>
      </c>
      <c r="Q143">
        <v>21210</v>
      </c>
      <c r="R143">
        <v>353</v>
      </c>
      <c r="S143" t="b">
        <v>0</v>
      </c>
      <c r="T143" t="s">
        <v>87</v>
      </c>
      <c r="U143" t="b">
        <v>0</v>
      </c>
      <c r="V143" t="s">
        <v>128</v>
      </c>
      <c r="W143" s="1">
        <v>44602.50681712963</v>
      </c>
      <c r="X143">
        <v>143</v>
      </c>
      <c r="Y143">
        <v>9</v>
      </c>
      <c r="Z143">
        <v>0</v>
      </c>
      <c r="AA143">
        <v>9</v>
      </c>
      <c r="AB143">
        <v>0</v>
      </c>
      <c r="AC143">
        <v>3</v>
      </c>
      <c r="AD143">
        <v>21</v>
      </c>
      <c r="AE143">
        <v>0</v>
      </c>
      <c r="AF143">
        <v>0</v>
      </c>
      <c r="AG143">
        <v>0</v>
      </c>
      <c r="AH143" t="s">
        <v>92</v>
      </c>
      <c r="AI143" s="1">
        <v>44602.691932870373</v>
      </c>
      <c r="AJ143">
        <v>206</v>
      </c>
      <c r="AK143">
        <v>2</v>
      </c>
      <c r="AL143">
        <v>0</v>
      </c>
      <c r="AM143">
        <v>2</v>
      </c>
      <c r="AN143">
        <v>0</v>
      </c>
      <c r="AO143">
        <v>1</v>
      </c>
      <c r="AP143">
        <v>19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45">
      <c r="A144" t="s">
        <v>380</v>
      </c>
      <c r="B144" t="s">
        <v>79</v>
      </c>
      <c r="C144" t="s">
        <v>381</v>
      </c>
      <c r="D144" t="s">
        <v>81</v>
      </c>
      <c r="E144" s="2" t="str">
        <f>HYPERLINK("capsilon://?command=openfolder&amp;siteaddress=FAM.docvelocity-na8.net&amp;folderid=FXF04EE884-418E-792F-D2F7-15C74396B2C6","FX220112743")</f>
        <v>FX220112743</v>
      </c>
      <c r="F144" t="s">
        <v>19</v>
      </c>
      <c r="G144" t="s">
        <v>19</v>
      </c>
      <c r="H144" t="s">
        <v>82</v>
      </c>
      <c r="I144" t="s">
        <v>382</v>
      </c>
      <c r="J144">
        <v>38</v>
      </c>
      <c r="K144" t="s">
        <v>84</v>
      </c>
      <c r="L144" t="s">
        <v>85</v>
      </c>
      <c r="M144" t="s">
        <v>86</v>
      </c>
      <c r="N144">
        <v>2</v>
      </c>
      <c r="O144" s="1">
        <v>44602.44295138889</v>
      </c>
      <c r="P144" s="1">
        <v>44602.692476851851</v>
      </c>
      <c r="Q144">
        <v>21414</v>
      </c>
      <c r="R144">
        <v>145</v>
      </c>
      <c r="S144" t="b">
        <v>0</v>
      </c>
      <c r="T144" t="s">
        <v>87</v>
      </c>
      <c r="U144" t="b">
        <v>0</v>
      </c>
      <c r="V144" t="s">
        <v>128</v>
      </c>
      <c r="W144" s="1">
        <v>44602.507974537039</v>
      </c>
      <c r="X144">
        <v>99</v>
      </c>
      <c r="Y144">
        <v>0</v>
      </c>
      <c r="Z144">
        <v>0</v>
      </c>
      <c r="AA144">
        <v>0</v>
      </c>
      <c r="AB144">
        <v>37</v>
      </c>
      <c r="AC144">
        <v>0</v>
      </c>
      <c r="AD144">
        <v>38</v>
      </c>
      <c r="AE144">
        <v>0</v>
      </c>
      <c r="AF144">
        <v>0</v>
      </c>
      <c r="AG144">
        <v>0</v>
      </c>
      <c r="AH144" t="s">
        <v>92</v>
      </c>
      <c r="AI144" s="1">
        <v>44602.692476851851</v>
      </c>
      <c r="AJ144">
        <v>46</v>
      </c>
      <c r="AK144">
        <v>0</v>
      </c>
      <c r="AL144">
        <v>0</v>
      </c>
      <c r="AM144">
        <v>0</v>
      </c>
      <c r="AN144">
        <v>37</v>
      </c>
      <c r="AO144">
        <v>0</v>
      </c>
      <c r="AP144">
        <v>38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45">
      <c r="A145" t="s">
        <v>383</v>
      </c>
      <c r="B145" t="s">
        <v>79</v>
      </c>
      <c r="C145" t="s">
        <v>384</v>
      </c>
      <c r="D145" t="s">
        <v>81</v>
      </c>
      <c r="E145" s="2" t="str">
        <f>HYPERLINK("capsilon://?command=openfolder&amp;siteaddress=FAM.docvelocity-na8.net&amp;folderid=FX8C551771-EC63-85DB-2051-6399F70C131F","FX22014151")</f>
        <v>FX22014151</v>
      </c>
      <c r="F145" t="s">
        <v>19</v>
      </c>
      <c r="G145" t="s">
        <v>19</v>
      </c>
      <c r="H145" t="s">
        <v>82</v>
      </c>
      <c r="I145" t="s">
        <v>385</v>
      </c>
      <c r="J145">
        <v>66</v>
      </c>
      <c r="K145" t="s">
        <v>84</v>
      </c>
      <c r="L145" t="s">
        <v>85</v>
      </c>
      <c r="M145" t="s">
        <v>86</v>
      </c>
      <c r="N145">
        <v>2</v>
      </c>
      <c r="O145" s="1">
        <v>44602.451770833337</v>
      </c>
      <c r="P145" s="1">
        <v>44602.697835648149</v>
      </c>
      <c r="Q145">
        <v>19806</v>
      </c>
      <c r="R145">
        <v>1454</v>
      </c>
      <c r="S145" t="b">
        <v>0</v>
      </c>
      <c r="T145" t="s">
        <v>87</v>
      </c>
      <c r="U145" t="b">
        <v>0</v>
      </c>
      <c r="V145" t="s">
        <v>365</v>
      </c>
      <c r="W145" s="1">
        <v>44602.610844907409</v>
      </c>
      <c r="X145">
        <v>120</v>
      </c>
      <c r="Y145">
        <v>0</v>
      </c>
      <c r="Z145">
        <v>0</v>
      </c>
      <c r="AA145">
        <v>0</v>
      </c>
      <c r="AB145">
        <v>52</v>
      </c>
      <c r="AC145">
        <v>0</v>
      </c>
      <c r="AD145">
        <v>66</v>
      </c>
      <c r="AE145">
        <v>0</v>
      </c>
      <c r="AF145">
        <v>0</v>
      </c>
      <c r="AG145">
        <v>0</v>
      </c>
      <c r="AH145" t="s">
        <v>92</v>
      </c>
      <c r="AI145" s="1">
        <v>44602.697835648149</v>
      </c>
      <c r="AJ145">
        <v>462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66</v>
      </c>
      <c r="AQ145">
        <v>52</v>
      </c>
      <c r="AR145">
        <v>0</v>
      </c>
      <c r="AS145">
        <v>1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45">
      <c r="A146" t="s">
        <v>386</v>
      </c>
      <c r="B146" t="s">
        <v>79</v>
      </c>
      <c r="C146" t="s">
        <v>94</v>
      </c>
      <c r="D146" t="s">
        <v>81</v>
      </c>
      <c r="E146" s="2" t="str">
        <f>HYPERLINK("capsilon://?command=openfolder&amp;siteaddress=FAM.docvelocity-na8.net&amp;folderid=FX13F721CC-377D-CC5B-AFDD-812FB9102D76","FX21119201")</f>
        <v>FX21119201</v>
      </c>
      <c r="F146" t="s">
        <v>19</v>
      </c>
      <c r="G146" t="s">
        <v>19</v>
      </c>
      <c r="H146" t="s">
        <v>82</v>
      </c>
      <c r="I146" t="s">
        <v>387</v>
      </c>
      <c r="J146">
        <v>32</v>
      </c>
      <c r="K146" t="s">
        <v>84</v>
      </c>
      <c r="L146" t="s">
        <v>85</v>
      </c>
      <c r="M146" t="s">
        <v>86</v>
      </c>
      <c r="N146">
        <v>1</v>
      </c>
      <c r="O146" s="1">
        <v>44602.478958333333</v>
      </c>
      <c r="P146" s="1">
        <v>44603.178877314815</v>
      </c>
      <c r="Q146">
        <v>59772</v>
      </c>
      <c r="R146">
        <v>701</v>
      </c>
      <c r="S146" t="b">
        <v>0</v>
      </c>
      <c r="T146" t="s">
        <v>87</v>
      </c>
      <c r="U146" t="b">
        <v>0</v>
      </c>
      <c r="V146" t="s">
        <v>110</v>
      </c>
      <c r="W146" s="1">
        <v>44603.178877314815</v>
      </c>
      <c r="X146">
        <v>328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32</v>
      </c>
      <c r="AE146">
        <v>27</v>
      </c>
      <c r="AF146">
        <v>0</v>
      </c>
      <c r="AG146">
        <v>3</v>
      </c>
      <c r="AH146" t="s">
        <v>87</v>
      </c>
      <c r="AI146" t="s">
        <v>87</v>
      </c>
      <c r="AJ146" t="s">
        <v>87</v>
      </c>
      <c r="AK146" t="s">
        <v>87</v>
      </c>
      <c r="AL146" t="s">
        <v>87</v>
      </c>
      <c r="AM146" t="s">
        <v>87</v>
      </c>
      <c r="AN146" t="s">
        <v>87</v>
      </c>
      <c r="AO146" t="s">
        <v>87</v>
      </c>
      <c r="AP146" t="s">
        <v>87</v>
      </c>
      <c r="AQ146" t="s">
        <v>87</v>
      </c>
      <c r="AR146" t="s">
        <v>87</v>
      </c>
      <c r="AS146" t="s">
        <v>87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45">
      <c r="A147" t="s">
        <v>388</v>
      </c>
      <c r="B147" t="s">
        <v>79</v>
      </c>
      <c r="C147" t="s">
        <v>94</v>
      </c>
      <c r="D147" t="s">
        <v>81</v>
      </c>
      <c r="E147" s="2" t="str">
        <f>HYPERLINK("capsilon://?command=openfolder&amp;siteaddress=FAM.docvelocity-na8.net&amp;folderid=FX13F721CC-377D-CC5B-AFDD-812FB9102D76","FX21119201")</f>
        <v>FX21119201</v>
      </c>
      <c r="F147" t="s">
        <v>19</v>
      </c>
      <c r="G147" t="s">
        <v>19</v>
      </c>
      <c r="H147" t="s">
        <v>82</v>
      </c>
      <c r="I147" t="s">
        <v>389</v>
      </c>
      <c r="J147">
        <v>95</v>
      </c>
      <c r="K147" t="s">
        <v>84</v>
      </c>
      <c r="L147" t="s">
        <v>85</v>
      </c>
      <c r="M147" t="s">
        <v>86</v>
      </c>
      <c r="N147">
        <v>1</v>
      </c>
      <c r="O147" s="1">
        <v>44602.480856481481</v>
      </c>
      <c r="P147" s="1">
        <v>44603.182766203703</v>
      </c>
      <c r="Q147">
        <v>60008</v>
      </c>
      <c r="R147">
        <v>637</v>
      </c>
      <c r="S147" t="b">
        <v>0</v>
      </c>
      <c r="T147" t="s">
        <v>87</v>
      </c>
      <c r="U147" t="b">
        <v>0</v>
      </c>
      <c r="V147" t="s">
        <v>110</v>
      </c>
      <c r="W147" s="1">
        <v>44603.182766203703</v>
      </c>
      <c r="X147">
        <v>335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95</v>
      </c>
      <c r="AE147">
        <v>90</v>
      </c>
      <c r="AF147">
        <v>0</v>
      </c>
      <c r="AG147">
        <v>4</v>
      </c>
      <c r="AH147" t="s">
        <v>87</v>
      </c>
      <c r="AI147" t="s">
        <v>87</v>
      </c>
      <c r="AJ147" t="s">
        <v>87</v>
      </c>
      <c r="AK147" t="s">
        <v>87</v>
      </c>
      <c r="AL147" t="s">
        <v>87</v>
      </c>
      <c r="AM147" t="s">
        <v>87</v>
      </c>
      <c r="AN147" t="s">
        <v>87</v>
      </c>
      <c r="AO147" t="s">
        <v>87</v>
      </c>
      <c r="AP147" t="s">
        <v>87</v>
      </c>
      <c r="AQ147" t="s">
        <v>87</v>
      </c>
      <c r="AR147" t="s">
        <v>87</v>
      </c>
      <c r="AS147" t="s">
        <v>87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45">
      <c r="A148" t="s">
        <v>390</v>
      </c>
      <c r="B148" t="s">
        <v>79</v>
      </c>
      <c r="C148" t="s">
        <v>381</v>
      </c>
      <c r="D148" t="s">
        <v>81</v>
      </c>
      <c r="E148" s="2" t="str">
        <f>HYPERLINK("capsilon://?command=openfolder&amp;siteaddress=FAM.docvelocity-na8.net&amp;folderid=FXF04EE884-418E-792F-D2F7-15C74396B2C6","FX220112743")</f>
        <v>FX220112743</v>
      </c>
      <c r="F148" t="s">
        <v>19</v>
      </c>
      <c r="G148" t="s">
        <v>19</v>
      </c>
      <c r="H148" t="s">
        <v>82</v>
      </c>
      <c r="I148" t="s">
        <v>391</v>
      </c>
      <c r="J148">
        <v>66</v>
      </c>
      <c r="K148" t="s">
        <v>84</v>
      </c>
      <c r="L148" t="s">
        <v>85</v>
      </c>
      <c r="M148" t="s">
        <v>86</v>
      </c>
      <c r="N148">
        <v>2</v>
      </c>
      <c r="O148" s="1">
        <v>44602.504374999997</v>
      </c>
      <c r="P148" s="1">
        <v>44603.25335648148</v>
      </c>
      <c r="Q148">
        <v>60342</v>
      </c>
      <c r="R148">
        <v>4370</v>
      </c>
      <c r="S148" t="b">
        <v>0</v>
      </c>
      <c r="T148" t="s">
        <v>87</v>
      </c>
      <c r="U148" t="b">
        <v>0</v>
      </c>
      <c r="V148" t="s">
        <v>118</v>
      </c>
      <c r="W148" s="1">
        <v>44602.573634259257</v>
      </c>
      <c r="X148">
        <v>3678</v>
      </c>
      <c r="Y148">
        <v>52</v>
      </c>
      <c r="Z148">
        <v>0</v>
      </c>
      <c r="AA148">
        <v>52</v>
      </c>
      <c r="AB148">
        <v>0</v>
      </c>
      <c r="AC148">
        <v>39</v>
      </c>
      <c r="AD148">
        <v>14</v>
      </c>
      <c r="AE148">
        <v>0</v>
      </c>
      <c r="AF148">
        <v>0</v>
      </c>
      <c r="AG148">
        <v>0</v>
      </c>
      <c r="AH148" t="s">
        <v>172</v>
      </c>
      <c r="AI148" s="1">
        <v>44603.25335648148</v>
      </c>
      <c r="AJ148">
        <v>504</v>
      </c>
      <c r="AK148">
        <v>2</v>
      </c>
      <c r="AL148">
        <v>0</v>
      </c>
      <c r="AM148">
        <v>2</v>
      </c>
      <c r="AN148">
        <v>0</v>
      </c>
      <c r="AO148">
        <v>2</v>
      </c>
      <c r="AP148">
        <v>12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45">
      <c r="A149" t="s">
        <v>392</v>
      </c>
      <c r="B149" t="s">
        <v>79</v>
      </c>
      <c r="C149" t="s">
        <v>144</v>
      </c>
      <c r="D149" t="s">
        <v>81</v>
      </c>
      <c r="E149" s="2" t="str">
        <f>HYPERLINK("capsilon://?command=openfolder&amp;siteaddress=FAM.docvelocity-na8.net&amp;folderid=FX24FE8F71-482B-4AE3-A789-B867875BB2DB","FX22021595")</f>
        <v>FX22021595</v>
      </c>
      <c r="F149" t="s">
        <v>19</v>
      </c>
      <c r="G149" t="s">
        <v>19</v>
      </c>
      <c r="H149" t="s">
        <v>82</v>
      </c>
      <c r="I149" t="s">
        <v>393</v>
      </c>
      <c r="J149">
        <v>30</v>
      </c>
      <c r="K149" t="s">
        <v>84</v>
      </c>
      <c r="L149" t="s">
        <v>85</v>
      </c>
      <c r="M149" t="s">
        <v>86</v>
      </c>
      <c r="N149">
        <v>2</v>
      </c>
      <c r="O149" s="1">
        <v>44602.522199074076</v>
      </c>
      <c r="P149" s="1">
        <v>44602.758622685185</v>
      </c>
      <c r="Q149">
        <v>20230</v>
      </c>
      <c r="R149">
        <v>197</v>
      </c>
      <c r="S149" t="b">
        <v>0</v>
      </c>
      <c r="T149" t="s">
        <v>87</v>
      </c>
      <c r="U149" t="b">
        <v>0</v>
      </c>
      <c r="V149" t="s">
        <v>138</v>
      </c>
      <c r="W149" s="1">
        <v>44602.537569444445</v>
      </c>
      <c r="X149">
        <v>148</v>
      </c>
      <c r="Y149">
        <v>9</v>
      </c>
      <c r="Z149">
        <v>0</v>
      </c>
      <c r="AA149">
        <v>9</v>
      </c>
      <c r="AB149">
        <v>0</v>
      </c>
      <c r="AC149">
        <v>2</v>
      </c>
      <c r="AD149">
        <v>21</v>
      </c>
      <c r="AE149">
        <v>0</v>
      </c>
      <c r="AF149">
        <v>0</v>
      </c>
      <c r="AG149">
        <v>0</v>
      </c>
      <c r="AH149" t="s">
        <v>92</v>
      </c>
      <c r="AI149" s="1">
        <v>44602.758622685185</v>
      </c>
      <c r="AJ149">
        <v>44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21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45">
      <c r="A150" t="s">
        <v>394</v>
      </c>
      <c r="B150" t="s">
        <v>79</v>
      </c>
      <c r="C150" t="s">
        <v>144</v>
      </c>
      <c r="D150" t="s">
        <v>81</v>
      </c>
      <c r="E150" s="2" t="str">
        <f>HYPERLINK("capsilon://?command=openfolder&amp;siteaddress=FAM.docvelocity-na8.net&amp;folderid=FX24FE8F71-482B-4AE3-A789-B867875BB2DB","FX22021595")</f>
        <v>FX22021595</v>
      </c>
      <c r="F150" t="s">
        <v>19</v>
      </c>
      <c r="G150" t="s">
        <v>19</v>
      </c>
      <c r="H150" t="s">
        <v>82</v>
      </c>
      <c r="I150" t="s">
        <v>395</v>
      </c>
      <c r="J150">
        <v>44</v>
      </c>
      <c r="K150" t="s">
        <v>84</v>
      </c>
      <c r="L150" t="s">
        <v>85</v>
      </c>
      <c r="M150" t="s">
        <v>86</v>
      </c>
      <c r="N150">
        <v>1</v>
      </c>
      <c r="O150" s="1">
        <v>44602.537442129629</v>
      </c>
      <c r="P150" s="1">
        <v>44603.204756944448</v>
      </c>
      <c r="Q150">
        <v>57130</v>
      </c>
      <c r="R150">
        <v>526</v>
      </c>
      <c r="S150" t="b">
        <v>0</v>
      </c>
      <c r="T150" t="s">
        <v>87</v>
      </c>
      <c r="U150" t="b">
        <v>0</v>
      </c>
      <c r="V150" t="s">
        <v>110</v>
      </c>
      <c r="W150" s="1">
        <v>44603.204756944448</v>
      </c>
      <c r="X150">
        <v>121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44</v>
      </c>
      <c r="AE150">
        <v>39</v>
      </c>
      <c r="AF150">
        <v>0</v>
      </c>
      <c r="AG150">
        <v>2</v>
      </c>
      <c r="AH150" t="s">
        <v>87</v>
      </c>
      <c r="AI150" t="s">
        <v>87</v>
      </c>
      <c r="AJ150" t="s">
        <v>87</v>
      </c>
      <c r="AK150" t="s">
        <v>87</v>
      </c>
      <c r="AL150" t="s">
        <v>87</v>
      </c>
      <c r="AM150" t="s">
        <v>87</v>
      </c>
      <c r="AN150" t="s">
        <v>87</v>
      </c>
      <c r="AO150" t="s">
        <v>87</v>
      </c>
      <c r="AP150" t="s">
        <v>87</v>
      </c>
      <c r="AQ150" t="s">
        <v>87</v>
      </c>
      <c r="AR150" t="s">
        <v>87</v>
      </c>
      <c r="AS150" t="s">
        <v>87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45">
      <c r="A151" t="s">
        <v>396</v>
      </c>
      <c r="B151" t="s">
        <v>79</v>
      </c>
      <c r="C151" t="s">
        <v>144</v>
      </c>
      <c r="D151" t="s">
        <v>81</v>
      </c>
      <c r="E151" s="2" t="str">
        <f>HYPERLINK("capsilon://?command=openfolder&amp;siteaddress=FAM.docvelocity-na8.net&amp;folderid=FX24FE8F71-482B-4AE3-A789-B867875BB2DB","FX22021595")</f>
        <v>FX22021595</v>
      </c>
      <c r="F151" t="s">
        <v>19</v>
      </c>
      <c r="G151" t="s">
        <v>19</v>
      </c>
      <c r="H151" t="s">
        <v>82</v>
      </c>
      <c r="I151" t="s">
        <v>397</v>
      </c>
      <c r="J151">
        <v>66</v>
      </c>
      <c r="K151" t="s">
        <v>84</v>
      </c>
      <c r="L151" t="s">
        <v>85</v>
      </c>
      <c r="M151" t="s">
        <v>86</v>
      </c>
      <c r="N151">
        <v>1</v>
      </c>
      <c r="O151" s="1">
        <v>44602.540902777779</v>
      </c>
      <c r="P151" s="1">
        <v>44603.206655092596</v>
      </c>
      <c r="Q151">
        <v>56702</v>
      </c>
      <c r="R151">
        <v>819</v>
      </c>
      <c r="S151" t="b">
        <v>0</v>
      </c>
      <c r="T151" t="s">
        <v>87</v>
      </c>
      <c r="U151" t="b">
        <v>0</v>
      </c>
      <c r="V151" t="s">
        <v>110</v>
      </c>
      <c r="W151" s="1">
        <v>44603.206655092596</v>
      </c>
      <c r="X151">
        <v>163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66</v>
      </c>
      <c r="AE151">
        <v>52</v>
      </c>
      <c r="AF151">
        <v>0</v>
      </c>
      <c r="AG151">
        <v>1</v>
      </c>
      <c r="AH151" t="s">
        <v>87</v>
      </c>
      <c r="AI151" t="s">
        <v>87</v>
      </c>
      <c r="AJ151" t="s">
        <v>87</v>
      </c>
      <c r="AK151" t="s">
        <v>87</v>
      </c>
      <c r="AL151" t="s">
        <v>87</v>
      </c>
      <c r="AM151" t="s">
        <v>87</v>
      </c>
      <c r="AN151" t="s">
        <v>87</v>
      </c>
      <c r="AO151" t="s">
        <v>87</v>
      </c>
      <c r="AP151" t="s">
        <v>87</v>
      </c>
      <c r="AQ151" t="s">
        <v>87</v>
      </c>
      <c r="AR151" t="s">
        <v>87</v>
      </c>
      <c r="AS151" t="s">
        <v>87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45">
      <c r="A152" t="s">
        <v>398</v>
      </c>
      <c r="B152" t="s">
        <v>79</v>
      </c>
      <c r="C152" t="s">
        <v>399</v>
      </c>
      <c r="D152" t="s">
        <v>81</v>
      </c>
      <c r="E152" s="2" t="str">
        <f>HYPERLINK("capsilon://?command=openfolder&amp;siteaddress=FAM.docvelocity-na8.net&amp;folderid=FX9E2FD928-9F27-8D46-0AF7-6D290E87080B","FX21129329")</f>
        <v>FX21129329</v>
      </c>
      <c r="F152" t="s">
        <v>19</v>
      </c>
      <c r="G152" t="s">
        <v>19</v>
      </c>
      <c r="H152" t="s">
        <v>82</v>
      </c>
      <c r="I152" t="s">
        <v>400</v>
      </c>
      <c r="J152">
        <v>28</v>
      </c>
      <c r="K152" t="s">
        <v>84</v>
      </c>
      <c r="L152" t="s">
        <v>85</v>
      </c>
      <c r="M152" t="s">
        <v>86</v>
      </c>
      <c r="N152">
        <v>2</v>
      </c>
      <c r="O152" s="1">
        <v>44602.578553240739</v>
      </c>
      <c r="P152" s="1">
        <v>44602.762870370374</v>
      </c>
      <c r="Q152">
        <v>15408</v>
      </c>
      <c r="R152">
        <v>517</v>
      </c>
      <c r="S152" t="b">
        <v>0</v>
      </c>
      <c r="T152" t="s">
        <v>87</v>
      </c>
      <c r="U152" t="b">
        <v>0</v>
      </c>
      <c r="V152" t="s">
        <v>128</v>
      </c>
      <c r="W152" s="1">
        <v>44602.615173611113</v>
      </c>
      <c r="X152">
        <v>150</v>
      </c>
      <c r="Y152">
        <v>21</v>
      </c>
      <c r="Z152">
        <v>0</v>
      </c>
      <c r="AA152">
        <v>21</v>
      </c>
      <c r="AB152">
        <v>0</v>
      </c>
      <c r="AC152">
        <v>5</v>
      </c>
      <c r="AD152">
        <v>7</v>
      </c>
      <c r="AE152">
        <v>0</v>
      </c>
      <c r="AF152">
        <v>0</v>
      </c>
      <c r="AG152">
        <v>0</v>
      </c>
      <c r="AH152" t="s">
        <v>92</v>
      </c>
      <c r="AI152" s="1">
        <v>44602.762870370374</v>
      </c>
      <c r="AJ152">
        <v>367</v>
      </c>
      <c r="AK152">
        <v>2</v>
      </c>
      <c r="AL152">
        <v>0</v>
      </c>
      <c r="AM152">
        <v>2</v>
      </c>
      <c r="AN152">
        <v>0</v>
      </c>
      <c r="AO152">
        <v>2</v>
      </c>
      <c r="AP152">
        <v>5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45">
      <c r="A153" t="s">
        <v>401</v>
      </c>
      <c r="B153" t="s">
        <v>79</v>
      </c>
      <c r="C153" t="s">
        <v>116</v>
      </c>
      <c r="D153" t="s">
        <v>81</v>
      </c>
      <c r="E153" s="2" t="str">
        <f>HYPERLINK("capsilon://?command=openfolder&amp;siteaddress=FAM.docvelocity-na8.net&amp;folderid=FX385E0A70-4F01-7B6D-5DDE-EB7B97F0A075","FX21128302")</f>
        <v>FX21128302</v>
      </c>
      <c r="F153" t="s">
        <v>19</v>
      </c>
      <c r="G153" t="s">
        <v>19</v>
      </c>
      <c r="H153" t="s">
        <v>82</v>
      </c>
      <c r="I153" t="s">
        <v>402</v>
      </c>
      <c r="J153">
        <v>66</v>
      </c>
      <c r="K153" t="s">
        <v>84</v>
      </c>
      <c r="L153" t="s">
        <v>85</v>
      </c>
      <c r="M153" t="s">
        <v>86</v>
      </c>
      <c r="N153">
        <v>2</v>
      </c>
      <c r="O153" s="1">
        <v>44602.603182870371</v>
      </c>
      <c r="P153" s="1">
        <v>44602.763356481482</v>
      </c>
      <c r="Q153">
        <v>13773</v>
      </c>
      <c r="R153">
        <v>66</v>
      </c>
      <c r="S153" t="b">
        <v>0</v>
      </c>
      <c r="T153" t="s">
        <v>87</v>
      </c>
      <c r="U153" t="b">
        <v>0</v>
      </c>
      <c r="V153" t="s">
        <v>365</v>
      </c>
      <c r="W153" s="1">
        <v>44602.614861111113</v>
      </c>
      <c r="X153">
        <v>40</v>
      </c>
      <c r="Y153">
        <v>0</v>
      </c>
      <c r="Z153">
        <v>0</v>
      </c>
      <c r="AA153">
        <v>0</v>
      </c>
      <c r="AB153">
        <v>52</v>
      </c>
      <c r="AC153">
        <v>0</v>
      </c>
      <c r="AD153">
        <v>66</v>
      </c>
      <c r="AE153">
        <v>0</v>
      </c>
      <c r="AF153">
        <v>0</v>
      </c>
      <c r="AG153">
        <v>0</v>
      </c>
      <c r="AH153" t="s">
        <v>92</v>
      </c>
      <c r="AI153" s="1">
        <v>44602.763356481482</v>
      </c>
      <c r="AJ153">
        <v>20</v>
      </c>
      <c r="AK153">
        <v>0</v>
      </c>
      <c r="AL153">
        <v>0</v>
      </c>
      <c r="AM153">
        <v>0</v>
      </c>
      <c r="AN153">
        <v>52</v>
      </c>
      <c r="AO153">
        <v>0</v>
      </c>
      <c r="AP153">
        <v>66</v>
      </c>
      <c r="AQ153">
        <v>0</v>
      </c>
      <c r="AR153">
        <v>0</v>
      </c>
      <c r="AS153">
        <v>0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45">
      <c r="A154" t="s">
        <v>403</v>
      </c>
      <c r="B154" t="s">
        <v>79</v>
      </c>
      <c r="C154" t="s">
        <v>300</v>
      </c>
      <c r="D154" t="s">
        <v>81</v>
      </c>
      <c r="E154" s="2" t="str">
        <f>HYPERLINK("capsilon://?command=openfolder&amp;siteaddress=FAM.docvelocity-na8.net&amp;folderid=FX274024BE-44FF-6A41-1E87-62352B1CE909","FX2202363")</f>
        <v>FX2202363</v>
      </c>
      <c r="F154" t="s">
        <v>19</v>
      </c>
      <c r="G154" t="s">
        <v>19</v>
      </c>
      <c r="H154" t="s">
        <v>82</v>
      </c>
      <c r="I154" t="s">
        <v>404</v>
      </c>
      <c r="J154">
        <v>66</v>
      </c>
      <c r="K154" t="s">
        <v>84</v>
      </c>
      <c r="L154" t="s">
        <v>85</v>
      </c>
      <c r="M154" t="s">
        <v>86</v>
      </c>
      <c r="N154">
        <v>2</v>
      </c>
      <c r="O154" s="1">
        <v>44602.658587962964</v>
      </c>
      <c r="P154" s="1">
        <v>44602.763564814813</v>
      </c>
      <c r="Q154">
        <v>8782</v>
      </c>
      <c r="R154">
        <v>288</v>
      </c>
      <c r="S154" t="b">
        <v>0</v>
      </c>
      <c r="T154" t="s">
        <v>87</v>
      </c>
      <c r="U154" t="b">
        <v>0</v>
      </c>
      <c r="V154" t="s">
        <v>365</v>
      </c>
      <c r="W154" s="1">
        <v>44602.673368055555</v>
      </c>
      <c r="X154">
        <v>32</v>
      </c>
      <c r="Y154">
        <v>0</v>
      </c>
      <c r="Z154">
        <v>0</v>
      </c>
      <c r="AA154">
        <v>0</v>
      </c>
      <c r="AB154">
        <v>52</v>
      </c>
      <c r="AC154">
        <v>0</v>
      </c>
      <c r="AD154">
        <v>66</v>
      </c>
      <c r="AE154">
        <v>0</v>
      </c>
      <c r="AF154">
        <v>0</v>
      </c>
      <c r="AG154">
        <v>0</v>
      </c>
      <c r="AH154" t="s">
        <v>92</v>
      </c>
      <c r="AI154" s="1">
        <v>44602.763564814813</v>
      </c>
      <c r="AJ154">
        <v>17</v>
      </c>
      <c r="AK154">
        <v>0</v>
      </c>
      <c r="AL154">
        <v>0</v>
      </c>
      <c r="AM154">
        <v>0</v>
      </c>
      <c r="AN154">
        <v>52</v>
      </c>
      <c r="AO154">
        <v>0</v>
      </c>
      <c r="AP154">
        <v>66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45">
      <c r="A155" t="s">
        <v>405</v>
      </c>
      <c r="B155" t="s">
        <v>79</v>
      </c>
      <c r="C155" t="s">
        <v>300</v>
      </c>
      <c r="D155" t="s">
        <v>81</v>
      </c>
      <c r="E155" s="2" t="str">
        <f>HYPERLINK("capsilon://?command=openfolder&amp;siteaddress=FAM.docvelocity-na8.net&amp;folderid=FX274024BE-44FF-6A41-1E87-62352B1CE909","FX2202363")</f>
        <v>FX2202363</v>
      </c>
      <c r="F155" t="s">
        <v>19</v>
      </c>
      <c r="G155" t="s">
        <v>19</v>
      </c>
      <c r="H155" t="s">
        <v>82</v>
      </c>
      <c r="I155" t="s">
        <v>406</v>
      </c>
      <c r="J155">
        <v>66</v>
      </c>
      <c r="K155" t="s">
        <v>84</v>
      </c>
      <c r="L155" t="s">
        <v>85</v>
      </c>
      <c r="M155" t="s">
        <v>86</v>
      </c>
      <c r="N155">
        <v>2</v>
      </c>
      <c r="O155" s="1">
        <v>44602.658842592595</v>
      </c>
      <c r="P155" s="1">
        <v>44602.763784722221</v>
      </c>
      <c r="Q155">
        <v>8952</v>
      </c>
      <c r="R155">
        <v>115</v>
      </c>
      <c r="S155" t="b">
        <v>0</v>
      </c>
      <c r="T155" t="s">
        <v>87</v>
      </c>
      <c r="U155" t="b">
        <v>0</v>
      </c>
      <c r="V155" t="s">
        <v>365</v>
      </c>
      <c r="W155" s="1">
        <v>44602.672997685186</v>
      </c>
      <c r="X155">
        <v>34</v>
      </c>
      <c r="Y155">
        <v>0</v>
      </c>
      <c r="Z155">
        <v>0</v>
      </c>
      <c r="AA155">
        <v>0</v>
      </c>
      <c r="AB155">
        <v>52</v>
      </c>
      <c r="AC155">
        <v>0</v>
      </c>
      <c r="AD155">
        <v>66</v>
      </c>
      <c r="AE155">
        <v>0</v>
      </c>
      <c r="AF155">
        <v>0</v>
      </c>
      <c r="AG155">
        <v>0</v>
      </c>
      <c r="AH155" t="s">
        <v>92</v>
      </c>
      <c r="AI155" s="1">
        <v>44602.763784722221</v>
      </c>
      <c r="AJ155">
        <v>18</v>
      </c>
      <c r="AK155">
        <v>0</v>
      </c>
      <c r="AL155">
        <v>0</v>
      </c>
      <c r="AM155">
        <v>0</v>
      </c>
      <c r="AN155">
        <v>52</v>
      </c>
      <c r="AO155">
        <v>0</v>
      </c>
      <c r="AP155">
        <v>66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45">
      <c r="A156" t="s">
        <v>407</v>
      </c>
      <c r="B156" t="s">
        <v>79</v>
      </c>
      <c r="C156" t="s">
        <v>408</v>
      </c>
      <c r="D156" t="s">
        <v>81</v>
      </c>
      <c r="E156" s="2" t="str">
        <f>HYPERLINK("capsilon://?command=openfolder&amp;siteaddress=FAM.docvelocity-na8.net&amp;folderid=FX2A34B2FB-C8F0-AA3D-446A-5826516F3D6D","FX22017696")</f>
        <v>FX22017696</v>
      </c>
      <c r="F156" t="s">
        <v>19</v>
      </c>
      <c r="G156" t="s">
        <v>19</v>
      </c>
      <c r="H156" t="s">
        <v>82</v>
      </c>
      <c r="I156" t="s">
        <v>409</v>
      </c>
      <c r="J156">
        <v>66</v>
      </c>
      <c r="K156" t="s">
        <v>84</v>
      </c>
      <c r="L156" t="s">
        <v>85</v>
      </c>
      <c r="M156" t="s">
        <v>86</v>
      </c>
      <c r="N156">
        <v>2</v>
      </c>
      <c r="O156" s="1">
        <v>44602.666516203702</v>
      </c>
      <c r="P156" s="1">
        <v>44602.764155092591</v>
      </c>
      <c r="Q156">
        <v>8331</v>
      </c>
      <c r="R156">
        <v>105</v>
      </c>
      <c r="S156" t="b">
        <v>0</v>
      </c>
      <c r="T156" t="s">
        <v>87</v>
      </c>
      <c r="U156" t="b">
        <v>0</v>
      </c>
      <c r="V156" t="s">
        <v>365</v>
      </c>
      <c r="W156" s="1">
        <v>44602.674120370371</v>
      </c>
      <c r="X156">
        <v>64</v>
      </c>
      <c r="Y156">
        <v>0</v>
      </c>
      <c r="Z156">
        <v>0</v>
      </c>
      <c r="AA156">
        <v>0</v>
      </c>
      <c r="AB156">
        <v>52</v>
      </c>
      <c r="AC156">
        <v>0</v>
      </c>
      <c r="AD156">
        <v>66</v>
      </c>
      <c r="AE156">
        <v>0</v>
      </c>
      <c r="AF156">
        <v>0</v>
      </c>
      <c r="AG156">
        <v>0</v>
      </c>
      <c r="AH156" t="s">
        <v>92</v>
      </c>
      <c r="AI156" s="1">
        <v>44602.764155092591</v>
      </c>
      <c r="AJ156">
        <v>31</v>
      </c>
      <c r="AK156">
        <v>0</v>
      </c>
      <c r="AL156">
        <v>0</v>
      </c>
      <c r="AM156">
        <v>0</v>
      </c>
      <c r="AN156">
        <v>52</v>
      </c>
      <c r="AO156">
        <v>0</v>
      </c>
      <c r="AP156">
        <v>66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45">
      <c r="A157" t="s">
        <v>410</v>
      </c>
      <c r="B157" t="s">
        <v>79</v>
      </c>
      <c r="C157" t="s">
        <v>411</v>
      </c>
      <c r="D157" t="s">
        <v>81</v>
      </c>
      <c r="E157" s="2" t="str">
        <f>HYPERLINK("capsilon://?command=openfolder&amp;siteaddress=FAM.docvelocity-na8.net&amp;folderid=FXD950D7BD-04FF-AA93-7FDC-BD4918D55FBF","FX22017579")</f>
        <v>FX22017579</v>
      </c>
      <c r="F157" t="s">
        <v>19</v>
      </c>
      <c r="G157" t="s">
        <v>19</v>
      </c>
      <c r="H157" t="s">
        <v>82</v>
      </c>
      <c r="I157" t="s">
        <v>412</v>
      </c>
      <c r="J157">
        <v>30</v>
      </c>
      <c r="K157" t="s">
        <v>84</v>
      </c>
      <c r="L157" t="s">
        <v>85</v>
      </c>
      <c r="M157" t="s">
        <v>86</v>
      </c>
      <c r="N157">
        <v>2</v>
      </c>
      <c r="O157" s="1">
        <v>44602.672835648147</v>
      </c>
      <c r="P157" s="1">
        <v>44602.767002314817</v>
      </c>
      <c r="Q157">
        <v>7673</v>
      </c>
      <c r="R157">
        <v>463</v>
      </c>
      <c r="S157" t="b">
        <v>0</v>
      </c>
      <c r="T157" t="s">
        <v>87</v>
      </c>
      <c r="U157" t="b">
        <v>0</v>
      </c>
      <c r="V157" t="s">
        <v>132</v>
      </c>
      <c r="W157" s="1">
        <v>44602.676296296297</v>
      </c>
      <c r="X157">
        <v>218</v>
      </c>
      <c r="Y157">
        <v>9</v>
      </c>
      <c r="Z157">
        <v>0</v>
      </c>
      <c r="AA157">
        <v>9</v>
      </c>
      <c r="AB157">
        <v>0</v>
      </c>
      <c r="AC157">
        <v>7</v>
      </c>
      <c r="AD157">
        <v>21</v>
      </c>
      <c r="AE157">
        <v>0</v>
      </c>
      <c r="AF157">
        <v>0</v>
      </c>
      <c r="AG157">
        <v>0</v>
      </c>
      <c r="AH157" t="s">
        <v>92</v>
      </c>
      <c r="AI157" s="1">
        <v>44602.767002314817</v>
      </c>
      <c r="AJ157">
        <v>245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21</v>
      </c>
      <c r="AQ157">
        <v>0</v>
      </c>
      <c r="AR157">
        <v>0</v>
      </c>
      <c r="AS157">
        <v>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45">
      <c r="A158" t="s">
        <v>413</v>
      </c>
      <c r="B158" t="s">
        <v>79</v>
      </c>
      <c r="C158" t="s">
        <v>414</v>
      </c>
      <c r="D158" t="s">
        <v>81</v>
      </c>
      <c r="E158" s="2" t="str">
        <f>HYPERLINK("capsilon://?command=openfolder&amp;siteaddress=FAM.docvelocity-na8.net&amp;folderid=FX59918A64-C407-0A06-4197-EB43741B88FE","FX220112761")</f>
        <v>FX220112761</v>
      </c>
      <c r="F158" t="s">
        <v>19</v>
      </c>
      <c r="G158" t="s">
        <v>19</v>
      </c>
      <c r="H158" t="s">
        <v>82</v>
      </c>
      <c r="I158" t="s">
        <v>415</v>
      </c>
      <c r="J158">
        <v>69</v>
      </c>
      <c r="K158" t="s">
        <v>84</v>
      </c>
      <c r="L158" t="s">
        <v>85</v>
      </c>
      <c r="M158" t="s">
        <v>86</v>
      </c>
      <c r="N158">
        <v>2</v>
      </c>
      <c r="O158" s="1">
        <v>44602.693935185183</v>
      </c>
      <c r="P158" s="1">
        <v>44602.76966435185</v>
      </c>
      <c r="Q158">
        <v>6065</v>
      </c>
      <c r="R158">
        <v>478</v>
      </c>
      <c r="S158" t="b">
        <v>0</v>
      </c>
      <c r="T158" t="s">
        <v>87</v>
      </c>
      <c r="U158" t="b">
        <v>0</v>
      </c>
      <c r="V158" t="s">
        <v>132</v>
      </c>
      <c r="W158" s="1">
        <v>44602.699305555558</v>
      </c>
      <c r="X158">
        <v>249</v>
      </c>
      <c r="Y158">
        <v>61</v>
      </c>
      <c r="Z158">
        <v>0</v>
      </c>
      <c r="AA158">
        <v>61</v>
      </c>
      <c r="AB158">
        <v>0</v>
      </c>
      <c r="AC158">
        <v>10</v>
      </c>
      <c r="AD158">
        <v>8</v>
      </c>
      <c r="AE158">
        <v>0</v>
      </c>
      <c r="AF158">
        <v>0</v>
      </c>
      <c r="AG158">
        <v>0</v>
      </c>
      <c r="AH158" t="s">
        <v>92</v>
      </c>
      <c r="AI158" s="1">
        <v>44602.76966435185</v>
      </c>
      <c r="AJ158">
        <v>229</v>
      </c>
      <c r="AK158">
        <v>3</v>
      </c>
      <c r="AL158">
        <v>0</v>
      </c>
      <c r="AM158">
        <v>3</v>
      </c>
      <c r="AN158">
        <v>0</v>
      </c>
      <c r="AO158">
        <v>3</v>
      </c>
      <c r="AP158">
        <v>5</v>
      </c>
      <c r="AQ158">
        <v>0</v>
      </c>
      <c r="AR158">
        <v>0</v>
      </c>
      <c r="AS158">
        <v>0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45">
      <c r="A159" t="s">
        <v>416</v>
      </c>
      <c r="B159" t="s">
        <v>79</v>
      </c>
      <c r="C159" t="s">
        <v>384</v>
      </c>
      <c r="D159" t="s">
        <v>81</v>
      </c>
      <c r="E159" s="2" t="str">
        <f>HYPERLINK("capsilon://?command=openfolder&amp;siteaddress=FAM.docvelocity-na8.net&amp;folderid=FX8C551771-EC63-85DB-2051-6399F70C131F","FX22014151")</f>
        <v>FX22014151</v>
      </c>
      <c r="F159" t="s">
        <v>19</v>
      </c>
      <c r="G159" t="s">
        <v>19</v>
      </c>
      <c r="H159" t="s">
        <v>82</v>
      </c>
      <c r="I159" t="s">
        <v>385</v>
      </c>
      <c r="J159">
        <v>38</v>
      </c>
      <c r="K159" t="s">
        <v>84</v>
      </c>
      <c r="L159" t="s">
        <v>85</v>
      </c>
      <c r="M159" t="s">
        <v>86</v>
      </c>
      <c r="N159">
        <v>2</v>
      </c>
      <c r="O159" s="1">
        <v>44602.698206018518</v>
      </c>
      <c r="P159" s="1">
        <v>44602.80096064815</v>
      </c>
      <c r="Q159">
        <v>6955</v>
      </c>
      <c r="R159">
        <v>1923</v>
      </c>
      <c r="S159" t="b">
        <v>0</v>
      </c>
      <c r="T159" t="s">
        <v>87</v>
      </c>
      <c r="U159" t="b">
        <v>1</v>
      </c>
      <c r="V159" t="s">
        <v>365</v>
      </c>
      <c r="W159" s="1">
        <v>44602.710219907407</v>
      </c>
      <c r="X159">
        <v>1017</v>
      </c>
      <c r="Y159">
        <v>37</v>
      </c>
      <c r="Z159">
        <v>0</v>
      </c>
      <c r="AA159">
        <v>37</v>
      </c>
      <c r="AB159">
        <v>0</v>
      </c>
      <c r="AC159">
        <v>21</v>
      </c>
      <c r="AD159">
        <v>1</v>
      </c>
      <c r="AE159">
        <v>0</v>
      </c>
      <c r="AF159">
        <v>0</v>
      </c>
      <c r="AG159">
        <v>0</v>
      </c>
      <c r="AH159" t="s">
        <v>119</v>
      </c>
      <c r="AI159" s="1">
        <v>44602.80096064815</v>
      </c>
      <c r="AJ159">
        <v>93</v>
      </c>
      <c r="AK159">
        <v>1</v>
      </c>
      <c r="AL159">
        <v>0</v>
      </c>
      <c r="AM159">
        <v>1</v>
      </c>
      <c r="AN159">
        <v>0</v>
      </c>
      <c r="AO159">
        <v>1</v>
      </c>
      <c r="AP159">
        <v>0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45">
      <c r="A160" t="s">
        <v>417</v>
      </c>
      <c r="B160" t="s">
        <v>79</v>
      </c>
      <c r="C160" t="s">
        <v>418</v>
      </c>
      <c r="D160" t="s">
        <v>81</v>
      </c>
      <c r="E160" s="2" t="str">
        <f>HYPERLINK("capsilon://?command=openfolder&amp;siteaddress=FAM.docvelocity-na8.net&amp;folderid=FXF4E8A965-151B-92F1-2A6D-99EF767B165D","FX22017112")</f>
        <v>FX22017112</v>
      </c>
      <c r="F160" t="s">
        <v>19</v>
      </c>
      <c r="G160" t="s">
        <v>19</v>
      </c>
      <c r="H160" t="s">
        <v>82</v>
      </c>
      <c r="I160" t="s">
        <v>419</v>
      </c>
      <c r="J160">
        <v>66</v>
      </c>
      <c r="K160" t="s">
        <v>84</v>
      </c>
      <c r="L160" t="s">
        <v>85</v>
      </c>
      <c r="M160" t="s">
        <v>86</v>
      </c>
      <c r="N160">
        <v>2</v>
      </c>
      <c r="O160" s="1">
        <v>44602.741400462961</v>
      </c>
      <c r="P160" s="1">
        <v>44602.769849537035</v>
      </c>
      <c r="Q160">
        <v>2338</v>
      </c>
      <c r="R160">
        <v>120</v>
      </c>
      <c r="S160" t="b">
        <v>0</v>
      </c>
      <c r="T160" t="s">
        <v>87</v>
      </c>
      <c r="U160" t="b">
        <v>0</v>
      </c>
      <c r="V160" t="s">
        <v>121</v>
      </c>
      <c r="W160" s="1">
        <v>44602.748749999999</v>
      </c>
      <c r="X160">
        <v>79</v>
      </c>
      <c r="Y160">
        <v>0</v>
      </c>
      <c r="Z160">
        <v>0</v>
      </c>
      <c r="AA160">
        <v>0</v>
      </c>
      <c r="AB160">
        <v>52</v>
      </c>
      <c r="AC160">
        <v>0</v>
      </c>
      <c r="AD160">
        <v>66</v>
      </c>
      <c r="AE160">
        <v>0</v>
      </c>
      <c r="AF160">
        <v>0</v>
      </c>
      <c r="AG160">
        <v>0</v>
      </c>
      <c r="AH160" t="s">
        <v>92</v>
      </c>
      <c r="AI160" s="1">
        <v>44602.769849537035</v>
      </c>
      <c r="AJ160">
        <v>15</v>
      </c>
      <c r="AK160">
        <v>0</v>
      </c>
      <c r="AL160">
        <v>0</v>
      </c>
      <c r="AM160">
        <v>0</v>
      </c>
      <c r="AN160">
        <v>52</v>
      </c>
      <c r="AO160">
        <v>0</v>
      </c>
      <c r="AP160">
        <v>66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45">
      <c r="A161" t="s">
        <v>420</v>
      </c>
      <c r="B161" t="s">
        <v>79</v>
      </c>
      <c r="C161" t="s">
        <v>94</v>
      </c>
      <c r="D161" t="s">
        <v>81</v>
      </c>
      <c r="E161" s="2" t="str">
        <f>HYPERLINK("capsilon://?command=openfolder&amp;siteaddress=FAM.docvelocity-na8.net&amp;folderid=FX13F721CC-377D-CC5B-AFDD-812FB9102D76","FX21119201")</f>
        <v>FX21119201</v>
      </c>
      <c r="F161" t="s">
        <v>19</v>
      </c>
      <c r="G161" t="s">
        <v>19</v>
      </c>
      <c r="H161" t="s">
        <v>82</v>
      </c>
      <c r="I161" t="s">
        <v>387</v>
      </c>
      <c r="J161">
        <v>96</v>
      </c>
      <c r="K161" t="s">
        <v>84</v>
      </c>
      <c r="L161" t="s">
        <v>85</v>
      </c>
      <c r="M161" t="s">
        <v>86</v>
      </c>
      <c r="N161">
        <v>2</v>
      </c>
      <c r="O161" s="1">
        <v>44603.179791666669</v>
      </c>
      <c r="P161" s="1">
        <v>44603.240925925929</v>
      </c>
      <c r="Q161">
        <v>2625</v>
      </c>
      <c r="R161">
        <v>2657</v>
      </c>
      <c r="S161" t="b">
        <v>0</v>
      </c>
      <c r="T161" t="s">
        <v>87</v>
      </c>
      <c r="U161" t="b">
        <v>1</v>
      </c>
      <c r="V161" t="s">
        <v>118</v>
      </c>
      <c r="W161" s="1">
        <v>44603.227418981478</v>
      </c>
      <c r="X161">
        <v>1986</v>
      </c>
      <c r="Y161">
        <v>182</v>
      </c>
      <c r="Z161">
        <v>0</v>
      </c>
      <c r="AA161">
        <v>182</v>
      </c>
      <c r="AB161">
        <v>0</v>
      </c>
      <c r="AC161">
        <v>118</v>
      </c>
      <c r="AD161">
        <v>-86</v>
      </c>
      <c r="AE161">
        <v>0</v>
      </c>
      <c r="AF161">
        <v>0</v>
      </c>
      <c r="AG161">
        <v>0</v>
      </c>
      <c r="AH161" t="s">
        <v>172</v>
      </c>
      <c r="AI161" s="1">
        <v>44603.240925925929</v>
      </c>
      <c r="AJ161">
        <v>649</v>
      </c>
      <c r="AK161">
        <v>1</v>
      </c>
      <c r="AL161">
        <v>0</v>
      </c>
      <c r="AM161">
        <v>1</v>
      </c>
      <c r="AN161">
        <v>0</v>
      </c>
      <c r="AO161">
        <v>1</v>
      </c>
      <c r="AP161">
        <v>-87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45">
      <c r="A162" t="s">
        <v>421</v>
      </c>
      <c r="B162" t="s">
        <v>79</v>
      </c>
      <c r="C162" t="s">
        <v>94</v>
      </c>
      <c r="D162" t="s">
        <v>81</v>
      </c>
      <c r="E162" s="2" t="str">
        <f>HYPERLINK("capsilon://?command=openfolder&amp;siteaddress=FAM.docvelocity-na8.net&amp;folderid=FX13F721CC-377D-CC5B-AFDD-812FB9102D76","FX21119201")</f>
        <v>FX21119201</v>
      </c>
      <c r="F162" t="s">
        <v>19</v>
      </c>
      <c r="G162" t="s">
        <v>19</v>
      </c>
      <c r="H162" t="s">
        <v>82</v>
      </c>
      <c r="I162" t="s">
        <v>389</v>
      </c>
      <c r="J162">
        <v>370</v>
      </c>
      <c r="K162" t="s">
        <v>84</v>
      </c>
      <c r="L162" t="s">
        <v>85</v>
      </c>
      <c r="M162" t="s">
        <v>86</v>
      </c>
      <c r="N162">
        <v>2</v>
      </c>
      <c r="O162" s="1">
        <v>44603.184560185182</v>
      </c>
      <c r="P162" s="1">
        <v>44603.372870370367</v>
      </c>
      <c r="Q162">
        <v>12136</v>
      </c>
      <c r="R162">
        <v>4134</v>
      </c>
      <c r="S162" t="b">
        <v>0</v>
      </c>
      <c r="T162" t="s">
        <v>87</v>
      </c>
      <c r="U162" t="b">
        <v>1</v>
      </c>
      <c r="V162" t="s">
        <v>141</v>
      </c>
      <c r="W162" s="1">
        <v>44603.249849537038</v>
      </c>
      <c r="X162">
        <v>2722</v>
      </c>
      <c r="Y162">
        <v>386</v>
      </c>
      <c r="Z162">
        <v>0</v>
      </c>
      <c r="AA162">
        <v>386</v>
      </c>
      <c r="AB162">
        <v>0</v>
      </c>
      <c r="AC162">
        <v>106</v>
      </c>
      <c r="AD162">
        <v>-16</v>
      </c>
      <c r="AE162">
        <v>0</v>
      </c>
      <c r="AF162">
        <v>0</v>
      </c>
      <c r="AG162">
        <v>0</v>
      </c>
      <c r="AH162" t="s">
        <v>129</v>
      </c>
      <c r="AI162" s="1">
        <v>44603.372870370367</v>
      </c>
      <c r="AJ162">
        <v>1142</v>
      </c>
      <c r="AK162">
        <v>1</v>
      </c>
      <c r="AL162">
        <v>0</v>
      </c>
      <c r="AM162">
        <v>1</v>
      </c>
      <c r="AN162">
        <v>0</v>
      </c>
      <c r="AO162">
        <v>1</v>
      </c>
      <c r="AP162">
        <v>-17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45">
      <c r="A163" t="s">
        <v>422</v>
      </c>
      <c r="B163" t="s">
        <v>79</v>
      </c>
      <c r="C163" t="s">
        <v>144</v>
      </c>
      <c r="D163" t="s">
        <v>81</v>
      </c>
      <c r="E163" s="2" t="str">
        <f>HYPERLINK("capsilon://?command=openfolder&amp;siteaddress=FAM.docvelocity-na8.net&amp;folderid=FX24FE8F71-482B-4AE3-A789-B867875BB2DB","FX22021595")</f>
        <v>FX22021595</v>
      </c>
      <c r="F163" t="s">
        <v>19</v>
      </c>
      <c r="G163" t="s">
        <v>19</v>
      </c>
      <c r="H163" t="s">
        <v>82</v>
      </c>
      <c r="I163" t="s">
        <v>395</v>
      </c>
      <c r="J163">
        <v>88</v>
      </c>
      <c r="K163" t="s">
        <v>84</v>
      </c>
      <c r="L163" t="s">
        <v>85</v>
      </c>
      <c r="M163" t="s">
        <v>86</v>
      </c>
      <c r="N163">
        <v>2</v>
      </c>
      <c r="O163" s="1">
        <v>44603.205555555556</v>
      </c>
      <c r="P163" s="1">
        <v>44603.244988425926</v>
      </c>
      <c r="Q163">
        <v>2482</v>
      </c>
      <c r="R163">
        <v>925</v>
      </c>
      <c r="S163" t="b">
        <v>0</v>
      </c>
      <c r="T163" t="s">
        <v>87</v>
      </c>
      <c r="U163" t="b">
        <v>1</v>
      </c>
      <c r="V163" t="s">
        <v>365</v>
      </c>
      <c r="W163" s="1">
        <v>44603.231805555559</v>
      </c>
      <c r="X163">
        <v>567</v>
      </c>
      <c r="Y163">
        <v>78</v>
      </c>
      <c r="Z163">
        <v>0</v>
      </c>
      <c r="AA163">
        <v>78</v>
      </c>
      <c r="AB163">
        <v>0</v>
      </c>
      <c r="AC163">
        <v>37</v>
      </c>
      <c r="AD163">
        <v>10</v>
      </c>
      <c r="AE163">
        <v>0</v>
      </c>
      <c r="AF163">
        <v>0</v>
      </c>
      <c r="AG163">
        <v>0</v>
      </c>
      <c r="AH163" t="s">
        <v>172</v>
      </c>
      <c r="AI163" s="1">
        <v>44603.244988425926</v>
      </c>
      <c r="AJ163">
        <v>350</v>
      </c>
      <c r="AK163">
        <v>2</v>
      </c>
      <c r="AL163">
        <v>0</v>
      </c>
      <c r="AM163">
        <v>2</v>
      </c>
      <c r="AN163">
        <v>0</v>
      </c>
      <c r="AO163">
        <v>2</v>
      </c>
      <c r="AP163">
        <v>8</v>
      </c>
      <c r="AQ163">
        <v>0</v>
      </c>
      <c r="AR163">
        <v>0</v>
      </c>
      <c r="AS163">
        <v>0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45">
      <c r="A164" t="s">
        <v>423</v>
      </c>
      <c r="B164" t="s">
        <v>79</v>
      </c>
      <c r="C164" t="s">
        <v>144</v>
      </c>
      <c r="D164" t="s">
        <v>81</v>
      </c>
      <c r="E164" s="2" t="str">
        <f>HYPERLINK("capsilon://?command=openfolder&amp;siteaddress=FAM.docvelocity-na8.net&amp;folderid=FX24FE8F71-482B-4AE3-A789-B867875BB2DB","FX22021595")</f>
        <v>FX22021595</v>
      </c>
      <c r="F164" t="s">
        <v>19</v>
      </c>
      <c r="G164" t="s">
        <v>19</v>
      </c>
      <c r="H164" t="s">
        <v>82</v>
      </c>
      <c r="I164" t="s">
        <v>397</v>
      </c>
      <c r="J164">
        <v>38</v>
      </c>
      <c r="K164" t="s">
        <v>84</v>
      </c>
      <c r="L164" t="s">
        <v>85</v>
      </c>
      <c r="M164" t="s">
        <v>86</v>
      </c>
      <c r="N164">
        <v>2</v>
      </c>
      <c r="O164" s="1">
        <v>44603.207129629627</v>
      </c>
      <c r="P164" s="1">
        <v>44603.247511574074</v>
      </c>
      <c r="Q164">
        <v>2935</v>
      </c>
      <c r="R164">
        <v>554</v>
      </c>
      <c r="S164" t="b">
        <v>0</v>
      </c>
      <c r="T164" t="s">
        <v>87</v>
      </c>
      <c r="U164" t="b">
        <v>1</v>
      </c>
      <c r="V164" t="s">
        <v>118</v>
      </c>
      <c r="W164" s="1">
        <v>44603.232291666667</v>
      </c>
      <c r="X164">
        <v>336</v>
      </c>
      <c r="Y164">
        <v>39</v>
      </c>
      <c r="Z164">
        <v>0</v>
      </c>
      <c r="AA164">
        <v>39</v>
      </c>
      <c r="AB164">
        <v>0</v>
      </c>
      <c r="AC164">
        <v>23</v>
      </c>
      <c r="AD164">
        <v>-1</v>
      </c>
      <c r="AE164">
        <v>0</v>
      </c>
      <c r="AF164">
        <v>0</v>
      </c>
      <c r="AG164">
        <v>0</v>
      </c>
      <c r="AH164" t="s">
        <v>172</v>
      </c>
      <c r="AI164" s="1">
        <v>44603.247511574074</v>
      </c>
      <c r="AJ164">
        <v>218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-1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45">
      <c r="A165" t="s">
        <v>424</v>
      </c>
      <c r="B165" t="s">
        <v>79</v>
      </c>
      <c r="C165" t="s">
        <v>425</v>
      </c>
      <c r="D165" t="s">
        <v>81</v>
      </c>
      <c r="E165" s="2" t="str">
        <f>HYPERLINK("capsilon://?command=openfolder&amp;siteaddress=FAM.docvelocity-na8.net&amp;folderid=FXA4EF5A1B-9898-37D8-AAF4-7FAF9BF12D64","FX211212669")</f>
        <v>FX211212669</v>
      </c>
      <c r="F165" t="s">
        <v>19</v>
      </c>
      <c r="G165" t="s">
        <v>19</v>
      </c>
      <c r="H165" t="s">
        <v>82</v>
      </c>
      <c r="I165" t="s">
        <v>426</v>
      </c>
      <c r="J165">
        <v>30</v>
      </c>
      <c r="K165" t="s">
        <v>84</v>
      </c>
      <c r="L165" t="s">
        <v>85</v>
      </c>
      <c r="M165" t="s">
        <v>86</v>
      </c>
      <c r="N165">
        <v>2</v>
      </c>
      <c r="O165" s="1">
        <v>44603.371562499997</v>
      </c>
      <c r="P165" s="1">
        <v>44603.377696759257</v>
      </c>
      <c r="Q165">
        <v>395</v>
      </c>
      <c r="R165">
        <v>135</v>
      </c>
      <c r="S165" t="b">
        <v>0</v>
      </c>
      <c r="T165" t="s">
        <v>87</v>
      </c>
      <c r="U165" t="b">
        <v>0</v>
      </c>
      <c r="V165" t="s">
        <v>121</v>
      </c>
      <c r="W165" s="1">
        <v>44603.374560185184</v>
      </c>
      <c r="X165">
        <v>58</v>
      </c>
      <c r="Y165">
        <v>9</v>
      </c>
      <c r="Z165">
        <v>0</v>
      </c>
      <c r="AA165">
        <v>9</v>
      </c>
      <c r="AB165">
        <v>0</v>
      </c>
      <c r="AC165">
        <v>5</v>
      </c>
      <c r="AD165">
        <v>21</v>
      </c>
      <c r="AE165">
        <v>0</v>
      </c>
      <c r="AF165">
        <v>0</v>
      </c>
      <c r="AG165">
        <v>0</v>
      </c>
      <c r="AH165" t="s">
        <v>129</v>
      </c>
      <c r="AI165" s="1">
        <v>44603.377696759257</v>
      </c>
      <c r="AJ165">
        <v>77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21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45">
      <c r="A166" t="s">
        <v>427</v>
      </c>
      <c r="B166" t="s">
        <v>79</v>
      </c>
      <c r="C166" t="s">
        <v>428</v>
      </c>
      <c r="D166" t="s">
        <v>81</v>
      </c>
      <c r="E166" s="2" t="str">
        <f>HYPERLINK("capsilon://?command=openfolder&amp;siteaddress=FAM.docvelocity-na8.net&amp;folderid=FX199BA368-101F-5474-2E1E-74C7AD669B11","FX22021329")</f>
        <v>FX22021329</v>
      </c>
      <c r="F166" t="s">
        <v>19</v>
      </c>
      <c r="G166" t="s">
        <v>19</v>
      </c>
      <c r="H166" t="s">
        <v>82</v>
      </c>
      <c r="I166" t="s">
        <v>429</v>
      </c>
      <c r="J166">
        <v>38</v>
      </c>
      <c r="K166" t="s">
        <v>84</v>
      </c>
      <c r="L166" t="s">
        <v>85</v>
      </c>
      <c r="M166" t="s">
        <v>86</v>
      </c>
      <c r="N166">
        <v>1</v>
      </c>
      <c r="O166" s="1">
        <v>44603.482766203706</v>
      </c>
      <c r="P166" s="1">
        <v>44603.570937500001</v>
      </c>
      <c r="Q166">
        <v>7166</v>
      </c>
      <c r="R166">
        <v>452</v>
      </c>
      <c r="S166" t="b">
        <v>0</v>
      </c>
      <c r="T166" t="s">
        <v>87</v>
      </c>
      <c r="U166" t="b">
        <v>0</v>
      </c>
      <c r="V166" t="s">
        <v>88</v>
      </c>
      <c r="W166" s="1">
        <v>44603.570937500001</v>
      </c>
      <c r="X166">
        <v>245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38</v>
      </c>
      <c r="AE166">
        <v>33</v>
      </c>
      <c r="AF166">
        <v>0</v>
      </c>
      <c r="AG166">
        <v>6</v>
      </c>
      <c r="AH166" t="s">
        <v>87</v>
      </c>
      <c r="AI166" t="s">
        <v>87</v>
      </c>
      <c r="AJ166" t="s">
        <v>87</v>
      </c>
      <c r="AK166" t="s">
        <v>87</v>
      </c>
      <c r="AL166" t="s">
        <v>87</v>
      </c>
      <c r="AM166" t="s">
        <v>87</v>
      </c>
      <c r="AN166" t="s">
        <v>87</v>
      </c>
      <c r="AO166" t="s">
        <v>87</v>
      </c>
      <c r="AP166" t="s">
        <v>87</v>
      </c>
      <c r="AQ166" t="s">
        <v>87</v>
      </c>
      <c r="AR166" t="s">
        <v>87</v>
      </c>
      <c r="AS166" t="s">
        <v>87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x14ac:dyDescent="0.45">
      <c r="A167" t="s">
        <v>430</v>
      </c>
      <c r="B167" t="s">
        <v>79</v>
      </c>
      <c r="C167" t="s">
        <v>431</v>
      </c>
      <c r="D167" t="s">
        <v>81</v>
      </c>
      <c r="E167" s="2" t="str">
        <f>HYPERLINK("capsilon://?command=openfolder&amp;siteaddress=FAM.docvelocity-na8.net&amp;folderid=FX5E742D24-2EA4-AA50-CF99-BD33457706E0","FX22024275")</f>
        <v>FX22024275</v>
      </c>
      <c r="F167" t="s">
        <v>19</v>
      </c>
      <c r="G167" t="s">
        <v>19</v>
      </c>
      <c r="H167" t="s">
        <v>82</v>
      </c>
      <c r="I167" t="s">
        <v>432</v>
      </c>
      <c r="J167">
        <v>28</v>
      </c>
      <c r="K167" t="s">
        <v>84</v>
      </c>
      <c r="L167" t="s">
        <v>85</v>
      </c>
      <c r="M167" t="s">
        <v>86</v>
      </c>
      <c r="N167">
        <v>1</v>
      </c>
      <c r="O167" s="1">
        <v>44603.502233796295</v>
      </c>
      <c r="P167" s="1">
        <v>44603.574606481481</v>
      </c>
      <c r="Q167">
        <v>5792</v>
      </c>
      <c r="R167">
        <v>461</v>
      </c>
      <c r="S167" t="b">
        <v>0</v>
      </c>
      <c r="T167" t="s">
        <v>87</v>
      </c>
      <c r="U167" t="b">
        <v>0</v>
      </c>
      <c r="V167" t="s">
        <v>88</v>
      </c>
      <c r="W167" s="1">
        <v>44603.574606481481</v>
      </c>
      <c r="X167">
        <v>316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28</v>
      </c>
      <c r="AE167">
        <v>21</v>
      </c>
      <c r="AF167">
        <v>0</v>
      </c>
      <c r="AG167">
        <v>6</v>
      </c>
      <c r="AH167" t="s">
        <v>87</v>
      </c>
      <c r="AI167" t="s">
        <v>87</v>
      </c>
      <c r="AJ167" t="s">
        <v>87</v>
      </c>
      <c r="AK167" t="s">
        <v>87</v>
      </c>
      <c r="AL167" t="s">
        <v>87</v>
      </c>
      <c r="AM167" t="s">
        <v>87</v>
      </c>
      <c r="AN167" t="s">
        <v>87</v>
      </c>
      <c r="AO167" t="s">
        <v>87</v>
      </c>
      <c r="AP167" t="s">
        <v>87</v>
      </c>
      <c r="AQ167" t="s">
        <v>87</v>
      </c>
      <c r="AR167" t="s">
        <v>87</v>
      </c>
      <c r="AS167" t="s">
        <v>87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x14ac:dyDescent="0.45">
      <c r="A168" t="s">
        <v>433</v>
      </c>
      <c r="B168" t="s">
        <v>79</v>
      </c>
      <c r="C168" t="s">
        <v>431</v>
      </c>
      <c r="D168" t="s">
        <v>81</v>
      </c>
      <c r="E168" s="2" t="str">
        <f>HYPERLINK("capsilon://?command=openfolder&amp;siteaddress=FAM.docvelocity-na8.net&amp;folderid=FX5E742D24-2EA4-AA50-CF99-BD33457706E0","FX22024275")</f>
        <v>FX22024275</v>
      </c>
      <c r="F168" t="s">
        <v>19</v>
      </c>
      <c r="G168" t="s">
        <v>19</v>
      </c>
      <c r="H168" t="s">
        <v>82</v>
      </c>
      <c r="I168" t="s">
        <v>434</v>
      </c>
      <c r="J168">
        <v>32</v>
      </c>
      <c r="K168" t="s">
        <v>84</v>
      </c>
      <c r="L168" t="s">
        <v>85</v>
      </c>
      <c r="M168" t="s">
        <v>86</v>
      </c>
      <c r="N168">
        <v>2</v>
      </c>
      <c r="O168" s="1">
        <v>44603.502962962964</v>
      </c>
      <c r="P168" s="1">
        <v>44603.518009259256</v>
      </c>
      <c r="Q168">
        <v>1052</v>
      </c>
      <c r="R168">
        <v>248</v>
      </c>
      <c r="S168" t="b">
        <v>0</v>
      </c>
      <c r="T168" t="s">
        <v>87</v>
      </c>
      <c r="U168" t="b">
        <v>0</v>
      </c>
      <c r="V168" t="s">
        <v>365</v>
      </c>
      <c r="W168" s="1">
        <v>44603.516261574077</v>
      </c>
      <c r="X168">
        <v>203</v>
      </c>
      <c r="Y168">
        <v>0</v>
      </c>
      <c r="Z168">
        <v>0</v>
      </c>
      <c r="AA168">
        <v>0</v>
      </c>
      <c r="AB168">
        <v>27</v>
      </c>
      <c r="AC168">
        <v>0</v>
      </c>
      <c r="AD168">
        <v>32</v>
      </c>
      <c r="AE168">
        <v>0</v>
      </c>
      <c r="AF168">
        <v>0</v>
      </c>
      <c r="AG168">
        <v>0</v>
      </c>
      <c r="AH168" t="s">
        <v>92</v>
      </c>
      <c r="AI168" s="1">
        <v>44603.518009259256</v>
      </c>
      <c r="AJ168">
        <v>23</v>
      </c>
      <c r="AK168">
        <v>0</v>
      </c>
      <c r="AL168">
        <v>0</v>
      </c>
      <c r="AM168">
        <v>0</v>
      </c>
      <c r="AN168">
        <v>27</v>
      </c>
      <c r="AO168">
        <v>0</v>
      </c>
      <c r="AP168">
        <v>32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x14ac:dyDescent="0.45">
      <c r="A169" t="s">
        <v>435</v>
      </c>
      <c r="B169" t="s">
        <v>79</v>
      </c>
      <c r="C169" t="s">
        <v>436</v>
      </c>
      <c r="D169" t="s">
        <v>81</v>
      </c>
      <c r="E169" s="2" t="str">
        <f>HYPERLINK("capsilon://?command=openfolder&amp;siteaddress=FAM.docvelocity-na8.net&amp;folderid=FXAB3BC4F2-7185-6E5D-D96B-87BCF04C8401","FX220111129")</f>
        <v>FX220111129</v>
      </c>
      <c r="F169" t="s">
        <v>19</v>
      </c>
      <c r="G169" t="s">
        <v>19</v>
      </c>
      <c r="H169" t="s">
        <v>82</v>
      </c>
      <c r="I169" t="s">
        <v>437</v>
      </c>
      <c r="J169">
        <v>38</v>
      </c>
      <c r="K169" t="s">
        <v>84</v>
      </c>
      <c r="L169" t="s">
        <v>85</v>
      </c>
      <c r="M169" t="s">
        <v>86</v>
      </c>
      <c r="N169">
        <v>2</v>
      </c>
      <c r="O169" s="1">
        <v>44603.518969907411</v>
      </c>
      <c r="P169" s="1">
        <v>44603.572060185186</v>
      </c>
      <c r="Q169">
        <v>3843</v>
      </c>
      <c r="R169">
        <v>744</v>
      </c>
      <c r="S169" t="b">
        <v>0</v>
      </c>
      <c r="T169" t="s">
        <v>87</v>
      </c>
      <c r="U169" t="b">
        <v>0</v>
      </c>
      <c r="V169" t="s">
        <v>96</v>
      </c>
      <c r="W169" s="1">
        <v>44603.526273148149</v>
      </c>
      <c r="X169">
        <v>578</v>
      </c>
      <c r="Y169">
        <v>37</v>
      </c>
      <c r="Z169">
        <v>0</v>
      </c>
      <c r="AA169">
        <v>37</v>
      </c>
      <c r="AB169">
        <v>0</v>
      </c>
      <c r="AC169">
        <v>33</v>
      </c>
      <c r="AD169">
        <v>1</v>
      </c>
      <c r="AE169">
        <v>0</v>
      </c>
      <c r="AF169">
        <v>0</v>
      </c>
      <c r="AG169">
        <v>0</v>
      </c>
      <c r="AH169" t="s">
        <v>119</v>
      </c>
      <c r="AI169" s="1">
        <v>44603.572060185186</v>
      </c>
      <c r="AJ169">
        <v>166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x14ac:dyDescent="0.45">
      <c r="A170" t="s">
        <v>438</v>
      </c>
      <c r="B170" t="s">
        <v>79</v>
      </c>
      <c r="C170" t="s">
        <v>436</v>
      </c>
      <c r="D170" t="s">
        <v>81</v>
      </c>
      <c r="E170" s="2" t="str">
        <f>HYPERLINK("capsilon://?command=openfolder&amp;siteaddress=FAM.docvelocity-na8.net&amp;folderid=FXAB3BC4F2-7185-6E5D-D96B-87BCF04C8401","FX220111129")</f>
        <v>FX220111129</v>
      </c>
      <c r="F170" t="s">
        <v>19</v>
      </c>
      <c r="G170" t="s">
        <v>19</v>
      </c>
      <c r="H170" t="s">
        <v>82</v>
      </c>
      <c r="I170" t="s">
        <v>439</v>
      </c>
      <c r="J170">
        <v>38</v>
      </c>
      <c r="K170" t="s">
        <v>84</v>
      </c>
      <c r="L170" t="s">
        <v>85</v>
      </c>
      <c r="M170" t="s">
        <v>86</v>
      </c>
      <c r="N170">
        <v>2</v>
      </c>
      <c r="O170" s="1">
        <v>44603.519178240742</v>
      </c>
      <c r="P170" s="1">
        <v>44603.573773148149</v>
      </c>
      <c r="Q170">
        <v>4325</v>
      </c>
      <c r="R170">
        <v>392</v>
      </c>
      <c r="S170" t="b">
        <v>0</v>
      </c>
      <c r="T170" t="s">
        <v>87</v>
      </c>
      <c r="U170" t="b">
        <v>0</v>
      </c>
      <c r="V170" t="s">
        <v>96</v>
      </c>
      <c r="W170" s="1">
        <v>44603.529120370367</v>
      </c>
      <c r="X170">
        <v>245</v>
      </c>
      <c r="Y170">
        <v>37</v>
      </c>
      <c r="Z170">
        <v>0</v>
      </c>
      <c r="AA170">
        <v>37</v>
      </c>
      <c r="AB170">
        <v>0</v>
      </c>
      <c r="AC170">
        <v>33</v>
      </c>
      <c r="AD170">
        <v>1</v>
      </c>
      <c r="AE170">
        <v>0</v>
      </c>
      <c r="AF170">
        <v>0</v>
      </c>
      <c r="AG170">
        <v>0</v>
      </c>
      <c r="AH170" t="s">
        <v>119</v>
      </c>
      <c r="AI170" s="1">
        <v>44603.573773148149</v>
      </c>
      <c r="AJ170">
        <v>147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45">
      <c r="A171" t="s">
        <v>440</v>
      </c>
      <c r="B171" t="s">
        <v>79</v>
      </c>
      <c r="C171" t="s">
        <v>428</v>
      </c>
      <c r="D171" t="s">
        <v>81</v>
      </c>
      <c r="E171" s="2" t="str">
        <f>HYPERLINK("capsilon://?command=openfolder&amp;siteaddress=FAM.docvelocity-na8.net&amp;folderid=FX199BA368-101F-5474-2E1E-74C7AD669B11","FX22021329")</f>
        <v>FX22021329</v>
      </c>
      <c r="F171" t="s">
        <v>19</v>
      </c>
      <c r="G171" t="s">
        <v>19</v>
      </c>
      <c r="H171" t="s">
        <v>82</v>
      </c>
      <c r="I171" t="s">
        <v>441</v>
      </c>
      <c r="J171">
        <v>38</v>
      </c>
      <c r="K171" t="s">
        <v>84</v>
      </c>
      <c r="L171" t="s">
        <v>85</v>
      </c>
      <c r="M171" t="s">
        <v>86</v>
      </c>
      <c r="N171">
        <v>1</v>
      </c>
      <c r="O171" s="1">
        <v>44603.520891203705</v>
      </c>
      <c r="P171" s="1">
        <v>44603.576493055552</v>
      </c>
      <c r="Q171">
        <v>4413</v>
      </c>
      <c r="R171">
        <v>391</v>
      </c>
      <c r="S171" t="b">
        <v>0</v>
      </c>
      <c r="T171" t="s">
        <v>87</v>
      </c>
      <c r="U171" t="b">
        <v>0</v>
      </c>
      <c r="V171" t="s">
        <v>88</v>
      </c>
      <c r="W171" s="1">
        <v>44603.576493055552</v>
      </c>
      <c r="X171">
        <v>149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38</v>
      </c>
      <c r="AE171">
        <v>33</v>
      </c>
      <c r="AF171">
        <v>0</v>
      </c>
      <c r="AG171">
        <v>6</v>
      </c>
      <c r="AH171" t="s">
        <v>87</v>
      </c>
      <c r="AI171" t="s">
        <v>87</v>
      </c>
      <c r="AJ171" t="s">
        <v>87</v>
      </c>
      <c r="AK171" t="s">
        <v>87</v>
      </c>
      <c r="AL171" t="s">
        <v>87</v>
      </c>
      <c r="AM171" t="s">
        <v>87</v>
      </c>
      <c r="AN171" t="s">
        <v>87</v>
      </c>
      <c r="AO171" t="s">
        <v>87</v>
      </c>
      <c r="AP171" t="s">
        <v>87</v>
      </c>
      <c r="AQ171" t="s">
        <v>87</v>
      </c>
      <c r="AR171" t="s">
        <v>87</v>
      </c>
      <c r="AS171" t="s">
        <v>87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x14ac:dyDescent="0.45">
      <c r="A172" t="s">
        <v>442</v>
      </c>
      <c r="B172" t="s">
        <v>79</v>
      </c>
      <c r="C172" t="s">
        <v>443</v>
      </c>
      <c r="D172" t="s">
        <v>81</v>
      </c>
      <c r="E172" s="2" t="str">
        <f>HYPERLINK("capsilon://?command=openfolder&amp;siteaddress=FAM.docvelocity-na8.net&amp;folderid=FX2ED313B5-A7D5-BDF8-E834-37B4ABCF2313","FX2202488")</f>
        <v>FX2202488</v>
      </c>
      <c r="F172" t="s">
        <v>19</v>
      </c>
      <c r="G172" t="s">
        <v>19</v>
      </c>
      <c r="H172" t="s">
        <v>82</v>
      </c>
      <c r="I172" t="s">
        <v>444</v>
      </c>
      <c r="J172">
        <v>66</v>
      </c>
      <c r="K172" t="s">
        <v>84</v>
      </c>
      <c r="L172" t="s">
        <v>85</v>
      </c>
      <c r="M172" t="s">
        <v>86</v>
      </c>
      <c r="N172">
        <v>2</v>
      </c>
      <c r="O172" s="1">
        <v>44603.521111111113</v>
      </c>
      <c r="P172" s="1">
        <v>44603.573969907404</v>
      </c>
      <c r="Q172">
        <v>4521</v>
      </c>
      <c r="R172">
        <v>46</v>
      </c>
      <c r="S172" t="b">
        <v>0</v>
      </c>
      <c r="T172" t="s">
        <v>87</v>
      </c>
      <c r="U172" t="b">
        <v>0</v>
      </c>
      <c r="V172" t="s">
        <v>96</v>
      </c>
      <c r="W172" s="1">
        <v>44603.529618055552</v>
      </c>
      <c r="X172">
        <v>30</v>
      </c>
      <c r="Y172">
        <v>0</v>
      </c>
      <c r="Z172">
        <v>0</v>
      </c>
      <c r="AA172">
        <v>0</v>
      </c>
      <c r="AB172">
        <v>52</v>
      </c>
      <c r="AC172">
        <v>0</v>
      </c>
      <c r="AD172">
        <v>66</v>
      </c>
      <c r="AE172">
        <v>0</v>
      </c>
      <c r="AF172">
        <v>0</v>
      </c>
      <c r="AG172">
        <v>0</v>
      </c>
      <c r="AH172" t="s">
        <v>119</v>
      </c>
      <c r="AI172" s="1">
        <v>44603.573969907404</v>
      </c>
      <c r="AJ172">
        <v>16</v>
      </c>
      <c r="AK172">
        <v>0</v>
      </c>
      <c r="AL172">
        <v>0</v>
      </c>
      <c r="AM172">
        <v>0</v>
      </c>
      <c r="AN172">
        <v>52</v>
      </c>
      <c r="AO172">
        <v>0</v>
      </c>
      <c r="AP172">
        <v>66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x14ac:dyDescent="0.45">
      <c r="A173" t="s">
        <v>445</v>
      </c>
      <c r="B173" t="s">
        <v>79</v>
      </c>
      <c r="C173" t="s">
        <v>446</v>
      </c>
      <c r="D173" t="s">
        <v>81</v>
      </c>
      <c r="E173" s="2" t="str">
        <f>HYPERLINK("capsilon://?command=openfolder&amp;siteaddress=FAM.docvelocity-na8.net&amp;folderid=FX5B3FDF73-9A7E-1F9F-2450-0E98A329E3C2","FX22012981")</f>
        <v>FX22012981</v>
      </c>
      <c r="F173" t="s">
        <v>19</v>
      </c>
      <c r="G173" t="s">
        <v>19</v>
      </c>
      <c r="H173" t="s">
        <v>82</v>
      </c>
      <c r="I173" t="s">
        <v>447</v>
      </c>
      <c r="J173">
        <v>38</v>
      </c>
      <c r="K173" t="s">
        <v>84</v>
      </c>
      <c r="L173" t="s">
        <v>85</v>
      </c>
      <c r="M173" t="s">
        <v>86</v>
      </c>
      <c r="N173">
        <v>2</v>
      </c>
      <c r="O173" s="1">
        <v>44593.701840277776</v>
      </c>
      <c r="P173" s="1">
        <v>44593.753263888888</v>
      </c>
      <c r="Q173">
        <v>2454</v>
      </c>
      <c r="R173">
        <v>1989</v>
      </c>
      <c r="S173" t="b">
        <v>0</v>
      </c>
      <c r="T173" t="s">
        <v>87</v>
      </c>
      <c r="U173" t="b">
        <v>0</v>
      </c>
      <c r="V173" t="s">
        <v>365</v>
      </c>
      <c r="W173" s="1">
        <v>44593.735266203701</v>
      </c>
      <c r="X173">
        <v>1821</v>
      </c>
      <c r="Y173">
        <v>37</v>
      </c>
      <c r="Z173">
        <v>0</v>
      </c>
      <c r="AA173">
        <v>37</v>
      </c>
      <c r="AB173">
        <v>0</v>
      </c>
      <c r="AC173">
        <v>16</v>
      </c>
      <c r="AD173">
        <v>1</v>
      </c>
      <c r="AE173">
        <v>0</v>
      </c>
      <c r="AF173">
        <v>0</v>
      </c>
      <c r="AG173">
        <v>0</v>
      </c>
      <c r="AH173" t="s">
        <v>119</v>
      </c>
      <c r="AI173" s="1">
        <v>44593.753263888888</v>
      </c>
      <c r="AJ173">
        <v>155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0</v>
      </c>
      <c r="AR173">
        <v>0</v>
      </c>
      <c r="AS173">
        <v>0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x14ac:dyDescent="0.45">
      <c r="A174" t="s">
        <v>448</v>
      </c>
      <c r="B174" t="s">
        <v>79</v>
      </c>
      <c r="C174" t="s">
        <v>339</v>
      </c>
      <c r="D174" t="s">
        <v>81</v>
      </c>
      <c r="E174" s="2" t="str">
        <f>HYPERLINK("capsilon://?command=openfolder&amp;siteaddress=FAM.docvelocity-na8.net&amp;folderid=FX770D2DFA-A650-E4FB-28B6-0CF148A066F6","FX220113146")</f>
        <v>FX220113146</v>
      </c>
      <c r="F174" t="s">
        <v>19</v>
      </c>
      <c r="G174" t="s">
        <v>19</v>
      </c>
      <c r="H174" t="s">
        <v>82</v>
      </c>
      <c r="I174" t="s">
        <v>449</v>
      </c>
      <c r="J174">
        <v>55</v>
      </c>
      <c r="K174" t="s">
        <v>84</v>
      </c>
      <c r="L174" t="s">
        <v>85</v>
      </c>
      <c r="M174" t="s">
        <v>86</v>
      </c>
      <c r="N174">
        <v>1</v>
      </c>
      <c r="O174" s="1">
        <v>44593.704432870371</v>
      </c>
      <c r="P174" s="1">
        <v>44593.725428240738</v>
      </c>
      <c r="Q174">
        <v>1530</v>
      </c>
      <c r="R174">
        <v>284</v>
      </c>
      <c r="S174" t="b">
        <v>0</v>
      </c>
      <c r="T174" t="s">
        <v>87</v>
      </c>
      <c r="U174" t="b">
        <v>0</v>
      </c>
      <c r="V174" t="s">
        <v>88</v>
      </c>
      <c r="W174" s="1">
        <v>44593.725428240738</v>
      </c>
      <c r="X174">
        <v>101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55</v>
      </c>
      <c r="AE174">
        <v>50</v>
      </c>
      <c r="AF174">
        <v>0</v>
      </c>
      <c r="AG174">
        <v>2</v>
      </c>
      <c r="AH174" t="s">
        <v>87</v>
      </c>
      <c r="AI174" t="s">
        <v>87</v>
      </c>
      <c r="AJ174" t="s">
        <v>87</v>
      </c>
      <c r="AK174" t="s">
        <v>87</v>
      </c>
      <c r="AL174" t="s">
        <v>87</v>
      </c>
      <c r="AM174" t="s">
        <v>87</v>
      </c>
      <c r="AN174" t="s">
        <v>87</v>
      </c>
      <c r="AO174" t="s">
        <v>87</v>
      </c>
      <c r="AP174" t="s">
        <v>87</v>
      </c>
      <c r="AQ174" t="s">
        <v>87</v>
      </c>
      <c r="AR174" t="s">
        <v>87</v>
      </c>
      <c r="AS174" t="s">
        <v>87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x14ac:dyDescent="0.45">
      <c r="A175" t="s">
        <v>450</v>
      </c>
      <c r="B175" t="s">
        <v>79</v>
      </c>
      <c r="C175" t="s">
        <v>451</v>
      </c>
      <c r="D175" t="s">
        <v>81</v>
      </c>
      <c r="E175" s="2" t="str">
        <f>HYPERLINK("capsilon://?command=openfolder&amp;siteaddress=FAM.docvelocity-na8.net&amp;folderid=FXF443E4C8-E6FA-C138-19DC-90AC8B14E8B8","FX22021920")</f>
        <v>FX22021920</v>
      </c>
      <c r="F175" t="s">
        <v>19</v>
      </c>
      <c r="G175" t="s">
        <v>19</v>
      </c>
      <c r="H175" t="s">
        <v>82</v>
      </c>
      <c r="I175" t="s">
        <v>452</v>
      </c>
      <c r="J175">
        <v>30</v>
      </c>
      <c r="K175" t="s">
        <v>84</v>
      </c>
      <c r="L175" t="s">
        <v>85</v>
      </c>
      <c r="M175" t="s">
        <v>86</v>
      </c>
      <c r="N175">
        <v>2</v>
      </c>
      <c r="O175" s="1">
        <v>44603.559270833335</v>
      </c>
      <c r="P175" s="1">
        <v>44603.574583333335</v>
      </c>
      <c r="Q175">
        <v>1031</v>
      </c>
      <c r="R175">
        <v>292</v>
      </c>
      <c r="S175" t="b">
        <v>0</v>
      </c>
      <c r="T175" t="s">
        <v>87</v>
      </c>
      <c r="U175" t="b">
        <v>0</v>
      </c>
      <c r="V175" t="s">
        <v>96</v>
      </c>
      <c r="W175" s="1">
        <v>44603.5622337963</v>
      </c>
      <c r="X175">
        <v>240</v>
      </c>
      <c r="Y175">
        <v>9</v>
      </c>
      <c r="Z175">
        <v>0</v>
      </c>
      <c r="AA175">
        <v>9</v>
      </c>
      <c r="AB175">
        <v>0</v>
      </c>
      <c r="AC175">
        <v>7</v>
      </c>
      <c r="AD175">
        <v>21</v>
      </c>
      <c r="AE175">
        <v>0</v>
      </c>
      <c r="AF175">
        <v>0</v>
      </c>
      <c r="AG175">
        <v>0</v>
      </c>
      <c r="AH175" t="s">
        <v>119</v>
      </c>
      <c r="AI175" s="1">
        <v>44603.574583333335</v>
      </c>
      <c r="AJ175">
        <v>52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21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x14ac:dyDescent="0.45">
      <c r="A176" t="s">
        <v>453</v>
      </c>
      <c r="B176" t="s">
        <v>79</v>
      </c>
      <c r="C176" t="s">
        <v>428</v>
      </c>
      <c r="D176" t="s">
        <v>81</v>
      </c>
      <c r="E176" s="2" t="str">
        <f>HYPERLINK("capsilon://?command=openfolder&amp;siteaddress=FAM.docvelocity-na8.net&amp;folderid=FX199BA368-101F-5474-2E1E-74C7AD669B11","FX22021329")</f>
        <v>FX22021329</v>
      </c>
      <c r="F176" t="s">
        <v>19</v>
      </c>
      <c r="G176" t="s">
        <v>19</v>
      </c>
      <c r="H176" t="s">
        <v>82</v>
      </c>
      <c r="I176" t="s">
        <v>429</v>
      </c>
      <c r="J176">
        <v>207</v>
      </c>
      <c r="K176" t="s">
        <v>84</v>
      </c>
      <c r="L176" t="s">
        <v>85</v>
      </c>
      <c r="M176" t="s">
        <v>86</v>
      </c>
      <c r="N176">
        <v>2</v>
      </c>
      <c r="O176" s="1">
        <v>44603.57172453704</v>
      </c>
      <c r="P176" s="1">
        <v>44603.611527777779</v>
      </c>
      <c r="Q176">
        <v>1249</v>
      </c>
      <c r="R176">
        <v>2190</v>
      </c>
      <c r="S176" t="b">
        <v>0</v>
      </c>
      <c r="T176" t="s">
        <v>87</v>
      </c>
      <c r="U176" t="b">
        <v>1</v>
      </c>
      <c r="V176" t="s">
        <v>132</v>
      </c>
      <c r="W176" s="1">
        <v>44603.594074074077</v>
      </c>
      <c r="X176">
        <v>1545</v>
      </c>
      <c r="Y176">
        <v>223</v>
      </c>
      <c r="Z176">
        <v>0</v>
      </c>
      <c r="AA176">
        <v>223</v>
      </c>
      <c r="AB176">
        <v>0</v>
      </c>
      <c r="AC176">
        <v>154</v>
      </c>
      <c r="AD176">
        <v>-16</v>
      </c>
      <c r="AE176">
        <v>0</v>
      </c>
      <c r="AF176">
        <v>0</v>
      </c>
      <c r="AG176">
        <v>0</v>
      </c>
      <c r="AH176" t="s">
        <v>119</v>
      </c>
      <c r="AI176" s="1">
        <v>44603.611527777779</v>
      </c>
      <c r="AJ176">
        <v>618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-16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x14ac:dyDescent="0.45">
      <c r="A177" t="s">
        <v>454</v>
      </c>
      <c r="B177" t="s">
        <v>79</v>
      </c>
      <c r="C177" t="s">
        <v>431</v>
      </c>
      <c r="D177" t="s">
        <v>81</v>
      </c>
      <c r="E177" s="2" t="str">
        <f>HYPERLINK("capsilon://?command=openfolder&amp;siteaddress=FAM.docvelocity-na8.net&amp;folderid=FX5E742D24-2EA4-AA50-CF99-BD33457706E0","FX22024275")</f>
        <v>FX22024275</v>
      </c>
      <c r="F177" t="s">
        <v>19</v>
      </c>
      <c r="G177" t="s">
        <v>19</v>
      </c>
      <c r="H177" t="s">
        <v>82</v>
      </c>
      <c r="I177" t="s">
        <v>432</v>
      </c>
      <c r="J177">
        <v>168</v>
      </c>
      <c r="K177" t="s">
        <v>84</v>
      </c>
      <c r="L177" t="s">
        <v>85</v>
      </c>
      <c r="M177" t="s">
        <v>86</v>
      </c>
      <c r="N177">
        <v>2</v>
      </c>
      <c r="O177" s="1">
        <v>44603.574942129628</v>
      </c>
      <c r="P177" s="1">
        <v>44603.606828703705</v>
      </c>
      <c r="Q177">
        <v>2521</v>
      </c>
      <c r="R177">
        <v>234</v>
      </c>
      <c r="S177" t="b">
        <v>0</v>
      </c>
      <c r="T177" t="s">
        <v>87</v>
      </c>
      <c r="U177" t="b">
        <v>1</v>
      </c>
      <c r="V177" t="s">
        <v>249</v>
      </c>
      <c r="W177" s="1">
        <v>44603.579363425924</v>
      </c>
      <c r="X177">
        <v>178</v>
      </c>
      <c r="Y177">
        <v>0</v>
      </c>
      <c r="Z177">
        <v>0</v>
      </c>
      <c r="AA177">
        <v>0</v>
      </c>
      <c r="AB177">
        <v>126</v>
      </c>
      <c r="AC177">
        <v>0</v>
      </c>
      <c r="AD177">
        <v>168</v>
      </c>
      <c r="AE177">
        <v>0</v>
      </c>
      <c r="AF177">
        <v>0</v>
      </c>
      <c r="AG177">
        <v>0</v>
      </c>
      <c r="AH177" t="s">
        <v>92</v>
      </c>
      <c r="AI177" s="1">
        <v>44603.606828703705</v>
      </c>
      <c r="AJ177">
        <v>52</v>
      </c>
      <c r="AK177">
        <v>0</v>
      </c>
      <c r="AL177">
        <v>0</v>
      </c>
      <c r="AM177">
        <v>0</v>
      </c>
      <c r="AN177">
        <v>126</v>
      </c>
      <c r="AO177">
        <v>0</v>
      </c>
      <c r="AP177">
        <v>168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x14ac:dyDescent="0.45">
      <c r="A178" t="s">
        <v>455</v>
      </c>
      <c r="B178" t="s">
        <v>79</v>
      </c>
      <c r="C178" t="s">
        <v>428</v>
      </c>
      <c r="D178" t="s">
        <v>81</v>
      </c>
      <c r="E178" s="2" t="str">
        <f>HYPERLINK("capsilon://?command=openfolder&amp;siteaddress=FAM.docvelocity-na8.net&amp;folderid=FX199BA368-101F-5474-2E1E-74C7AD669B11","FX22021329")</f>
        <v>FX22021329</v>
      </c>
      <c r="F178" t="s">
        <v>19</v>
      </c>
      <c r="G178" t="s">
        <v>19</v>
      </c>
      <c r="H178" t="s">
        <v>82</v>
      </c>
      <c r="I178" t="s">
        <v>441</v>
      </c>
      <c r="J178">
        <v>207</v>
      </c>
      <c r="K178" t="s">
        <v>84</v>
      </c>
      <c r="L178" t="s">
        <v>85</v>
      </c>
      <c r="M178" t="s">
        <v>86</v>
      </c>
      <c r="N178">
        <v>2</v>
      </c>
      <c r="O178" s="1">
        <v>44603.577638888892</v>
      </c>
      <c r="P178" s="1">
        <v>44603.692418981482</v>
      </c>
      <c r="Q178">
        <v>7000</v>
      </c>
      <c r="R178">
        <v>2917</v>
      </c>
      <c r="S178" t="b">
        <v>0</v>
      </c>
      <c r="T178" t="s">
        <v>87</v>
      </c>
      <c r="U178" t="b">
        <v>1</v>
      </c>
      <c r="V178" t="s">
        <v>249</v>
      </c>
      <c r="W178" s="1">
        <v>44603.598263888889</v>
      </c>
      <c r="X178">
        <v>1633</v>
      </c>
      <c r="Y178">
        <v>152</v>
      </c>
      <c r="Z178">
        <v>0</v>
      </c>
      <c r="AA178">
        <v>152</v>
      </c>
      <c r="AB178">
        <v>63</v>
      </c>
      <c r="AC178">
        <v>105</v>
      </c>
      <c r="AD178">
        <v>55</v>
      </c>
      <c r="AE178">
        <v>0</v>
      </c>
      <c r="AF178">
        <v>0</v>
      </c>
      <c r="AG178">
        <v>0</v>
      </c>
      <c r="AH178" t="s">
        <v>119</v>
      </c>
      <c r="AI178" s="1">
        <v>44603.692418981482</v>
      </c>
      <c r="AJ178">
        <v>667</v>
      </c>
      <c r="AK178">
        <v>0</v>
      </c>
      <c r="AL178">
        <v>0</v>
      </c>
      <c r="AM178">
        <v>0</v>
      </c>
      <c r="AN178">
        <v>33</v>
      </c>
      <c r="AO178">
        <v>0</v>
      </c>
      <c r="AP178">
        <v>55</v>
      </c>
      <c r="AQ178">
        <v>0</v>
      </c>
      <c r="AR178">
        <v>0</v>
      </c>
      <c r="AS178">
        <v>0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x14ac:dyDescent="0.45">
      <c r="A179" t="s">
        <v>456</v>
      </c>
      <c r="B179" t="s">
        <v>79</v>
      </c>
      <c r="C179" t="s">
        <v>339</v>
      </c>
      <c r="D179" t="s">
        <v>81</v>
      </c>
      <c r="E179" s="2" t="str">
        <f>HYPERLINK("capsilon://?command=openfolder&amp;siteaddress=FAM.docvelocity-na8.net&amp;folderid=FX770D2DFA-A650-E4FB-28B6-0CF148A066F6","FX220113146")</f>
        <v>FX220113146</v>
      </c>
      <c r="F179" t="s">
        <v>19</v>
      </c>
      <c r="G179" t="s">
        <v>19</v>
      </c>
      <c r="H179" t="s">
        <v>82</v>
      </c>
      <c r="I179" t="s">
        <v>449</v>
      </c>
      <c r="J179">
        <v>110</v>
      </c>
      <c r="K179" t="s">
        <v>84</v>
      </c>
      <c r="L179" t="s">
        <v>85</v>
      </c>
      <c r="M179" t="s">
        <v>86</v>
      </c>
      <c r="N179">
        <v>2</v>
      </c>
      <c r="O179" s="1">
        <v>44593.726643518516</v>
      </c>
      <c r="P179" s="1">
        <v>44593.751458333332</v>
      </c>
      <c r="Q179">
        <v>1132</v>
      </c>
      <c r="R179">
        <v>1012</v>
      </c>
      <c r="S179" t="b">
        <v>0</v>
      </c>
      <c r="T179" t="s">
        <v>87</v>
      </c>
      <c r="U179" t="b">
        <v>1</v>
      </c>
      <c r="V179" t="s">
        <v>132</v>
      </c>
      <c r="W179" s="1">
        <v>44593.734016203707</v>
      </c>
      <c r="X179">
        <v>622</v>
      </c>
      <c r="Y179">
        <v>94</v>
      </c>
      <c r="Z179">
        <v>0</v>
      </c>
      <c r="AA179">
        <v>94</v>
      </c>
      <c r="AB179">
        <v>0</v>
      </c>
      <c r="AC179">
        <v>24</v>
      </c>
      <c r="AD179">
        <v>16</v>
      </c>
      <c r="AE179">
        <v>0</v>
      </c>
      <c r="AF179">
        <v>0</v>
      </c>
      <c r="AG179">
        <v>0</v>
      </c>
      <c r="AH179" t="s">
        <v>119</v>
      </c>
      <c r="AI179" s="1">
        <v>44593.751458333332</v>
      </c>
      <c r="AJ179">
        <v>390</v>
      </c>
      <c r="AK179">
        <v>2</v>
      </c>
      <c r="AL179">
        <v>0</v>
      </c>
      <c r="AM179">
        <v>2</v>
      </c>
      <c r="AN179">
        <v>0</v>
      </c>
      <c r="AO179">
        <v>2</v>
      </c>
      <c r="AP179">
        <v>14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x14ac:dyDescent="0.45">
      <c r="A180" t="s">
        <v>457</v>
      </c>
      <c r="B180" t="s">
        <v>79</v>
      </c>
      <c r="C180" t="s">
        <v>458</v>
      </c>
      <c r="D180" t="s">
        <v>81</v>
      </c>
      <c r="E180" s="2" t="str">
        <f>HYPERLINK("capsilon://?command=openfolder&amp;siteaddress=FAM.docvelocity-na8.net&amp;folderid=FX16F8D380-8148-13BE-4A4B-E422295FA9B0","FX22024395")</f>
        <v>FX22024395</v>
      </c>
      <c r="F180" t="s">
        <v>19</v>
      </c>
      <c r="G180" t="s">
        <v>19</v>
      </c>
      <c r="H180" t="s">
        <v>82</v>
      </c>
      <c r="I180" t="s">
        <v>459</v>
      </c>
      <c r="J180">
        <v>40</v>
      </c>
      <c r="K180" t="s">
        <v>84</v>
      </c>
      <c r="L180" t="s">
        <v>85</v>
      </c>
      <c r="M180" t="s">
        <v>86</v>
      </c>
      <c r="N180">
        <v>1</v>
      </c>
      <c r="O180" s="1">
        <v>44603.773969907408</v>
      </c>
      <c r="P180" s="1">
        <v>44603.985046296293</v>
      </c>
      <c r="Q180">
        <v>16963</v>
      </c>
      <c r="R180">
        <v>1274</v>
      </c>
      <c r="S180" t="b">
        <v>0</v>
      </c>
      <c r="T180" t="s">
        <v>87</v>
      </c>
      <c r="U180" t="b">
        <v>0</v>
      </c>
      <c r="V180" t="s">
        <v>110</v>
      </c>
      <c r="W180" s="1">
        <v>44603.985046296293</v>
      </c>
      <c r="X180">
        <v>288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40</v>
      </c>
      <c r="AE180">
        <v>35</v>
      </c>
      <c r="AF180">
        <v>0</v>
      </c>
      <c r="AG180">
        <v>5</v>
      </c>
      <c r="AH180" t="s">
        <v>87</v>
      </c>
      <c r="AI180" t="s">
        <v>87</v>
      </c>
      <c r="AJ180" t="s">
        <v>87</v>
      </c>
      <c r="AK180" t="s">
        <v>87</v>
      </c>
      <c r="AL180" t="s">
        <v>87</v>
      </c>
      <c r="AM180" t="s">
        <v>87</v>
      </c>
      <c r="AN180" t="s">
        <v>87</v>
      </c>
      <c r="AO180" t="s">
        <v>87</v>
      </c>
      <c r="AP180" t="s">
        <v>87</v>
      </c>
      <c r="AQ180" t="s">
        <v>87</v>
      </c>
      <c r="AR180" t="s">
        <v>87</v>
      </c>
      <c r="AS180" t="s">
        <v>87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x14ac:dyDescent="0.45">
      <c r="A181" t="s">
        <v>460</v>
      </c>
      <c r="B181" t="s">
        <v>79</v>
      </c>
      <c r="C181" t="s">
        <v>458</v>
      </c>
      <c r="D181" t="s">
        <v>81</v>
      </c>
      <c r="E181" s="2" t="str">
        <f>HYPERLINK("capsilon://?command=openfolder&amp;siteaddress=FAM.docvelocity-na8.net&amp;folderid=FX16F8D380-8148-13BE-4A4B-E422295FA9B0","FX22024395")</f>
        <v>FX22024395</v>
      </c>
      <c r="F181" t="s">
        <v>19</v>
      </c>
      <c r="G181" t="s">
        <v>19</v>
      </c>
      <c r="H181" t="s">
        <v>82</v>
      </c>
      <c r="I181" t="s">
        <v>459</v>
      </c>
      <c r="J181">
        <v>178</v>
      </c>
      <c r="K181" t="s">
        <v>84</v>
      </c>
      <c r="L181" t="s">
        <v>85</v>
      </c>
      <c r="M181" t="s">
        <v>86</v>
      </c>
      <c r="N181">
        <v>2</v>
      </c>
      <c r="O181" s="1">
        <v>44603.986157407409</v>
      </c>
      <c r="P181" s="1">
        <v>44604.143090277779</v>
      </c>
      <c r="Q181">
        <v>8442</v>
      </c>
      <c r="R181">
        <v>5117</v>
      </c>
      <c r="S181" t="b">
        <v>0</v>
      </c>
      <c r="T181" t="s">
        <v>87</v>
      </c>
      <c r="U181" t="b">
        <v>1</v>
      </c>
      <c r="V181" t="s">
        <v>461</v>
      </c>
      <c r="W181" s="1">
        <v>44604.10837962963</v>
      </c>
      <c r="X181">
        <v>2572</v>
      </c>
      <c r="Y181">
        <v>240</v>
      </c>
      <c r="Z181">
        <v>0</v>
      </c>
      <c r="AA181">
        <v>240</v>
      </c>
      <c r="AB181">
        <v>32</v>
      </c>
      <c r="AC181">
        <v>182</v>
      </c>
      <c r="AD181">
        <v>-62</v>
      </c>
      <c r="AE181">
        <v>0</v>
      </c>
      <c r="AF181">
        <v>0</v>
      </c>
      <c r="AG181">
        <v>0</v>
      </c>
      <c r="AH181" t="s">
        <v>129</v>
      </c>
      <c r="AI181" s="1">
        <v>44604.143090277779</v>
      </c>
      <c r="AJ181">
        <v>2520</v>
      </c>
      <c r="AK181">
        <v>14</v>
      </c>
      <c r="AL181">
        <v>0</v>
      </c>
      <c r="AM181">
        <v>14</v>
      </c>
      <c r="AN181">
        <v>32</v>
      </c>
      <c r="AO181">
        <v>20</v>
      </c>
      <c r="AP181">
        <v>-76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x14ac:dyDescent="0.45">
      <c r="A182" t="s">
        <v>462</v>
      </c>
      <c r="B182" t="s">
        <v>79</v>
      </c>
      <c r="C182" t="s">
        <v>463</v>
      </c>
      <c r="D182" t="s">
        <v>81</v>
      </c>
      <c r="E182" s="2" t="str">
        <f>HYPERLINK("capsilon://?command=openfolder&amp;siteaddress=FAM.docvelocity-na8.net&amp;folderid=FXE53C6AFD-6209-6379-420E-C641CFDA05F2","FX22023018")</f>
        <v>FX22023018</v>
      </c>
      <c r="F182" t="s">
        <v>19</v>
      </c>
      <c r="G182" t="s">
        <v>19</v>
      </c>
      <c r="H182" t="s">
        <v>82</v>
      </c>
      <c r="I182" t="s">
        <v>464</v>
      </c>
      <c r="J182">
        <v>21</v>
      </c>
      <c r="K182" t="s">
        <v>84</v>
      </c>
      <c r="L182" t="s">
        <v>85</v>
      </c>
      <c r="M182" t="s">
        <v>86</v>
      </c>
      <c r="N182">
        <v>2</v>
      </c>
      <c r="O182" s="1">
        <v>44606.380115740743</v>
      </c>
      <c r="P182" s="1">
        <v>44606.382916666669</v>
      </c>
      <c r="Q182">
        <v>128</v>
      </c>
      <c r="R182">
        <v>114</v>
      </c>
      <c r="S182" t="b">
        <v>0</v>
      </c>
      <c r="T182" t="s">
        <v>87</v>
      </c>
      <c r="U182" t="b">
        <v>0</v>
      </c>
      <c r="V182" t="s">
        <v>138</v>
      </c>
      <c r="W182" s="1">
        <v>44606.382303240738</v>
      </c>
      <c r="X182">
        <v>87</v>
      </c>
      <c r="Y182">
        <v>0</v>
      </c>
      <c r="Z182">
        <v>0</v>
      </c>
      <c r="AA182">
        <v>0</v>
      </c>
      <c r="AB182">
        <v>9</v>
      </c>
      <c r="AC182">
        <v>0</v>
      </c>
      <c r="AD182">
        <v>21</v>
      </c>
      <c r="AE182">
        <v>0</v>
      </c>
      <c r="AF182">
        <v>0</v>
      </c>
      <c r="AG182">
        <v>0</v>
      </c>
      <c r="AH182" t="s">
        <v>185</v>
      </c>
      <c r="AI182" s="1">
        <v>44606.382916666669</v>
      </c>
      <c r="AJ182">
        <v>27</v>
      </c>
      <c r="AK182">
        <v>0</v>
      </c>
      <c r="AL182">
        <v>0</v>
      </c>
      <c r="AM182">
        <v>0</v>
      </c>
      <c r="AN182">
        <v>9</v>
      </c>
      <c r="AO182">
        <v>0</v>
      </c>
      <c r="AP182">
        <v>21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x14ac:dyDescent="0.45">
      <c r="A183" t="s">
        <v>465</v>
      </c>
      <c r="B183" t="s">
        <v>79</v>
      </c>
      <c r="C183" t="s">
        <v>466</v>
      </c>
      <c r="D183" t="s">
        <v>81</v>
      </c>
      <c r="E183" s="2" t="str">
        <f>HYPERLINK("capsilon://?command=openfolder&amp;siteaddress=FAM.docvelocity-na8.net&amp;folderid=FX7E1BA9DB-DEB8-5918-4E01-D9DB05EA3A61","FX2201940")</f>
        <v>FX2201940</v>
      </c>
      <c r="F183" t="s">
        <v>19</v>
      </c>
      <c r="G183" t="s">
        <v>19</v>
      </c>
      <c r="H183" t="s">
        <v>82</v>
      </c>
      <c r="I183" t="s">
        <v>467</v>
      </c>
      <c r="J183">
        <v>56</v>
      </c>
      <c r="K183" t="s">
        <v>84</v>
      </c>
      <c r="L183" t="s">
        <v>85</v>
      </c>
      <c r="M183" t="s">
        <v>86</v>
      </c>
      <c r="N183">
        <v>1</v>
      </c>
      <c r="O183" s="1">
        <v>44606.40996527778</v>
      </c>
      <c r="P183" s="1">
        <v>44606.424270833333</v>
      </c>
      <c r="Q183">
        <v>704</v>
      </c>
      <c r="R183">
        <v>532</v>
      </c>
      <c r="S183" t="b">
        <v>0</v>
      </c>
      <c r="T183" t="s">
        <v>87</v>
      </c>
      <c r="U183" t="b">
        <v>0</v>
      </c>
      <c r="V183" t="s">
        <v>110</v>
      </c>
      <c r="W183" s="1">
        <v>44606.424270833333</v>
      </c>
      <c r="X183">
        <v>274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56</v>
      </c>
      <c r="AE183">
        <v>42</v>
      </c>
      <c r="AF183">
        <v>0</v>
      </c>
      <c r="AG183">
        <v>3</v>
      </c>
      <c r="AH183" t="s">
        <v>87</v>
      </c>
      <c r="AI183" t="s">
        <v>87</v>
      </c>
      <c r="AJ183" t="s">
        <v>87</v>
      </c>
      <c r="AK183" t="s">
        <v>87</v>
      </c>
      <c r="AL183" t="s">
        <v>87</v>
      </c>
      <c r="AM183" t="s">
        <v>87</v>
      </c>
      <c r="AN183" t="s">
        <v>87</v>
      </c>
      <c r="AO183" t="s">
        <v>87</v>
      </c>
      <c r="AP183" t="s">
        <v>87</v>
      </c>
      <c r="AQ183" t="s">
        <v>87</v>
      </c>
      <c r="AR183" t="s">
        <v>87</v>
      </c>
      <c r="AS183" t="s">
        <v>87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x14ac:dyDescent="0.45">
      <c r="A184" t="s">
        <v>468</v>
      </c>
      <c r="B184" t="s">
        <v>79</v>
      </c>
      <c r="C184" t="s">
        <v>469</v>
      </c>
      <c r="D184" t="s">
        <v>81</v>
      </c>
      <c r="E184" s="2" t="str">
        <f>HYPERLINK("capsilon://?command=openfolder&amp;siteaddress=FAM.docvelocity-na8.net&amp;folderid=FXBECDDB90-C5E0-B1D3-026E-C4830D953BFE","FX22024156")</f>
        <v>FX22024156</v>
      </c>
      <c r="F184" t="s">
        <v>19</v>
      </c>
      <c r="G184" t="s">
        <v>19</v>
      </c>
      <c r="H184" t="s">
        <v>82</v>
      </c>
      <c r="I184" t="s">
        <v>470</v>
      </c>
      <c r="J184">
        <v>30</v>
      </c>
      <c r="K184" t="s">
        <v>84</v>
      </c>
      <c r="L184" t="s">
        <v>85</v>
      </c>
      <c r="M184" t="s">
        <v>86</v>
      </c>
      <c r="N184">
        <v>2</v>
      </c>
      <c r="O184" s="1">
        <v>44606.423576388886</v>
      </c>
      <c r="P184" s="1">
        <v>44606.436180555553</v>
      </c>
      <c r="Q184">
        <v>609</v>
      </c>
      <c r="R184">
        <v>480</v>
      </c>
      <c r="S184" t="b">
        <v>0</v>
      </c>
      <c r="T184" t="s">
        <v>87</v>
      </c>
      <c r="U184" t="b">
        <v>0</v>
      </c>
      <c r="V184" t="s">
        <v>121</v>
      </c>
      <c r="W184" s="1">
        <v>44606.428969907407</v>
      </c>
      <c r="X184">
        <v>166</v>
      </c>
      <c r="Y184">
        <v>9</v>
      </c>
      <c r="Z184">
        <v>0</v>
      </c>
      <c r="AA184">
        <v>9</v>
      </c>
      <c r="AB184">
        <v>0</v>
      </c>
      <c r="AC184">
        <v>9</v>
      </c>
      <c r="AD184">
        <v>21</v>
      </c>
      <c r="AE184">
        <v>0</v>
      </c>
      <c r="AF184">
        <v>0</v>
      </c>
      <c r="AG184">
        <v>0</v>
      </c>
      <c r="AH184" t="s">
        <v>172</v>
      </c>
      <c r="AI184" s="1">
        <v>44606.436180555553</v>
      </c>
      <c r="AJ184">
        <v>305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21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x14ac:dyDescent="0.45">
      <c r="A185" t="s">
        <v>471</v>
      </c>
      <c r="B185" t="s">
        <v>79</v>
      </c>
      <c r="C185" t="s">
        <v>466</v>
      </c>
      <c r="D185" t="s">
        <v>81</v>
      </c>
      <c r="E185" s="2" t="str">
        <f>HYPERLINK("capsilon://?command=openfolder&amp;siteaddress=FAM.docvelocity-na8.net&amp;folderid=FX7E1BA9DB-DEB8-5918-4E01-D9DB05EA3A61","FX2201940")</f>
        <v>FX2201940</v>
      </c>
      <c r="F185" t="s">
        <v>19</v>
      </c>
      <c r="G185" t="s">
        <v>19</v>
      </c>
      <c r="H185" t="s">
        <v>82</v>
      </c>
      <c r="I185" t="s">
        <v>467</v>
      </c>
      <c r="J185">
        <v>84</v>
      </c>
      <c r="K185" t="s">
        <v>84</v>
      </c>
      <c r="L185" t="s">
        <v>85</v>
      </c>
      <c r="M185" t="s">
        <v>86</v>
      </c>
      <c r="N185">
        <v>2</v>
      </c>
      <c r="O185" s="1">
        <v>44606.424722222226</v>
      </c>
      <c r="P185" s="1">
        <v>44606.476134259261</v>
      </c>
      <c r="Q185">
        <v>3304</v>
      </c>
      <c r="R185">
        <v>1138</v>
      </c>
      <c r="S185" t="b">
        <v>0</v>
      </c>
      <c r="T185" t="s">
        <v>87</v>
      </c>
      <c r="U185" t="b">
        <v>1</v>
      </c>
      <c r="V185" t="s">
        <v>121</v>
      </c>
      <c r="W185" s="1">
        <v>44606.458275462966</v>
      </c>
      <c r="X185">
        <v>787</v>
      </c>
      <c r="Y185">
        <v>64</v>
      </c>
      <c r="Z185">
        <v>0</v>
      </c>
      <c r="AA185">
        <v>64</v>
      </c>
      <c r="AB185">
        <v>0</v>
      </c>
      <c r="AC185">
        <v>40</v>
      </c>
      <c r="AD185">
        <v>20</v>
      </c>
      <c r="AE185">
        <v>0</v>
      </c>
      <c r="AF185">
        <v>0</v>
      </c>
      <c r="AG185">
        <v>0</v>
      </c>
      <c r="AH185" t="s">
        <v>119</v>
      </c>
      <c r="AI185" s="1">
        <v>44606.476134259261</v>
      </c>
      <c r="AJ185">
        <v>351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20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x14ac:dyDescent="0.45">
      <c r="A186" t="s">
        <v>472</v>
      </c>
      <c r="B186" t="s">
        <v>79</v>
      </c>
      <c r="C186" t="s">
        <v>473</v>
      </c>
      <c r="D186" t="s">
        <v>81</v>
      </c>
      <c r="E186" s="2" t="str">
        <f>HYPERLINK("capsilon://?command=openfolder&amp;siteaddress=FAM.docvelocity-na8.net&amp;folderid=FX610BF419-34E6-C1D0-995B-90FB3331F342","FX22024474")</f>
        <v>FX22024474</v>
      </c>
      <c r="F186" t="s">
        <v>19</v>
      </c>
      <c r="G186" t="s">
        <v>19</v>
      </c>
      <c r="H186" t="s">
        <v>82</v>
      </c>
      <c r="I186" t="s">
        <v>474</v>
      </c>
      <c r="J186">
        <v>66</v>
      </c>
      <c r="K186" t="s">
        <v>84</v>
      </c>
      <c r="L186" t="s">
        <v>85</v>
      </c>
      <c r="M186" t="s">
        <v>86</v>
      </c>
      <c r="N186">
        <v>2</v>
      </c>
      <c r="O186" s="1">
        <v>44606.485254629632</v>
      </c>
      <c r="P186" s="1">
        <v>44606.497465277775</v>
      </c>
      <c r="Q186">
        <v>962</v>
      </c>
      <c r="R186">
        <v>93</v>
      </c>
      <c r="S186" t="b">
        <v>0</v>
      </c>
      <c r="T186" t="s">
        <v>87</v>
      </c>
      <c r="U186" t="b">
        <v>0</v>
      </c>
      <c r="V186" t="s">
        <v>128</v>
      </c>
      <c r="W186" s="1">
        <v>44606.49664351852</v>
      </c>
      <c r="X186">
        <v>58</v>
      </c>
      <c r="Y186">
        <v>0</v>
      </c>
      <c r="Z186">
        <v>0</v>
      </c>
      <c r="AA186">
        <v>0</v>
      </c>
      <c r="AB186">
        <v>52</v>
      </c>
      <c r="AC186">
        <v>0</v>
      </c>
      <c r="AD186">
        <v>66</v>
      </c>
      <c r="AE186">
        <v>0</v>
      </c>
      <c r="AF186">
        <v>0</v>
      </c>
      <c r="AG186">
        <v>0</v>
      </c>
      <c r="AH186" t="s">
        <v>119</v>
      </c>
      <c r="AI186" s="1">
        <v>44606.497465277775</v>
      </c>
      <c r="AJ186">
        <v>24</v>
      </c>
      <c r="AK186">
        <v>0</v>
      </c>
      <c r="AL186">
        <v>0</v>
      </c>
      <c r="AM186">
        <v>0</v>
      </c>
      <c r="AN186">
        <v>52</v>
      </c>
      <c r="AO186">
        <v>0</v>
      </c>
      <c r="AP186">
        <v>66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x14ac:dyDescent="0.45">
      <c r="A187" t="s">
        <v>475</v>
      </c>
      <c r="B187" t="s">
        <v>79</v>
      </c>
      <c r="C187" t="s">
        <v>473</v>
      </c>
      <c r="D187" t="s">
        <v>81</v>
      </c>
      <c r="E187" s="2" t="str">
        <f>HYPERLINK("capsilon://?command=openfolder&amp;siteaddress=FAM.docvelocity-na8.net&amp;folderid=FX610BF419-34E6-C1D0-995B-90FB3331F342","FX22024474")</f>
        <v>FX22024474</v>
      </c>
      <c r="F187" t="s">
        <v>19</v>
      </c>
      <c r="G187" t="s">
        <v>19</v>
      </c>
      <c r="H187" t="s">
        <v>82</v>
      </c>
      <c r="I187" t="s">
        <v>476</v>
      </c>
      <c r="J187">
        <v>66</v>
      </c>
      <c r="K187" t="s">
        <v>84</v>
      </c>
      <c r="L187" t="s">
        <v>85</v>
      </c>
      <c r="M187" t="s">
        <v>86</v>
      </c>
      <c r="N187">
        <v>2</v>
      </c>
      <c r="O187" s="1">
        <v>44606.485405092593</v>
      </c>
      <c r="P187" s="1">
        <v>44606.497650462959</v>
      </c>
      <c r="Q187">
        <v>999</v>
      </c>
      <c r="R187">
        <v>59</v>
      </c>
      <c r="S187" t="b">
        <v>0</v>
      </c>
      <c r="T187" t="s">
        <v>87</v>
      </c>
      <c r="U187" t="b">
        <v>0</v>
      </c>
      <c r="V187" t="s">
        <v>128</v>
      </c>
      <c r="W187" s="1">
        <v>44606.497060185182</v>
      </c>
      <c r="X187">
        <v>35</v>
      </c>
      <c r="Y187">
        <v>0</v>
      </c>
      <c r="Z187">
        <v>0</v>
      </c>
      <c r="AA187">
        <v>0</v>
      </c>
      <c r="AB187">
        <v>52</v>
      </c>
      <c r="AC187">
        <v>0</v>
      </c>
      <c r="AD187">
        <v>66</v>
      </c>
      <c r="AE187">
        <v>0</v>
      </c>
      <c r="AF187">
        <v>0</v>
      </c>
      <c r="AG187">
        <v>0</v>
      </c>
      <c r="AH187" t="s">
        <v>119</v>
      </c>
      <c r="AI187" s="1">
        <v>44606.497650462959</v>
      </c>
      <c r="AJ187">
        <v>15</v>
      </c>
      <c r="AK187">
        <v>0</v>
      </c>
      <c r="AL187">
        <v>0</v>
      </c>
      <c r="AM187">
        <v>0</v>
      </c>
      <c r="AN187">
        <v>52</v>
      </c>
      <c r="AO187">
        <v>0</v>
      </c>
      <c r="AP187">
        <v>66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x14ac:dyDescent="0.45">
      <c r="A188" t="s">
        <v>477</v>
      </c>
      <c r="B188" t="s">
        <v>79</v>
      </c>
      <c r="C188" t="s">
        <v>478</v>
      </c>
      <c r="D188" t="s">
        <v>81</v>
      </c>
      <c r="E188" s="2" t="str">
        <f>HYPERLINK("capsilon://?command=openfolder&amp;siteaddress=FAM.docvelocity-na8.net&amp;folderid=FX9A3137A5-5874-0448-D9B1-09B24121F42D","FX220111587")</f>
        <v>FX220111587</v>
      </c>
      <c r="F188" t="s">
        <v>19</v>
      </c>
      <c r="G188" t="s">
        <v>19</v>
      </c>
      <c r="H188" t="s">
        <v>82</v>
      </c>
      <c r="I188" t="s">
        <v>479</v>
      </c>
      <c r="J188">
        <v>30</v>
      </c>
      <c r="K188" t="s">
        <v>84</v>
      </c>
      <c r="L188" t="s">
        <v>85</v>
      </c>
      <c r="M188" t="s">
        <v>86</v>
      </c>
      <c r="N188">
        <v>2</v>
      </c>
      <c r="O188" s="1">
        <v>44606.530740740738</v>
      </c>
      <c r="P188" s="1">
        <v>44606.596689814818</v>
      </c>
      <c r="Q188">
        <v>4924</v>
      </c>
      <c r="R188">
        <v>774</v>
      </c>
      <c r="S188" t="b">
        <v>0</v>
      </c>
      <c r="T188" t="s">
        <v>87</v>
      </c>
      <c r="U188" t="b">
        <v>0</v>
      </c>
      <c r="V188" t="s">
        <v>121</v>
      </c>
      <c r="W188" s="1">
        <v>44606.541562500002</v>
      </c>
      <c r="X188">
        <v>662</v>
      </c>
      <c r="Y188">
        <v>9</v>
      </c>
      <c r="Z188">
        <v>0</v>
      </c>
      <c r="AA188">
        <v>9</v>
      </c>
      <c r="AB188">
        <v>0</v>
      </c>
      <c r="AC188">
        <v>3</v>
      </c>
      <c r="AD188">
        <v>21</v>
      </c>
      <c r="AE188">
        <v>0</v>
      </c>
      <c r="AF188">
        <v>0</v>
      </c>
      <c r="AG188">
        <v>0</v>
      </c>
      <c r="AH188" t="s">
        <v>119</v>
      </c>
      <c r="AI188" s="1">
        <v>44606.596689814818</v>
      </c>
      <c r="AJ188">
        <v>109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21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x14ac:dyDescent="0.45">
      <c r="A189" t="s">
        <v>480</v>
      </c>
      <c r="B189" t="s">
        <v>79</v>
      </c>
      <c r="C189" t="s">
        <v>481</v>
      </c>
      <c r="D189" t="s">
        <v>81</v>
      </c>
      <c r="E189" s="2" t="str">
        <f>HYPERLINK("capsilon://?command=openfolder&amp;siteaddress=FAM.docvelocity-na8.net&amp;folderid=FX3C1241DF-1FBD-891E-339D-78982F5C47FE","FX22024393")</f>
        <v>FX22024393</v>
      </c>
      <c r="F189" t="s">
        <v>19</v>
      </c>
      <c r="G189" t="s">
        <v>19</v>
      </c>
      <c r="H189" t="s">
        <v>82</v>
      </c>
      <c r="I189" t="s">
        <v>482</v>
      </c>
      <c r="J189">
        <v>66</v>
      </c>
      <c r="K189" t="s">
        <v>84</v>
      </c>
      <c r="L189" t="s">
        <v>85</v>
      </c>
      <c r="M189" t="s">
        <v>86</v>
      </c>
      <c r="N189">
        <v>2</v>
      </c>
      <c r="O189" s="1">
        <v>44606.591805555552</v>
      </c>
      <c r="P189" s="1">
        <v>44606.59715277778</v>
      </c>
      <c r="Q189">
        <v>229</v>
      </c>
      <c r="R189">
        <v>233</v>
      </c>
      <c r="S189" t="b">
        <v>0</v>
      </c>
      <c r="T189" t="s">
        <v>87</v>
      </c>
      <c r="U189" t="b">
        <v>0</v>
      </c>
      <c r="V189" t="s">
        <v>132</v>
      </c>
      <c r="W189" s="1">
        <v>44606.596631944441</v>
      </c>
      <c r="X189">
        <v>147</v>
      </c>
      <c r="Y189">
        <v>0</v>
      </c>
      <c r="Z189">
        <v>0</v>
      </c>
      <c r="AA189">
        <v>0</v>
      </c>
      <c r="AB189">
        <v>52</v>
      </c>
      <c r="AC189">
        <v>0</v>
      </c>
      <c r="AD189">
        <v>66</v>
      </c>
      <c r="AE189">
        <v>0</v>
      </c>
      <c r="AF189">
        <v>0</v>
      </c>
      <c r="AG189">
        <v>0</v>
      </c>
      <c r="AH189" t="s">
        <v>119</v>
      </c>
      <c r="AI189" s="1">
        <v>44606.59715277778</v>
      </c>
      <c r="AJ189">
        <v>40</v>
      </c>
      <c r="AK189">
        <v>0</v>
      </c>
      <c r="AL189">
        <v>0</v>
      </c>
      <c r="AM189">
        <v>0</v>
      </c>
      <c r="AN189">
        <v>52</v>
      </c>
      <c r="AO189">
        <v>0</v>
      </c>
      <c r="AP189">
        <v>66</v>
      </c>
      <c r="AQ189">
        <v>0</v>
      </c>
      <c r="AR189">
        <v>0</v>
      </c>
      <c r="AS189">
        <v>0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x14ac:dyDescent="0.45">
      <c r="A190" t="s">
        <v>483</v>
      </c>
      <c r="B190" t="s">
        <v>79</v>
      </c>
      <c r="C190" t="s">
        <v>484</v>
      </c>
      <c r="D190" t="s">
        <v>81</v>
      </c>
      <c r="E190" s="2" t="str">
        <f>HYPERLINK("capsilon://?command=openfolder&amp;siteaddress=FAM.docvelocity-na8.net&amp;folderid=FXD070FAC7-9996-5C39-A7E5-BC23B0E33BD0","FX22024467")</f>
        <v>FX22024467</v>
      </c>
      <c r="F190" t="s">
        <v>19</v>
      </c>
      <c r="G190" t="s">
        <v>19</v>
      </c>
      <c r="H190" t="s">
        <v>82</v>
      </c>
      <c r="I190" t="s">
        <v>485</v>
      </c>
      <c r="J190">
        <v>74</v>
      </c>
      <c r="K190" t="s">
        <v>84</v>
      </c>
      <c r="L190" t="s">
        <v>85</v>
      </c>
      <c r="M190" t="s">
        <v>86</v>
      </c>
      <c r="N190">
        <v>1</v>
      </c>
      <c r="O190" s="1">
        <v>44606.607094907406</v>
      </c>
      <c r="P190" s="1">
        <v>44607.172048611108</v>
      </c>
      <c r="Q190">
        <v>47809</v>
      </c>
      <c r="R190">
        <v>1003</v>
      </c>
      <c r="S190" t="b">
        <v>0</v>
      </c>
      <c r="T190" t="s">
        <v>87</v>
      </c>
      <c r="U190" t="b">
        <v>0</v>
      </c>
      <c r="V190" t="s">
        <v>110</v>
      </c>
      <c r="W190" s="1">
        <v>44607.172048611108</v>
      </c>
      <c r="X190">
        <v>701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74</v>
      </c>
      <c r="AE190">
        <v>69</v>
      </c>
      <c r="AF190">
        <v>0</v>
      </c>
      <c r="AG190">
        <v>3</v>
      </c>
      <c r="AH190" t="s">
        <v>87</v>
      </c>
      <c r="AI190" t="s">
        <v>87</v>
      </c>
      <c r="AJ190" t="s">
        <v>87</v>
      </c>
      <c r="AK190" t="s">
        <v>87</v>
      </c>
      <c r="AL190" t="s">
        <v>87</v>
      </c>
      <c r="AM190" t="s">
        <v>87</v>
      </c>
      <c r="AN190" t="s">
        <v>87</v>
      </c>
      <c r="AO190" t="s">
        <v>87</v>
      </c>
      <c r="AP190" t="s">
        <v>87</v>
      </c>
      <c r="AQ190" t="s">
        <v>87</v>
      </c>
      <c r="AR190" t="s">
        <v>87</v>
      </c>
      <c r="AS190" t="s">
        <v>87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x14ac:dyDescent="0.45">
      <c r="A191" t="s">
        <v>486</v>
      </c>
      <c r="B191" t="s">
        <v>79</v>
      </c>
      <c r="C191" t="s">
        <v>484</v>
      </c>
      <c r="D191" t="s">
        <v>81</v>
      </c>
      <c r="E191" s="2" t="str">
        <f>HYPERLINK("capsilon://?command=openfolder&amp;siteaddress=FAM.docvelocity-na8.net&amp;folderid=FXD070FAC7-9996-5C39-A7E5-BC23B0E33BD0","FX22024467")</f>
        <v>FX22024467</v>
      </c>
      <c r="F191" t="s">
        <v>19</v>
      </c>
      <c r="G191" t="s">
        <v>19</v>
      </c>
      <c r="H191" t="s">
        <v>82</v>
      </c>
      <c r="I191" t="s">
        <v>487</v>
      </c>
      <c r="J191">
        <v>74</v>
      </c>
      <c r="K191" t="s">
        <v>84</v>
      </c>
      <c r="L191" t="s">
        <v>85</v>
      </c>
      <c r="M191" t="s">
        <v>86</v>
      </c>
      <c r="N191">
        <v>1</v>
      </c>
      <c r="O191" s="1">
        <v>44606.608761574076</v>
      </c>
      <c r="P191" s="1">
        <v>44607.173622685186</v>
      </c>
      <c r="Q191">
        <v>48451</v>
      </c>
      <c r="R191">
        <v>353</v>
      </c>
      <c r="S191" t="b">
        <v>0</v>
      </c>
      <c r="T191" t="s">
        <v>87</v>
      </c>
      <c r="U191" t="b">
        <v>0</v>
      </c>
      <c r="V191" t="s">
        <v>110</v>
      </c>
      <c r="W191" s="1">
        <v>44607.173622685186</v>
      </c>
      <c r="X191">
        <v>135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74</v>
      </c>
      <c r="AE191">
        <v>69</v>
      </c>
      <c r="AF191">
        <v>0</v>
      </c>
      <c r="AG191">
        <v>3</v>
      </c>
      <c r="AH191" t="s">
        <v>87</v>
      </c>
      <c r="AI191" t="s">
        <v>87</v>
      </c>
      <c r="AJ191" t="s">
        <v>87</v>
      </c>
      <c r="AK191" t="s">
        <v>87</v>
      </c>
      <c r="AL191" t="s">
        <v>87</v>
      </c>
      <c r="AM191" t="s">
        <v>87</v>
      </c>
      <c r="AN191" t="s">
        <v>87</v>
      </c>
      <c r="AO191" t="s">
        <v>87</v>
      </c>
      <c r="AP191" t="s">
        <v>87</v>
      </c>
      <c r="AQ191" t="s">
        <v>87</v>
      </c>
      <c r="AR191" t="s">
        <v>87</v>
      </c>
      <c r="AS191" t="s">
        <v>87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x14ac:dyDescent="0.45">
      <c r="A192" t="s">
        <v>488</v>
      </c>
      <c r="B192" t="s">
        <v>79</v>
      </c>
      <c r="C192" t="s">
        <v>484</v>
      </c>
      <c r="D192" t="s">
        <v>81</v>
      </c>
      <c r="E192" s="2" t="str">
        <f>HYPERLINK("capsilon://?command=openfolder&amp;siteaddress=FAM.docvelocity-na8.net&amp;folderid=FXD070FAC7-9996-5C39-A7E5-BC23B0E33BD0","FX22024467")</f>
        <v>FX22024467</v>
      </c>
      <c r="F192" t="s">
        <v>19</v>
      </c>
      <c r="G192" t="s">
        <v>19</v>
      </c>
      <c r="H192" t="s">
        <v>82</v>
      </c>
      <c r="I192" t="s">
        <v>489</v>
      </c>
      <c r="J192">
        <v>69</v>
      </c>
      <c r="K192" t="s">
        <v>84</v>
      </c>
      <c r="L192" t="s">
        <v>85</v>
      </c>
      <c r="M192" t="s">
        <v>86</v>
      </c>
      <c r="N192">
        <v>1</v>
      </c>
      <c r="O192" s="1">
        <v>44606.616736111115</v>
      </c>
      <c r="P192" s="1">
        <v>44607.175196759257</v>
      </c>
      <c r="Q192">
        <v>47810</v>
      </c>
      <c r="R192">
        <v>441</v>
      </c>
      <c r="S192" t="b">
        <v>0</v>
      </c>
      <c r="T192" t="s">
        <v>87</v>
      </c>
      <c r="U192" t="b">
        <v>0</v>
      </c>
      <c r="V192" t="s">
        <v>110</v>
      </c>
      <c r="W192" s="1">
        <v>44607.175196759257</v>
      </c>
      <c r="X192">
        <v>131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69</v>
      </c>
      <c r="AE192">
        <v>64</v>
      </c>
      <c r="AF192">
        <v>0</v>
      </c>
      <c r="AG192">
        <v>2</v>
      </c>
      <c r="AH192" t="s">
        <v>87</v>
      </c>
      <c r="AI192" t="s">
        <v>87</v>
      </c>
      <c r="AJ192" t="s">
        <v>87</v>
      </c>
      <c r="AK192" t="s">
        <v>87</v>
      </c>
      <c r="AL192" t="s">
        <v>87</v>
      </c>
      <c r="AM192" t="s">
        <v>87</v>
      </c>
      <c r="AN192" t="s">
        <v>87</v>
      </c>
      <c r="AO192" t="s">
        <v>87</v>
      </c>
      <c r="AP192" t="s">
        <v>87</v>
      </c>
      <c r="AQ192" t="s">
        <v>87</v>
      </c>
      <c r="AR192" t="s">
        <v>87</v>
      </c>
      <c r="AS192" t="s">
        <v>87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x14ac:dyDescent="0.45">
      <c r="A193" t="s">
        <v>490</v>
      </c>
      <c r="B193" t="s">
        <v>79</v>
      </c>
      <c r="C193" t="s">
        <v>414</v>
      </c>
      <c r="D193" t="s">
        <v>81</v>
      </c>
      <c r="E193" s="2" t="str">
        <f>HYPERLINK("capsilon://?command=openfolder&amp;siteaddress=FAM.docvelocity-na8.net&amp;folderid=FX59918A64-C407-0A06-4197-EB43741B88FE","FX220112761")</f>
        <v>FX220112761</v>
      </c>
      <c r="F193" t="s">
        <v>19</v>
      </c>
      <c r="G193" t="s">
        <v>19</v>
      </c>
      <c r="H193" t="s">
        <v>82</v>
      </c>
      <c r="I193" t="s">
        <v>491</v>
      </c>
      <c r="J193">
        <v>21</v>
      </c>
      <c r="K193" t="s">
        <v>84</v>
      </c>
      <c r="L193" t="s">
        <v>85</v>
      </c>
      <c r="M193" t="s">
        <v>86</v>
      </c>
      <c r="N193">
        <v>2</v>
      </c>
      <c r="O193" s="1">
        <v>44606.646122685182</v>
      </c>
      <c r="P193" s="1">
        <v>44606.679236111115</v>
      </c>
      <c r="Q193">
        <v>2757</v>
      </c>
      <c r="R193">
        <v>104</v>
      </c>
      <c r="S193" t="b">
        <v>0</v>
      </c>
      <c r="T193" t="s">
        <v>87</v>
      </c>
      <c r="U193" t="b">
        <v>0</v>
      </c>
      <c r="V193" t="s">
        <v>132</v>
      </c>
      <c r="W193" s="1">
        <v>44606.649907407409</v>
      </c>
      <c r="X193">
        <v>45</v>
      </c>
      <c r="Y193">
        <v>0</v>
      </c>
      <c r="Z193">
        <v>0</v>
      </c>
      <c r="AA193">
        <v>0</v>
      </c>
      <c r="AB193">
        <v>9</v>
      </c>
      <c r="AC193">
        <v>0</v>
      </c>
      <c r="AD193">
        <v>21</v>
      </c>
      <c r="AE193">
        <v>0</v>
      </c>
      <c r="AF193">
        <v>0</v>
      </c>
      <c r="AG193">
        <v>0</v>
      </c>
      <c r="AH193" t="s">
        <v>119</v>
      </c>
      <c r="AI193" s="1">
        <v>44606.679236111115</v>
      </c>
      <c r="AJ193">
        <v>16</v>
      </c>
      <c r="AK193">
        <v>0</v>
      </c>
      <c r="AL193">
        <v>0</v>
      </c>
      <c r="AM193">
        <v>0</v>
      </c>
      <c r="AN193">
        <v>9</v>
      </c>
      <c r="AO193">
        <v>0</v>
      </c>
      <c r="AP193">
        <v>21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x14ac:dyDescent="0.45">
      <c r="A194" t="s">
        <v>492</v>
      </c>
      <c r="B194" t="s">
        <v>79</v>
      </c>
      <c r="C194" t="s">
        <v>484</v>
      </c>
      <c r="D194" t="s">
        <v>81</v>
      </c>
      <c r="E194" s="2" t="str">
        <f>HYPERLINK("capsilon://?command=openfolder&amp;siteaddress=FAM.docvelocity-na8.net&amp;folderid=FXD070FAC7-9996-5C39-A7E5-BC23B0E33BD0","FX22024467")</f>
        <v>FX22024467</v>
      </c>
      <c r="F194" t="s">
        <v>19</v>
      </c>
      <c r="G194" t="s">
        <v>19</v>
      </c>
      <c r="H194" t="s">
        <v>82</v>
      </c>
      <c r="I194" t="s">
        <v>493</v>
      </c>
      <c r="J194">
        <v>30</v>
      </c>
      <c r="K194" t="s">
        <v>84</v>
      </c>
      <c r="L194" t="s">
        <v>85</v>
      </c>
      <c r="M194" t="s">
        <v>86</v>
      </c>
      <c r="N194">
        <v>2</v>
      </c>
      <c r="O194" s="1">
        <v>44606.647650462961</v>
      </c>
      <c r="P194" s="1">
        <v>44606.680196759262</v>
      </c>
      <c r="Q194">
        <v>2651</v>
      </c>
      <c r="R194">
        <v>161</v>
      </c>
      <c r="S194" t="b">
        <v>0</v>
      </c>
      <c r="T194" t="s">
        <v>87</v>
      </c>
      <c r="U194" t="b">
        <v>0</v>
      </c>
      <c r="V194" t="s">
        <v>132</v>
      </c>
      <c r="W194" s="1">
        <v>44606.650833333333</v>
      </c>
      <c r="X194">
        <v>79</v>
      </c>
      <c r="Y194">
        <v>9</v>
      </c>
      <c r="Z194">
        <v>0</v>
      </c>
      <c r="AA194">
        <v>9</v>
      </c>
      <c r="AB194">
        <v>0</v>
      </c>
      <c r="AC194">
        <v>1</v>
      </c>
      <c r="AD194">
        <v>21</v>
      </c>
      <c r="AE194">
        <v>0</v>
      </c>
      <c r="AF194">
        <v>0</v>
      </c>
      <c r="AG194">
        <v>0</v>
      </c>
      <c r="AH194" t="s">
        <v>119</v>
      </c>
      <c r="AI194" s="1">
        <v>44606.680196759262</v>
      </c>
      <c r="AJ194">
        <v>82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21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x14ac:dyDescent="0.45">
      <c r="A195" t="s">
        <v>494</v>
      </c>
      <c r="B195" t="s">
        <v>79</v>
      </c>
      <c r="C195" t="s">
        <v>495</v>
      </c>
      <c r="D195" t="s">
        <v>81</v>
      </c>
      <c r="E195" s="2" t="str">
        <f>HYPERLINK("capsilon://?command=openfolder&amp;siteaddress=FAM.docvelocity-na8.net&amp;folderid=FX39A1D805-1065-36A6-3416-DF0074409F66","FX22017244")</f>
        <v>FX22017244</v>
      </c>
      <c r="F195" t="s">
        <v>19</v>
      </c>
      <c r="G195" t="s">
        <v>19</v>
      </c>
      <c r="H195" t="s">
        <v>82</v>
      </c>
      <c r="I195" t="s">
        <v>496</v>
      </c>
      <c r="J195">
        <v>30</v>
      </c>
      <c r="K195" t="s">
        <v>84</v>
      </c>
      <c r="L195" t="s">
        <v>85</v>
      </c>
      <c r="M195" t="s">
        <v>86</v>
      </c>
      <c r="N195">
        <v>2</v>
      </c>
      <c r="O195" s="1">
        <v>44606.658564814818</v>
      </c>
      <c r="P195" s="1">
        <v>44606.681585648148</v>
      </c>
      <c r="Q195">
        <v>1738</v>
      </c>
      <c r="R195">
        <v>251</v>
      </c>
      <c r="S195" t="b">
        <v>0</v>
      </c>
      <c r="T195" t="s">
        <v>87</v>
      </c>
      <c r="U195" t="b">
        <v>0</v>
      </c>
      <c r="V195" t="s">
        <v>132</v>
      </c>
      <c r="W195" s="1">
        <v>44606.662592592591</v>
      </c>
      <c r="X195">
        <v>132</v>
      </c>
      <c r="Y195">
        <v>13</v>
      </c>
      <c r="Z195">
        <v>0</v>
      </c>
      <c r="AA195">
        <v>13</v>
      </c>
      <c r="AB195">
        <v>0</v>
      </c>
      <c r="AC195">
        <v>3</v>
      </c>
      <c r="AD195">
        <v>17</v>
      </c>
      <c r="AE195">
        <v>0</v>
      </c>
      <c r="AF195">
        <v>0</v>
      </c>
      <c r="AG195">
        <v>0</v>
      </c>
      <c r="AH195" t="s">
        <v>119</v>
      </c>
      <c r="AI195" s="1">
        <v>44606.681585648148</v>
      </c>
      <c r="AJ195">
        <v>119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17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x14ac:dyDescent="0.45">
      <c r="A196" t="s">
        <v>497</v>
      </c>
      <c r="B196" t="s">
        <v>79</v>
      </c>
      <c r="C196" t="s">
        <v>498</v>
      </c>
      <c r="D196" t="s">
        <v>81</v>
      </c>
      <c r="E196" s="2" t="str">
        <f>HYPERLINK("capsilon://?command=openfolder&amp;siteaddress=FAM.docvelocity-na8.net&amp;folderid=FX763D1C2B-C9FD-8F09-27A1-89E0831C05F2","FX220111508")</f>
        <v>FX220111508</v>
      </c>
      <c r="F196" t="s">
        <v>19</v>
      </c>
      <c r="G196" t="s">
        <v>19</v>
      </c>
      <c r="H196" t="s">
        <v>82</v>
      </c>
      <c r="I196" t="s">
        <v>499</v>
      </c>
      <c r="J196">
        <v>66</v>
      </c>
      <c r="K196" t="s">
        <v>84</v>
      </c>
      <c r="L196" t="s">
        <v>85</v>
      </c>
      <c r="M196" t="s">
        <v>86</v>
      </c>
      <c r="N196">
        <v>1</v>
      </c>
      <c r="O196" s="1">
        <v>44606.674768518518</v>
      </c>
      <c r="P196" s="1">
        <v>44607.178472222222</v>
      </c>
      <c r="Q196">
        <v>41544</v>
      </c>
      <c r="R196">
        <v>1976</v>
      </c>
      <c r="S196" t="b">
        <v>0</v>
      </c>
      <c r="T196" t="s">
        <v>87</v>
      </c>
      <c r="U196" t="b">
        <v>0</v>
      </c>
      <c r="V196" t="s">
        <v>110</v>
      </c>
      <c r="W196" s="1">
        <v>44607.178472222222</v>
      </c>
      <c r="X196">
        <v>278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66</v>
      </c>
      <c r="AE196">
        <v>52</v>
      </c>
      <c r="AF196">
        <v>0</v>
      </c>
      <c r="AG196">
        <v>1</v>
      </c>
      <c r="AH196" t="s">
        <v>87</v>
      </c>
      <c r="AI196" t="s">
        <v>87</v>
      </c>
      <c r="AJ196" t="s">
        <v>87</v>
      </c>
      <c r="AK196" t="s">
        <v>87</v>
      </c>
      <c r="AL196" t="s">
        <v>87</v>
      </c>
      <c r="AM196" t="s">
        <v>87</v>
      </c>
      <c r="AN196" t="s">
        <v>87</v>
      </c>
      <c r="AO196" t="s">
        <v>87</v>
      </c>
      <c r="AP196" t="s">
        <v>87</v>
      </c>
      <c r="AQ196" t="s">
        <v>87</v>
      </c>
      <c r="AR196" t="s">
        <v>87</v>
      </c>
      <c r="AS196" t="s">
        <v>87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x14ac:dyDescent="0.45">
      <c r="A197" t="s">
        <v>500</v>
      </c>
      <c r="B197" t="s">
        <v>79</v>
      </c>
      <c r="C197" t="s">
        <v>484</v>
      </c>
      <c r="D197" t="s">
        <v>81</v>
      </c>
      <c r="E197" s="2" t="str">
        <f>HYPERLINK("capsilon://?command=openfolder&amp;siteaddress=FAM.docvelocity-na8.net&amp;folderid=FXD070FAC7-9996-5C39-A7E5-BC23B0E33BD0","FX22024467")</f>
        <v>FX22024467</v>
      </c>
      <c r="F197" t="s">
        <v>19</v>
      </c>
      <c r="G197" t="s">
        <v>19</v>
      </c>
      <c r="H197" t="s">
        <v>82</v>
      </c>
      <c r="I197" t="s">
        <v>501</v>
      </c>
      <c r="J197">
        <v>30</v>
      </c>
      <c r="K197" t="s">
        <v>84</v>
      </c>
      <c r="L197" t="s">
        <v>85</v>
      </c>
      <c r="M197" t="s">
        <v>86</v>
      </c>
      <c r="N197">
        <v>2</v>
      </c>
      <c r="O197" s="1">
        <v>44606.678402777776</v>
      </c>
      <c r="P197" s="1">
        <v>44606.68277777778</v>
      </c>
      <c r="Q197">
        <v>106</v>
      </c>
      <c r="R197">
        <v>272</v>
      </c>
      <c r="S197" t="b">
        <v>0</v>
      </c>
      <c r="T197" t="s">
        <v>87</v>
      </c>
      <c r="U197" t="b">
        <v>0</v>
      </c>
      <c r="V197" t="s">
        <v>365</v>
      </c>
      <c r="W197" s="1">
        <v>44606.68041666667</v>
      </c>
      <c r="X197">
        <v>170</v>
      </c>
      <c r="Y197">
        <v>9</v>
      </c>
      <c r="Z197">
        <v>0</v>
      </c>
      <c r="AA197">
        <v>9</v>
      </c>
      <c r="AB197">
        <v>0</v>
      </c>
      <c r="AC197">
        <v>1</v>
      </c>
      <c r="AD197">
        <v>21</v>
      </c>
      <c r="AE197">
        <v>0</v>
      </c>
      <c r="AF197">
        <v>0</v>
      </c>
      <c r="AG197">
        <v>0</v>
      </c>
      <c r="AH197" t="s">
        <v>119</v>
      </c>
      <c r="AI197" s="1">
        <v>44606.68277777778</v>
      </c>
      <c r="AJ197">
        <v>102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21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x14ac:dyDescent="0.45">
      <c r="A198" t="s">
        <v>502</v>
      </c>
      <c r="B198" t="s">
        <v>79</v>
      </c>
      <c r="C198" t="s">
        <v>503</v>
      </c>
      <c r="D198" t="s">
        <v>81</v>
      </c>
      <c r="E198" s="2" t="str">
        <f>HYPERLINK("capsilon://?command=openfolder&amp;siteaddress=FAM.docvelocity-na8.net&amp;folderid=FXA4E5F561-4A9C-2260-C163-395BC8537C29","FX21128088")</f>
        <v>FX21128088</v>
      </c>
      <c r="F198" t="s">
        <v>19</v>
      </c>
      <c r="G198" t="s">
        <v>19</v>
      </c>
      <c r="H198" t="s">
        <v>82</v>
      </c>
      <c r="I198" t="s">
        <v>504</v>
      </c>
      <c r="J198">
        <v>28</v>
      </c>
      <c r="K198" t="s">
        <v>84</v>
      </c>
      <c r="L198" t="s">
        <v>85</v>
      </c>
      <c r="M198" t="s">
        <v>86</v>
      </c>
      <c r="N198">
        <v>1</v>
      </c>
      <c r="O198" s="1">
        <v>44606.698761574073</v>
      </c>
      <c r="P198" s="1">
        <v>44607.182673611111</v>
      </c>
      <c r="Q198">
        <v>41236</v>
      </c>
      <c r="R198">
        <v>574</v>
      </c>
      <c r="S198" t="b">
        <v>0</v>
      </c>
      <c r="T198" t="s">
        <v>87</v>
      </c>
      <c r="U198" t="b">
        <v>0</v>
      </c>
      <c r="V198" t="s">
        <v>110</v>
      </c>
      <c r="W198" s="1">
        <v>44607.182673611111</v>
      </c>
      <c r="X198">
        <v>168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28</v>
      </c>
      <c r="AE198">
        <v>21</v>
      </c>
      <c r="AF198">
        <v>0</v>
      </c>
      <c r="AG198">
        <v>2</v>
      </c>
      <c r="AH198" t="s">
        <v>87</v>
      </c>
      <c r="AI198" t="s">
        <v>87</v>
      </c>
      <c r="AJ198" t="s">
        <v>87</v>
      </c>
      <c r="AK198" t="s">
        <v>87</v>
      </c>
      <c r="AL198" t="s">
        <v>87</v>
      </c>
      <c r="AM198" t="s">
        <v>87</v>
      </c>
      <c r="AN198" t="s">
        <v>87</v>
      </c>
      <c r="AO198" t="s">
        <v>87</v>
      </c>
      <c r="AP198" t="s">
        <v>87</v>
      </c>
      <c r="AQ198" t="s">
        <v>87</v>
      </c>
      <c r="AR198" t="s">
        <v>87</v>
      </c>
      <c r="AS198" t="s">
        <v>87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x14ac:dyDescent="0.45">
      <c r="A199" t="s">
        <v>505</v>
      </c>
      <c r="B199" t="s">
        <v>79</v>
      </c>
      <c r="C199" t="s">
        <v>506</v>
      </c>
      <c r="D199" t="s">
        <v>81</v>
      </c>
      <c r="E199" s="2" t="str">
        <f>HYPERLINK("capsilon://?command=openfolder&amp;siteaddress=FAM.docvelocity-na8.net&amp;folderid=FX80BFBC47-15AE-B815-3288-077360193324","FX211213288")</f>
        <v>FX211213288</v>
      </c>
      <c r="F199" t="s">
        <v>19</v>
      </c>
      <c r="G199" t="s">
        <v>19</v>
      </c>
      <c r="H199" t="s">
        <v>82</v>
      </c>
      <c r="I199" t="s">
        <v>507</v>
      </c>
      <c r="J199">
        <v>30</v>
      </c>
      <c r="K199" t="s">
        <v>84</v>
      </c>
      <c r="L199" t="s">
        <v>85</v>
      </c>
      <c r="M199" t="s">
        <v>86</v>
      </c>
      <c r="N199">
        <v>2</v>
      </c>
      <c r="O199" s="1">
        <v>44606.724733796298</v>
      </c>
      <c r="P199" s="1">
        <v>44606.741909722223</v>
      </c>
      <c r="Q199">
        <v>1204</v>
      </c>
      <c r="R199">
        <v>280</v>
      </c>
      <c r="S199" t="b">
        <v>0</v>
      </c>
      <c r="T199" t="s">
        <v>87</v>
      </c>
      <c r="U199" t="b">
        <v>0</v>
      </c>
      <c r="V199" t="s">
        <v>138</v>
      </c>
      <c r="W199" s="1">
        <v>44606.72761574074</v>
      </c>
      <c r="X199">
        <v>227</v>
      </c>
      <c r="Y199">
        <v>9</v>
      </c>
      <c r="Z199">
        <v>0</v>
      </c>
      <c r="AA199">
        <v>9</v>
      </c>
      <c r="AB199">
        <v>0</v>
      </c>
      <c r="AC199">
        <v>5</v>
      </c>
      <c r="AD199">
        <v>21</v>
      </c>
      <c r="AE199">
        <v>0</v>
      </c>
      <c r="AF199">
        <v>0</v>
      </c>
      <c r="AG199">
        <v>0</v>
      </c>
      <c r="AH199" t="s">
        <v>92</v>
      </c>
      <c r="AI199" s="1">
        <v>44606.741909722223</v>
      </c>
      <c r="AJ199">
        <v>53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21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x14ac:dyDescent="0.45">
      <c r="A200" t="s">
        <v>508</v>
      </c>
      <c r="B200" t="s">
        <v>79</v>
      </c>
      <c r="C200" t="s">
        <v>381</v>
      </c>
      <c r="D200" t="s">
        <v>81</v>
      </c>
      <c r="E200" s="2" t="str">
        <f>HYPERLINK("capsilon://?command=openfolder&amp;siteaddress=FAM.docvelocity-na8.net&amp;folderid=FXF04EE884-418E-792F-D2F7-15C74396B2C6","FX220112743")</f>
        <v>FX220112743</v>
      </c>
      <c r="F200" t="s">
        <v>19</v>
      </c>
      <c r="G200" t="s">
        <v>19</v>
      </c>
      <c r="H200" t="s">
        <v>82</v>
      </c>
      <c r="I200" t="s">
        <v>509</v>
      </c>
      <c r="J200">
        <v>78</v>
      </c>
      <c r="K200" t="s">
        <v>84</v>
      </c>
      <c r="L200" t="s">
        <v>85</v>
      </c>
      <c r="M200" t="s">
        <v>86</v>
      </c>
      <c r="N200">
        <v>2</v>
      </c>
      <c r="O200" s="1">
        <v>44606.796296296299</v>
      </c>
      <c r="P200" s="1">
        <v>44606.83326388889</v>
      </c>
      <c r="Q200">
        <v>868</v>
      </c>
      <c r="R200">
        <v>2326</v>
      </c>
      <c r="S200" t="b">
        <v>0</v>
      </c>
      <c r="T200" t="s">
        <v>87</v>
      </c>
      <c r="U200" t="b">
        <v>0</v>
      </c>
      <c r="V200" t="s">
        <v>121</v>
      </c>
      <c r="W200" s="1">
        <v>44606.816504629627</v>
      </c>
      <c r="X200">
        <v>1730</v>
      </c>
      <c r="Y200">
        <v>103</v>
      </c>
      <c r="Z200">
        <v>0</v>
      </c>
      <c r="AA200">
        <v>103</v>
      </c>
      <c r="AB200">
        <v>0</v>
      </c>
      <c r="AC200">
        <v>88</v>
      </c>
      <c r="AD200">
        <v>-25</v>
      </c>
      <c r="AE200">
        <v>0</v>
      </c>
      <c r="AF200">
        <v>0</v>
      </c>
      <c r="AG200">
        <v>0</v>
      </c>
      <c r="AH200" t="s">
        <v>92</v>
      </c>
      <c r="AI200" s="1">
        <v>44606.83326388889</v>
      </c>
      <c r="AJ200">
        <v>107</v>
      </c>
      <c r="AK200">
        <v>4</v>
      </c>
      <c r="AL200">
        <v>0</v>
      </c>
      <c r="AM200">
        <v>4</v>
      </c>
      <c r="AN200">
        <v>0</v>
      </c>
      <c r="AO200">
        <v>3</v>
      </c>
      <c r="AP200">
        <v>-29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x14ac:dyDescent="0.45">
      <c r="A201" t="s">
        <v>510</v>
      </c>
      <c r="B201" t="s">
        <v>79</v>
      </c>
      <c r="C201" t="s">
        <v>321</v>
      </c>
      <c r="D201" t="s">
        <v>81</v>
      </c>
      <c r="E201" s="2" t="str">
        <f>HYPERLINK("capsilon://?command=openfolder&amp;siteaddress=FAM.docvelocity-na8.net&amp;folderid=FXABDC982A-4E31-8895-CCAA-E95F38CCCB30","FX2202893")</f>
        <v>FX2202893</v>
      </c>
      <c r="F201" t="s">
        <v>19</v>
      </c>
      <c r="G201" t="s">
        <v>19</v>
      </c>
      <c r="H201" t="s">
        <v>82</v>
      </c>
      <c r="I201" t="s">
        <v>511</v>
      </c>
      <c r="J201">
        <v>60</v>
      </c>
      <c r="K201" t="s">
        <v>84</v>
      </c>
      <c r="L201" t="s">
        <v>85</v>
      </c>
      <c r="M201" t="s">
        <v>86</v>
      </c>
      <c r="N201">
        <v>1</v>
      </c>
      <c r="O201" s="1">
        <v>44606.823888888888</v>
      </c>
      <c r="P201" s="1">
        <v>44607.185486111113</v>
      </c>
      <c r="Q201">
        <v>30793</v>
      </c>
      <c r="R201">
        <v>449</v>
      </c>
      <c r="S201" t="b">
        <v>0</v>
      </c>
      <c r="T201" t="s">
        <v>87</v>
      </c>
      <c r="U201" t="b">
        <v>0</v>
      </c>
      <c r="V201" t="s">
        <v>110</v>
      </c>
      <c r="W201" s="1">
        <v>44607.185486111113</v>
      </c>
      <c r="X201">
        <v>242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60</v>
      </c>
      <c r="AE201">
        <v>48</v>
      </c>
      <c r="AF201">
        <v>0</v>
      </c>
      <c r="AG201">
        <v>5</v>
      </c>
      <c r="AH201" t="s">
        <v>87</v>
      </c>
      <c r="AI201" t="s">
        <v>87</v>
      </c>
      <c r="AJ201" t="s">
        <v>87</v>
      </c>
      <c r="AK201" t="s">
        <v>87</v>
      </c>
      <c r="AL201" t="s">
        <v>87</v>
      </c>
      <c r="AM201" t="s">
        <v>87</v>
      </c>
      <c r="AN201" t="s">
        <v>87</v>
      </c>
      <c r="AO201" t="s">
        <v>87</v>
      </c>
      <c r="AP201" t="s">
        <v>87</v>
      </c>
      <c r="AQ201" t="s">
        <v>87</v>
      </c>
      <c r="AR201" t="s">
        <v>87</v>
      </c>
      <c r="AS201" t="s">
        <v>87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x14ac:dyDescent="0.45">
      <c r="A202" t="s">
        <v>512</v>
      </c>
      <c r="B202" t="s">
        <v>79</v>
      </c>
      <c r="C202" t="s">
        <v>484</v>
      </c>
      <c r="D202" t="s">
        <v>81</v>
      </c>
      <c r="E202" s="2" t="str">
        <f>HYPERLINK("capsilon://?command=openfolder&amp;siteaddress=FAM.docvelocity-na8.net&amp;folderid=FXD070FAC7-9996-5C39-A7E5-BC23B0E33BD0","FX22024467")</f>
        <v>FX22024467</v>
      </c>
      <c r="F202" t="s">
        <v>19</v>
      </c>
      <c r="G202" t="s">
        <v>19</v>
      </c>
      <c r="H202" t="s">
        <v>82</v>
      </c>
      <c r="I202" t="s">
        <v>485</v>
      </c>
      <c r="J202">
        <v>212</v>
      </c>
      <c r="K202" t="s">
        <v>84</v>
      </c>
      <c r="L202" t="s">
        <v>85</v>
      </c>
      <c r="M202" t="s">
        <v>86</v>
      </c>
      <c r="N202">
        <v>2</v>
      </c>
      <c r="O202" s="1">
        <v>44607.173206018517</v>
      </c>
      <c r="P202" s="1">
        <v>44607.200844907406</v>
      </c>
      <c r="Q202">
        <v>271</v>
      </c>
      <c r="R202">
        <v>2117</v>
      </c>
      <c r="S202" t="b">
        <v>0</v>
      </c>
      <c r="T202" t="s">
        <v>87</v>
      </c>
      <c r="U202" t="b">
        <v>1</v>
      </c>
      <c r="V202" t="s">
        <v>513</v>
      </c>
      <c r="W202" s="1">
        <v>44607.192731481482</v>
      </c>
      <c r="X202">
        <v>1500</v>
      </c>
      <c r="Y202">
        <v>152</v>
      </c>
      <c r="Z202">
        <v>0</v>
      </c>
      <c r="AA202">
        <v>152</v>
      </c>
      <c r="AB202">
        <v>0</v>
      </c>
      <c r="AC202">
        <v>64</v>
      </c>
      <c r="AD202">
        <v>60</v>
      </c>
      <c r="AE202">
        <v>0</v>
      </c>
      <c r="AF202">
        <v>0</v>
      </c>
      <c r="AG202">
        <v>0</v>
      </c>
      <c r="AH202" t="s">
        <v>185</v>
      </c>
      <c r="AI202" s="1">
        <v>44607.200844907406</v>
      </c>
      <c r="AJ202">
        <v>614</v>
      </c>
      <c r="AK202">
        <v>1</v>
      </c>
      <c r="AL202">
        <v>0</v>
      </c>
      <c r="AM202">
        <v>1</v>
      </c>
      <c r="AN202">
        <v>0</v>
      </c>
      <c r="AO202">
        <v>0</v>
      </c>
      <c r="AP202">
        <v>59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x14ac:dyDescent="0.45">
      <c r="A203" t="s">
        <v>514</v>
      </c>
      <c r="B203" t="s">
        <v>79</v>
      </c>
      <c r="C203" t="s">
        <v>484</v>
      </c>
      <c r="D203" t="s">
        <v>81</v>
      </c>
      <c r="E203" s="2" t="str">
        <f>HYPERLINK("capsilon://?command=openfolder&amp;siteaddress=FAM.docvelocity-na8.net&amp;folderid=FXD070FAC7-9996-5C39-A7E5-BC23B0E33BD0","FX22024467")</f>
        <v>FX22024467</v>
      </c>
      <c r="F203" t="s">
        <v>19</v>
      </c>
      <c r="G203" t="s">
        <v>19</v>
      </c>
      <c r="H203" t="s">
        <v>82</v>
      </c>
      <c r="I203" t="s">
        <v>487</v>
      </c>
      <c r="J203">
        <v>212</v>
      </c>
      <c r="K203" t="s">
        <v>84</v>
      </c>
      <c r="L203" t="s">
        <v>85</v>
      </c>
      <c r="M203" t="s">
        <v>86</v>
      </c>
      <c r="N203">
        <v>2</v>
      </c>
      <c r="O203" s="1">
        <v>44607.174560185187</v>
      </c>
      <c r="P203" s="1">
        <v>44607.207766203705</v>
      </c>
      <c r="Q203">
        <v>279</v>
      </c>
      <c r="R203">
        <v>2590</v>
      </c>
      <c r="S203" t="b">
        <v>0</v>
      </c>
      <c r="T203" t="s">
        <v>87</v>
      </c>
      <c r="U203" t="b">
        <v>1</v>
      </c>
      <c r="V203" t="s">
        <v>365</v>
      </c>
      <c r="W203" s="1">
        <v>44607.187824074077</v>
      </c>
      <c r="X203">
        <v>858</v>
      </c>
      <c r="Y203">
        <v>152</v>
      </c>
      <c r="Z203">
        <v>0</v>
      </c>
      <c r="AA203">
        <v>152</v>
      </c>
      <c r="AB203">
        <v>0</v>
      </c>
      <c r="AC203">
        <v>67</v>
      </c>
      <c r="AD203">
        <v>60</v>
      </c>
      <c r="AE203">
        <v>0</v>
      </c>
      <c r="AF203">
        <v>0</v>
      </c>
      <c r="AG203">
        <v>0</v>
      </c>
      <c r="AH203" t="s">
        <v>172</v>
      </c>
      <c r="AI203" s="1">
        <v>44607.207766203705</v>
      </c>
      <c r="AJ203">
        <v>1684</v>
      </c>
      <c r="AK203">
        <v>3</v>
      </c>
      <c r="AL203">
        <v>0</v>
      </c>
      <c r="AM203">
        <v>3</v>
      </c>
      <c r="AN203">
        <v>0</v>
      </c>
      <c r="AO203">
        <v>3</v>
      </c>
      <c r="AP203">
        <v>57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x14ac:dyDescent="0.45">
      <c r="A204" t="s">
        <v>515</v>
      </c>
      <c r="B204" t="s">
        <v>79</v>
      </c>
      <c r="C204" t="s">
        <v>484</v>
      </c>
      <c r="D204" t="s">
        <v>81</v>
      </c>
      <c r="E204" s="2" t="str">
        <f>HYPERLINK("capsilon://?command=openfolder&amp;siteaddress=FAM.docvelocity-na8.net&amp;folderid=FXD070FAC7-9996-5C39-A7E5-BC23B0E33BD0","FX22024467")</f>
        <v>FX22024467</v>
      </c>
      <c r="F204" t="s">
        <v>19</v>
      </c>
      <c r="G204" t="s">
        <v>19</v>
      </c>
      <c r="H204" t="s">
        <v>82</v>
      </c>
      <c r="I204" t="s">
        <v>489</v>
      </c>
      <c r="J204">
        <v>126</v>
      </c>
      <c r="K204" t="s">
        <v>84</v>
      </c>
      <c r="L204" t="s">
        <v>85</v>
      </c>
      <c r="M204" t="s">
        <v>86</v>
      </c>
      <c r="N204">
        <v>2</v>
      </c>
      <c r="O204" s="1">
        <v>44607.176076388889</v>
      </c>
      <c r="P204" s="1">
        <v>44607.189768518518</v>
      </c>
      <c r="Q204">
        <v>650</v>
      </c>
      <c r="R204">
        <v>533</v>
      </c>
      <c r="S204" t="b">
        <v>0</v>
      </c>
      <c r="T204" t="s">
        <v>87</v>
      </c>
      <c r="U204" t="b">
        <v>1</v>
      </c>
      <c r="V204" t="s">
        <v>110</v>
      </c>
      <c r="W204" s="1">
        <v>44607.180613425924</v>
      </c>
      <c r="X204">
        <v>185</v>
      </c>
      <c r="Y204">
        <v>88</v>
      </c>
      <c r="Z204">
        <v>0</v>
      </c>
      <c r="AA204">
        <v>88</v>
      </c>
      <c r="AB204">
        <v>0</v>
      </c>
      <c r="AC204">
        <v>32</v>
      </c>
      <c r="AD204">
        <v>38</v>
      </c>
      <c r="AE204">
        <v>0</v>
      </c>
      <c r="AF204">
        <v>0</v>
      </c>
      <c r="AG204">
        <v>0</v>
      </c>
      <c r="AH204" t="s">
        <v>185</v>
      </c>
      <c r="AI204" s="1">
        <v>44607.189768518518</v>
      </c>
      <c r="AJ204">
        <v>348</v>
      </c>
      <c r="AK204">
        <v>1</v>
      </c>
      <c r="AL204">
        <v>0</v>
      </c>
      <c r="AM204">
        <v>1</v>
      </c>
      <c r="AN204">
        <v>0</v>
      </c>
      <c r="AO204">
        <v>0</v>
      </c>
      <c r="AP204">
        <v>37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x14ac:dyDescent="0.45">
      <c r="A205" t="s">
        <v>516</v>
      </c>
      <c r="B205" t="s">
        <v>79</v>
      </c>
      <c r="C205" t="s">
        <v>498</v>
      </c>
      <c r="D205" t="s">
        <v>81</v>
      </c>
      <c r="E205" s="2" t="str">
        <f>HYPERLINK("capsilon://?command=openfolder&amp;siteaddress=FAM.docvelocity-na8.net&amp;folderid=FX763D1C2B-C9FD-8F09-27A1-89E0831C05F2","FX220111508")</f>
        <v>FX220111508</v>
      </c>
      <c r="F205" t="s">
        <v>19</v>
      </c>
      <c r="G205" t="s">
        <v>19</v>
      </c>
      <c r="H205" t="s">
        <v>82</v>
      </c>
      <c r="I205" t="s">
        <v>499</v>
      </c>
      <c r="J205">
        <v>38</v>
      </c>
      <c r="K205" t="s">
        <v>84</v>
      </c>
      <c r="L205" t="s">
        <v>85</v>
      </c>
      <c r="M205" t="s">
        <v>86</v>
      </c>
      <c r="N205">
        <v>2</v>
      </c>
      <c r="O205" s="1">
        <v>44607.178761574076</v>
      </c>
      <c r="P205" s="1">
        <v>44607.213356481479</v>
      </c>
      <c r="Q205">
        <v>1259</v>
      </c>
      <c r="R205">
        <v>1730</v>
      </c>
      <c r="S205" t="b">
        <v>0</v>
      </c>
      <c r="T205" t="s">
        <v>87</v>
      </c>
      <c r="U205" t="b">
        <v>1</v>
      </c>
      <c r="V205" t="s">
        <v>365</v>
      </c>
      <c r="W205" s="1">
        <v>44607.203067129631</v>
      </c>
      <c r="X205">
        <v>1227</v>
      </c>
      <c r="Y205">
        <v>38</v>
      </c>
      <c r="Z205">
        <v>0</v>
      </c>
      <c r="AA205">
        <v>38</v>
      </c>
      <c r="AB205">
        <v>0</v>
      </c>
      <c r="AC205">
        <v>29</v>
      </c>
      <c r="AD205">
        <v>0</v>
      </c>
      <c r="AE205">
        <v>0</v>
      </c>
      <c r="AF205">
        <v>0</v>
      </c>
      <c r="AG205">
        <v>0</v>
      </c>
      <c r="AH205" t="s">
        <v>172</v>
      </c>
      <c r="AI205" s="1">
        <v>44607.213356481479</v>
      </c>
      <c r="AJ205">
        <v>483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x14ac:dyDescent="0.45">
      <c r="A206" t="s">
        <v>517</v>
      </c>
      <c r="B206" t="s">
        <v>79</v>
      </c>
      <c r="C206" t="s">
        <v>503</v>
      </c>
      <c r="D206" t="s">
        <v>81</v>
      </c>
      <c r="E206" s="2" t="str">
        <f>HYPERLINK("capsilon://?command=openfolder&amp;siteaddress=FAM.docvelocity-na8.net&amp;folderid=FXA4E5F561-4A9C-2260-C163-395BC8537C29","FX21128088")</f>
        <v>FX21128088</v>
      </c>
      <c r="F206" t="s">
        <v>19</v>
      </c>
      <c r="G206" t="s">
        <v>19</v>
      </c>
      <c r="H206" t="s">
        <v>82</v>
      </c>
      <c r="I206" t="s">
        <v>504</v>
      </c>
      <c r="J206">
        <v>56</v>
      </c>
      <c r="K206" t="s">
        <v>84</v>
      </c>
      <c r="L206" t="s">
        <v>85</v>
      </c>
      <c r="M206" t="s">
        <v>86</v>
      </c>
      <c r="N206">
        <v>2</v>
      </c>
      <c r="O206" s="1">
        <v>44607.182997685188</v>
      </c>
      <c r="P206" s="1">
        <v>44607.193726851852</v>
      </c>
      <c r="Q206">
        <v>545</v>
      </c>
      <c r="R206">
        <v>382</v>
      </c>
      <c r="S206" t="b">
        <v>0</v>
      </c>
      <c r="T206" t="s">
        <v>87</v>
      </c>
      <c r="U206" t="b">
        <v>1</v>
      </c>
      <c r="V206" t="s">
        <v>118</v>
      </c>
      <c r="W206" s="1">
        <v>44607.190196759257</v>
      </c>
      <c r="X206">
        <v>187</v>
      </c>
      <c r="Y206">
        <v>42</v>
      </c>
      <c r="Z206">
        <v>0</v>
      </c>
      <c r="AA206">
        <v>42</v>
      </c>
      <c r="AB206">
        <v>0</v>
      </c>
      <c r="AC206">
        <v>9</v>
      </c>
      <c r="AD206">
        <v>14</v>
      </c>
      <c r="AE206">
        <v>0</v>
      </c>
      <c r="AF206">
        <v>0</v>
      </c>
      <c r="AG206">
        <v>0</v>
      </c>
      <c r="AH206" t="s">
        <v>185</v>
      </c>
      <c r="AI206" s="1">
        <v>44607.193726851852</v>
      </c>
      <c r="AJ206">
        <v>176</v>
      </c>
      <c r="AK206">
        <v>1</v>
      </c>
      <c r="AL206">
        <v>0</v>
      </c>
      <c r="AM206">
        <v>1</v>
      </c>
      <c r="AN206">
        <v>0</v>
      </c>
      <c r="AO206">
        <v>0</v>
      </c>
      <c r="AP206">
        <v>13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x14ac:dyDescent="0.45">
      <c r="A207" t="s">
        <v>518</v>
      </c>
      <c r="B207" t="s">
        <v>79</v>
      </c>
      <c r="C207" t="s">
        <v>321</v>
      </c>
      <c r="D207" t="s">
        <v>81</v>
      </c>
      <c r="E207" s="2" t="str">
        <f>HYPERLINK("capsilon://?command=openfolder&amp;siteaddress=FAM.docvelocity-na8.net&amp;folderid=FXABDC982A-4E31-8895-CCAA-E95F38CCCB30","FX2202893")</f>
        <v>FX2202893</v>
      </c>
      <c r="F207" t="s">
        <v>19</v>
      </c>
      <c r="G207" t="s">
        <v>19</v>
      </c>
      <c r="H207" t="s">
        <v>82</v>
      </c>
      <c r="I207" t="s">
        <v>511</v>
      </c>
      <c r="J207">
        <v>152</v>
      </c>
      <c r="K207" t="s">
        <v>84</v>
      </c>
      <c r="L207" t="s">
        <v>85</v>
      </c>
      <c r="M207" t="s">
        <v>86</v>
      </c>
      <c r="N207">
        <v>2</v>
      </c>
      <c r="O207" s="1">
        <v>44607.186666666668</v>
      </c>
      <c r="P207" s="1">
        <v>44607.279398148145</v>
      </c>
      <c r="Q207">
        <v>4204</v>
      </c>
      <c r="R207">
        <v>3808</v>
      </c>
      <c r="S207" t="b">
        <v>0</v>
      </c>
      <c r="T207" t="s">
        <v>87</v>
      </c>
      <c r="U207" t="b">
        <v>1</v>
      </c>
      <c r="V207" t="s">
        <v>513</v>
      </c>
      <c r="W207" s="1">
        <v>44607.223900462966</v>
      </c>
      <c r="X207">
        <v>2692</v>
      </c>
      <c r="Y207">
        <v>169</v>
      </c>
      <c r="Z207">
        <v>0</v>
      </c>
      <c r="AA207">
        <v>169</v>
      </c>
      <c r="AB207">
        <v>42</v>
      </c>
      <c r="AC207">
        <v>102</v>
      </c>
      <c r="AD207">
        <v>-17</v>
      </c>
      <c r="AE207">
        <v>0</v>
      </c>
      <c r="AF207">
        <v>0</v>
      </c>
      <c r="AG207">
        <v>0</v>
      </c>
      <c r="AH207" t="s">
        <v>323</v>
      </c>
      <c r="AI207" s="1">
        <v>44607.279398148145</v>
      </c>
      <c r="AJ207">
        <v>946</v>
      </c>
      <c r="AK207">
        <v>3</v>
      </c>
      <c r="AL207">
        <v>0</v>
      </c>
      <c r="AM207">
        <v>3</v>
      </c>
      <c r="AN207">
        <v>42</v>
      </c>
      <c r="AO207">
        <v>4</v>
      </c>
      <c r="AP207">
        <v>-20</v>
      </c>
      <c r="AQ207">
        <v>0</v>
      </c>
      <c r="AR207">
        <v>0</v>
      </c>
      <c r="AS207">
        <v>0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x14ac:dyDescent="0.45">
      <c r="A208" t="s">
        <v>519</v>
      </c>
      <c r="B208" t="s">
        <v>79</v>
      </c>
      <c r="C208" t="s">
        <v>408</v>
      </c>
      <c r="D208" t="s">
        <v>81</v>
      </c>
      <c r="E208" s="2" t="str">
        <f>HYPERLINK("capsilon://?command=openfolder&amp;siteaddress=FAM.docvelocity-na8.net&amp;folderid=FX2A34B2FB-C8F0-AA3D-446A-5826516F3D6D","FX22017696")</f>
        <v>FX22017696</v>
      </c>
      <c r="F208" t="s">
        <v>19</v>
      </c>
      <c r="G208" t="s">
        <v>19</v>
      </c>
      <c r="H208" t="s">
        <v>82</v>
      </c>
      <c r="I208" t="s">
        <v>520</v>
      </c>
      <c r="J208">
        <v>66</v>
      </c>
      <c r="K208" t="s">
        <v>84</v>
      </c>
      <c r="L208" t="s">
        <v>85</v>
      </c>
      <c r="M208" t="s">
        <v>86</v>
      </c>
      <c r="N208">
        <v>2</v>
      </c>
      <c r="O208" s="1">
        <v>44607.377986111111</v>
      </c>
      <c r="P208" s="1">
        <v>44607.638506944444</v>
      </c>
      <c r="Q208">
        <v>22340</v>
      </c>
      <c r="R208">
        <v>169</v>
      </c>
      <c r="S208" t="b">
        <v>0</v>
      </c>
      <c r="T208" t="s">
        <v>87</v>
      </c>
      <c r="U208" t="b">
        <v>0</v>
      </c>
      <c r="V208" t="s">
        <v>141</v>
      </c>
      <c r="W208" s="1">
        <v>44607.505972222221</v>
      </c>
      <c r="X208">
        <v>56</v>
      </c>
      <c r="Y208">
        <v>0</v>
      </c>
      <c r="Z208">
        <v>0</v>
      </c>
      <c r="AA208">
        <v>0</v>
      </c>
      <c r="AB208">
        <v>52</v>
      </c>
      <c r="AC208">
        <v>0</v>
      </c>
      <c r="AD208">
        <v>66</v>
      </c>
      <c r="AE208">
        <v>0</v>
      </c>
      <c r="AF208">
        <v>0</v>
      </c>
      <c r="AG208">
        <v>0</v>
      </c>
      <c r="AH208" t="s">
        <v>92</v>
      </c>
      <c r="AI208" s="1">
        <v>44607.638506944444</v>
      </c>
      <c r="AJ208">
        <v>22</v>
      </c>
      <c r="AK208">
        <v>0</v>
      </c>
      <c r="AL208">
        <v>0</v>
      </c>
      <c r="AM208">
        <v>0</v>
      </c>
      <c r="AN208">
        <v>52</v>
      </c>
      <c r="AO208">
        <v>0</v>
      </c>
      <c r="AP208">
        <v>66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x14ac:dyDescent="0.45">
      <c r="A209" t="s">
        <v>521</v>
      </c>
      <c r="B209" t="s">
        <v>79</v>
      </c>
      <c r="C209" t="s">
        <v>466</v>
      </c>
      <c r="D209" t="s">
        <v>81</v>
      </c>
      <c r="E209" s="2" t="str">
        <f>HYPERLINK("capsilon://?command=openfolder&amp;siteaddress=FAM.docvelocity-na8.net&amp;folderid=FX7E1BA9DB-DEB8-5918-4E01-D9DB05EA3A61","FX2201940")</f>
        <v>FX2201940</v>
      </c>
      <c r="F209" t="s">
        <v>19</v>
      </c>
      <c r="G209" t="s">
        <v>19</v>
      </c>
      <c r="H209" t="s">
        <v>82</v>
      </c>
      <c r="I209" t="s">
        <v>522</v>
      </c>
      <c r="J209">
        <v>28</v>
      </c>
      <c r="K209" t="s">
        <v>84</v>
      </c>
      <c r="L209" t="s">
        <v>85</v>
      </c>
      <c r="M209" t="s">
        <v>86</v>
      </c>
      <c r="N209">
        <v>1</v>
      </c>
      <c r="O209" s="1">
        <v>44607.415532407409</v>
      </c>
      <c r="P209" s="1">
        <v>44607.817395833335</v>
      </c>
      <c r="Q209">
        <v>33089</v>
      </c>
      <c r="R209">
        <v>1632</v>
      </c>
      <c r="S209" t="b">
        <v>0</v>
      </c>
      <c r="T209" t="s">
        <v>87</v>
      </c>
      <c r="U209" t="b">
        <v>0</v>
      </c>
      <c r="V209" t="s">
        <v>88</v>
      </c>
      <c r="W209" s="1">
        <v>44607.817395833335</v>
      </c>
      <c r="X209">
        <v>479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28</v>
      </c>
      <c r="AE209">
        <v>21</v>
      </c>
      <c r="AF209">
        <v>0</v>
      </c>
      <c r="AG209">
        <v>2</v>
      </c>
      <c r="AH209" t="s">
        <v>87</v>
      </c>
      <c r="AI209" t="s">
        <v>87</v>
      </c>
      <c r="AJ209" t="s">
        <v>87</v>
      </c>
      <c r="AK209" t="s">
        <v>87</v>
      </c>
      <c r="AL209" t="s">
        <v>87</v>
      </c>
      <c r="AM209" t="s">
        <v>87</v>
      </c>
      <c r="AN209" t="s">
        <v>87</v>
      </c>
      <c r="AO209" t="s">
        <v>87</v>
      </c>
      <c r="AP209" t="s">
        <v>87</v>
      </c>
      <c r="AQ209" t="s">
        <v>87</v>
      </c>
      <c r="AR209" t="s">
        <v>87</v>
      </c>
      <c r="AS209" t="s">
        <v>87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x14ac:dyDescent="0.45">
      <c r="A210" t="s">
        <v>523</v>
      </c>
      <c r="B210" t="s">
        <v>79</v>
      </c>
      <c r="C210" t="s">
        <v>524</v>
      </c>
      <c r="D210" t="s">
        <v>81</v>
      </c>
      <c r="E210" s="2" t="str">
        <f>HYPERLINK("capsilon://?command=openfolder&amp;siteaddress=FAM.docvelocity-na8.net&amp;folderid=FX5A5CA132-9D6F-25D3-0CD8-D2168D9E52C7","FX22025768")</f>
        <v>FX22025768</v>
      </c>
      <c r="F210" t="s">
        <v>19</v>
      </c>
      <c r="G210" t="s">
        <v>19</v>
      </c>
      <c r="H210" t="s">
        <v>82</v>
      </c>
      <c r="I210" t="s">
        <v>525</v>
      </c>
      <c r="J210">
        <v>35</v>
      </c>
      <c r="K210" t="s">
        <v>84</v>
      </c>
      <c r="L210" t="s">
        <v>85</v>
      </c>
      <c r="M210" t="s">
        <v>86</v>
      </c>
      <c r="N210">
        <v>2</v>
      </c>
      <c r="O210" s="1">
        <v>44607.435243055559</v>
      </c>
      <c r="P210" s="1">
        <v>44607.740185185183</v>
      </c>
      <c r="Q210">
        <v>25610</v>
      </c>
      <c r="R210">
        <v>737</v>
      </c>
      <c r="S210" t="b">
        <v>0</v>
      </c>
      <c r="T210" t="s">
        <v>87</v>
      </c>
      <c r="U210" t="b">
        <v>0</v>
      </c>
      <c r="V210" t="s">
        <v>365</v>
      </c>
      <c r="W210" s="1">
        <v>44607.538171296299</v>
      </c>
      <c r="X210">
        <v>465</v>
      </c>
      <c r="Y210">
        <v>0</v>
      </c>
      <c r="Z210">
        <v>0</v>
      </c>
      <c r="AA210">
        <v>0</v>
      </c>
      <c r="AB210">
        <v>30</v>
      </c>
      <c r="AC210">
        <v>0</v>
      </c>
      <c r="AD210">
        <v>35</v>
      </c>
      <c r="AE210">
        <v>0</v>
      </c>
      <c r="AF210">
        <v>0</v>
      </c>
      <c r="AG210">
        <v>0</v>
      </c>
      <c r="AH210" t="s">
        <v>119</v>
      </c>
      <c r="AI210" s="1">
        <v>44607.740185185183</v>
      </c>
      <c r="AJ210">
        <v>17</v>
      </c>
      <c r="AK210">
        <v>0</v>
      </c>
      <c r="AL210">
        <v>0</v>
      </c>
      <c r="AM210">
        <v>0</v>
      </c>
      <c r="AN210">
        <v>30</v>
      </c>
      <c r="AO210">
        <v>0</v>
      </c>
      <c r="AP210">
        <v>35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x14ac:dyDescent="0.45">
      <c r="A211" t="s">
        <v>526</v>
      </c>
      <c r="B211" t="s">
        <v>79</v>
      </c>
      <c r="C211" t="s">
        <v>408</v>
      </c>
      <c r="D211" t="s">
        <v>81</v>
      </c>
      <c r="E211" s="2" t="str">
        <f>HYPERLINK("capsilon://?command=openfolder&amp;siteaddress=FAM.docvelocity-na8.net&amp;folderid=FX2A34B2FB-C8F0-AA3D-446A-5826516F3D6D","FX22017696")</f>
        <v>FX22017696</v>
      </c>
      <c r="F211" t="s">
        <v>19</v>
      </c>
      <c r="G211" t="s">
        <v>19</v>
      </c>
      <c r="H211" t="s">
        <v>82</v>
      </c>
      <c r="I211" t="s">
        <v>527</v>
      </c>
      <c r="J211">
        <v>28</v>
      </c>
      <c r="K211" t="s">
        <v>84</v>
      </c>
      <c r="L211" t="s">
        <v>85</v>
      </c>
      <c r="M211" t="s">
        <v>86</v>
      </c>
      <c r="N211">
        <v>2</v>
      </c>
      <c r="O211" s="1">
        <v>44607.446620370371</v>
      </c>
      <c r="P211" s="1">
        <v>44607.498229166667</v>
      </c>
      <c r="Q211">
        <v>3680</v>
      </c>
      <c r="R211">
        <v>779</v>
      </c>
      <c r="S211" t="b">
        <v>0</v>
      </c>
      <c r="T211" t="s">
        <v>87</v>
      </c>
      <c r="U211" t="b">
        <v>0</v>
      </c>
      <c r="V211" t="s">
        <v>124</v>
      </c>
      <c r="W211" s="1">
        <v>44607.489733796298</v>
      </c>
      <c r="X211">
        <v>355</v>
      </c>
      <c r="Y211">
        <v>21</v>
      </c>
      <c r="Z211">
        <v>0</v>
      </c>
      <c r="AA211">
        <v>21</v>
      </c>
      <c r="AB211">
        <v>0</v>
      </c>
      <c r="AC211">
        <v>9</v>
      </c>
      <c r="AD211">
        <v>7</v>
      </c>
      <c r="AE211">
        <v>0</v>
      </c>
      <c r="AF211">
        <v>0</v>
      </c>
      <c r="AG211">
        <v>0</v>
      </c>
      <c r="AH211" t="s">
        <v>172</v>
      </c>
      <c r="AI211" s="1">
        <v>44607.498229166667</v>
      </c>
      <c r="AJ211">
        <v>336</v>
      </c>
      <c r="AK211">
        <v>1</v>
      </c>
      <c r="AL211">
        <v>0</v>
      </c>
      <c r="AM211">
        <v>1</v>
      </c>
      <c r="AN211">
        <v>0</v>
      </c>
      <c r="AO211">
        <v>0</v>
      </c>
      <c r="AP211">
        <v>6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x14ac:dyDescent="0.45">
      <c r="A212" t="s">
        <v>528</v>
      </c>
      <c r="B212" t="s">
        <v>79</v>
      </c>
      <c r="C212" t="s">
        <v>524</v>
      </c>
      <c r="D212" t="s">
        <v>81</v>
      </c>
      <c r="E212" s="2" t="str">
        <f>HYPERLINK("capsilon://?command=openfolder&amp;siteaddress=FAM.docvelocity-na8.net&amp;folderid=FX5A5CA132-9D6F-25D3-0CD8-D2168D9E52C7","FX22025768")</f>
        <v>FX22025768</v>
      </c>
      <c r="F212" t="s">
        <v>19</v>
      </c>
      <c r="G212" t="s">
        <v>19</v>
      </c>
      <c r="H212" t="s">
        <v>82</v>
      </c>
      <c r="I212" t="s">
        <v>529</v>
      </c>
      <c r="J212">
        <v>66</v>
      </c>
      <c r="K212" t="s">
        <v>84</v>
      </c>
      <c r="L212" t="s">
        <v>85</v>
      </c>
      <c r="M212" t="s">
        <v>86</v>
      </c>
      <c r="N212">
        <v>2</v>
      </c>
      <c r="O212" s="1">
        <v>44607.475717592592</v>
      </c>
      <c r="P212" s="1">
        <v>44607.665266203701</v>
      </c>
      <c r="Q212">
        <v>15057</v>
      </c>
      <c r="R212">
        <v>1320</v>
      </c>
      <c r="S212" t="b">
        <v>0</v>
      </c>
      <c r="T212" t="s">
        <v>87</v>
      </c>
      <c r="U212" t="b">
        <v>0</v>
      </c>
      <c r="V212" t="s">
        <v>365</v>
      </c>
      <c r="W212" s="1">
        <v>44607.532777777778</v>
      </c>
      <c r="X212">
        <v>926</v>
      </c>
      <c r="Y212">
        <v>52</v>
      </c>
      <c r="Z212">
        <v>0</v>
      </c>
      <c r="AA212">
        <v>52</v>
      </c>
      <c r="AB212">
        <v>0</v>
      </c>
      <c r="AC212">
        <v>36</v>
      </c>
      <c r="AD212">
        <v>14</v>
      </c>
      <c r="AE212">
        <v>0</v>
      </c>
      <c r="AF212">
        <v>0</v>
      </c>
      <c r="AG212">
        <v>0</v>
      </c>
      <c r="AH212" t="s">
        <v>92</v>
      </c>
      <c r="AI212" s="1">
        <v>44607.665266203701</v>
      </c>
      <c r="AJ212">
        <v>222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14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x14ac:dyDescent="0.45">
      <c r="A213" t="s">
        <v>530</v>
      </c>
      <c r="B213" t="s">
        <v>79</v>
      </c>
      <c r="C213" t="s">
        <v>531</v>
      </c>
      <c r="D213" t="s">
        <v>81</v>
      </c>
      <c r="E213" s="2" t="str">
        <f>HYPERLINK("capsilon://?command=openfolder&amp;siteaddress=FAM.docvelocity-na8.net&amp;folderid=FXCB908FA1-C6C3-6F91-5317-9522796076A9","FX22026526")</f>
        <v>FX22026526</v>
      </c>
      <c r="F213" t="s">
        <v>19</v>
      </c>
      <c r="G213" t="s">
        <v>19</v>
      </c>
      <c r="H213" t="s">
        <v>82</v>
      </c>
      <c r="I213" t="s">
        <v>532</v>
      </c>
      <c r="J213">
        <v>28</v>
      </c>
      <c r="K213" t="s">
        <v>84</v>
      </c>
      <c r="L213" t="s">
        <v>85</v>
      </c>
      <c r="M213" t="s">
        <v>86</v>
      </c>
      <c r="N213">
        <v>1</v>
      </c>
      <c r="O213" s="1">
        <v>44607.479120370372</v>
      </c>
      <c r="P213" s="1">
        <v>44607.819687499999</v>
      </c>
      <c r="Q213">
        <v>28689</v>
      </c>
      <c r="R213">
        <v>736</v>
      </c>
      <c r="S213" t="b">
        <v>0</v>
      </c>
      <c r="T213" t="s">
        <v>87</v>
      </c>
      <c r="U213" t="b">
        <v>0</v>
      </c>
      <c r="V213" t="s">
        <v>88</v>
      </c>
      <c r="W213" s="1">
        <v>44607.819687499999</v>
      </c>
      <c r="X213">
        <v>197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28</v>
      </c>
      <c r="AE213">
        <v>21</v>
      </c>
      <c r="AF213">
        <v>0</v>
      </c>
      <c r="AG213">
        <v>2</v>
      </c>
      <c r="AH213" t="s">
        <v>87</v>
      </c>
      <c r="AI213" t="s">
        <v>87</v>
      </c>
      <c r="AJ213" t="s">
        <v>87</v>
      </c>
      <c r="AK213" t="s">
        <v>87</v>
      </c>
      <c r="AL213" t="s">
        <v>87</v>
      </c>
      <c r="AM213" t="s">
        <v>87</v>
      </c>
      <c r="AN213" t="s">
        <v>87</v>
      </c>
      <c r="AO213" t="s">
        <v>87</v>
      </c>
      <c r="AP213" t="s">
        <v>87</v>
      </c>
      <c r="AQ213" t="s">
        <v>87</v>
      </c>
      <c r="AR213" t="s">
        <v>87</v>
      </c>
      <c r="AS213" t="s">
        <v>87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x14ac:dyDescent="0.45">
      <c r="A214" t="s">
        <v>533</v>
      </c>
      <c r="B214" t="s">
        <v>79</v>
      </c>
      <c r="C214" t="s">
        <v>524</v>
      </c>
      <c r="D214" t="s">
        <v>81</v>
      </c>
      <c r="E214" s="2" t="str">
        <f>HYPERLINK("capsilon://?command=openfolder&amp;siteaddress=FAM.docvelocity-na8.net&amp;folderid=FX5A5CA132-9D6F-25D3-0CD8-D2168D9E52C7","FX22025768")</f>
        <v>FX22025768</v>
      </c>
      <c r="F214" t="s">
        <v>19</v>
      </c>
      <c r="G214" t="s">
        <v>19</v>
      </c>
      <c r="H214" t="s">
        <v>82</v>
      </c>
      <c r="I214" t="s">
        <v>534</v>
      </c>
      <c r="J214">
        <v>66</v>
      </c>
      <c r="K214" t="s">
        <v>84</v>
      </c>
      <c r="L214" t="s">
        <v>85</v>
      </c>
      <c r="M214" t="s">
        <v>86</v>
      </c>
      <c r="N214">
        <v>1</v>
      </c>
      <c r="O214" s="1">
        <v>44607.48715277778</v>
      </c>
      <c r="P214" s="1">
        <v>44607.8203587963</v>
      </c>
      <c r="Q214">
        <v>28499</v>
      </c>
      <c r="R214">
        <v>290</v>
      </c>
      <c r="S214" t="b">
        <v>0</v>
      </c>
      <c r="T214" t="s">
        <v>87</v>
      </c>
      <c r="U214" t="b">
        <v>0</v>
      </c>
      <c r="V214" t="s">
        <v>88</v>
      </c>
      <c r="W214" s="1">
        <v>44607.8203587963</v>
      </c>
      <c r="X214">
        <v>57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66</v>
      </c>
      <c r="AE214">
        <v>52</v>
      </c>
      <c r="AF214">
        <v>0</v>
      </c>
      <c r="AG214">
        <v>1</v>
      </c>
      <c r="AH214" t="s">
        <v>87</v>
      </c>
      <c r="AI214" t="s">
        <v>87</v>
      </c>
      <c r="AJ214" t="s">
        <v>87</v>
      </c>
      <c r="AK214" t="s">
        <v>87</v>
      </c>
      <c r="AL214" t="s">
        <v>87</v>
      </c>
      <c r="AM214" t="s">
        <v>87</v>
      </c>
      <c r="AN214" t="s">
        <v>87</v>
      </c>
      <c r="AO214" t="s">
        <v>87</v>
      </c>
      <c r="AP214" t="s">
        <v>87</v>
      </c>
      <c r="AQ214" t="s">
        <v>87</v>
      </c>
      <c r="AR214" t="s">
        <v>87</v>
      </c>
      <c r="AS214" t="s">
        <v>87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 x14ac:dyDescent="0.45">
      <c r="A215" t="s">
        <v>535</v>
      </c>
      <c r="B215" t="s">
        <v>79</v>
      </c>
      <c r="C215" t="s">
        <v>536</v>
      </c>
      <c r="D215" t="s">
        <v>81</v>
      </c>
      <c r="E215" s="2" t="str">
        <f>HYPERLINK("capsilon://?command=openfolder&amp;siteaddress=FAM.docvelocity-na8.net&amp;folderid=FXDA4B82FF-AB6D-AA3F-443B-604A8A4F6EF9","FX2202824")</f>
        <v>FX2202824</v>
      </c>
      <c r="F215" t="s">
        <v>19</v>
      </c>
      <c r="G215" t="s">
        <v>19</v>
      </c>
      <c r="H215" t="s">
        <v>82</v>
      </c>
      <c r="I215" t="s">
        <v>537</v>
      </c>
      <c r="J215">
        <v>21</v>
      </c>
      <c r="K215" t="s">
        <v>84</v>
      </c>
      <c r="L215" t="s">
        <v>85</v>
      </c>
      <c r="M215" t="s">
        <v>86</v>
      </c>
      <c r="N215">
        <v>2</v>
      </c>
      <c r="O215" s="1">
        <v>44607.561724537038</v>
      </c>
      <c r="P215" s="1">
        <v>44607.665462962963</v>
      </c>
      <c r="Q215">
        <v>8561</v>
      </c>
      <c r="R215">
        <v>402</v>
      </c>
      <c r="S215" t="b">
        <v>0</v>
      </c>
      <c r="T215" t="s">
        <v>87</v>
      </c>
      <c r="U215" t="b">
        <v>0</v>
      </c>
      <c r="V215" t="s">
        <v>124</v>
      </c>
      <c r="W215" s="1">
        <v>44607.569236111114</v>
      </c>
      <c r="X215">
        <v>385</v>
      </c>
      <c r="Y215">
        <v>0</v>
      </c>
      <c r="Z215">
        <v>0</v>
      </c>
      <c r="AA215">
        <v>0</v>
      </c>
      <c r="AB215">
        <v>9</v>
      </c>
      <c r="AC215">
        <v>0</v>
      </c>
      <c r="AD215">
        <v>21</v>
      </c>
      <c r="AE215">
        <v>0</v>
      </c>
      <c r="AF215">
        <v>0</v>
      </c>
      <c r="AG215">
        <v>0</v>
      </c>
      <c r="AH215" t="s">
        <v>92</v>
      </c>
      <c r="AI215" s="1">
        <v>44607.665462962963</v>
      </c>
      <c r="AJ215">
        <v>17</v>
      </c>
      <c r="AK215">
        <v>0</v>
      </c>
      <c r="AL215">
        <v>0</v>
      </c>
      <c r="AM215">
        <v>0</v>
      </c>
      <c r="AN215">
        <v>9</v>
      </c>
      <c r="AO215">
        <v>0</v>
      </c>
      <c r="AP215">
        <v>21</v>
      </c>
      <c r="AQ215">
        <v>0</v>
      </c>
      <c r="AR215">
        <v>0</v>
      </c>
      <c r="AS215">
        <v>0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 x14ac:dyDescent="0.45">
      <c r="A216" t="s">
        <v>538</v>
      </c>
      <c r="B216" t="s">
        <v>79</v>
      </c>
      <c r="C216" t="s">
        <v>536</v>
      </c>
      <c r="D216" t="s">
        <v>81</v>
      </c>
      <c r="E216" s="2" t="str">
        <f>HYPERLINK("capsilon://?command=openfolder&amp;siteaddress=FAM.docvelocity-na8.net&amp;folderid=FXDA4B82FF-AB6D-AA3F-443B-604A8A4F6EF9","FX2202824")</f>
        <v>FX2202824</v>
      </c>
      <c r="F216" t="s">
        <v>19</v>
      </c>
      <c r="G216" t="s">
        <v>19</v>
      </c>
      <c r="H216" t="s">
        <v>82</v>
      </c>
      <c r="I216" t="s">
        <v>539</v>
      </c>
      <c r="J216">
        <v>21</v>
      </c>
      <c r="K216" t="s">
        <v>84</v>
      </c>
      <c r="L216" t="s">
        <v>85</v>
      </c>
      <c r="M216" t="s">
        <v>86</v>
      </c>
      <c r="N216">
        <v>2</v>
      </c>
      <c r="O216" s="1">
        <v>44607.62128472222</v>
      </c>
      <c r="P216" s="1">
        <v>44607.665567129632</v>
      </c>
      <c r="Q216">
        <v>3540</v>
      </c>
      <c r="R216">
        <v>286</v>
      </c>
      <c r="S216" t="b">
        <v>0</v>
      </c>
      <c r="T216" t="s">
        <v>87</v>
      </c>
      <c r="U216" t="b">
        <v>0</v>
      </c>
      <c r="V216" t="s">
        <v>118</v>
      </c>
      <c r="W216" s="1">
        <v>44607.629942129628</v>
      </c>
      <c r="X216">
        <v>99</v>
      </c>
      <c r="Y216">
        <v>0</v>
      </c>
      <c r="Z216">
        <v>0</v>
      </c>
      <c r="AA216">
        <v>0</v>
      </c>
      <c r="AB216">
        <v>9</v>
      </c>
      <c r="AC216">
        <v>0</v>
      </c>
      <c r="AD216">
        <v>21</v>
      </c>
      <c r="AE216">
        <v>0</v>
      </c>
      <c r="AF216">
        <v>0</v>
      </c>
      <c r="AG216">
        <v>0</v>
      </c>
      <c r="AH216" t="s">
        <v>92</v>
      </c>
      <c r="AI216" s="1">
        <v>44607.665567129632</v>
      </c>
      <c r="AJ216">
        <v>8</v>
      </c>
      <c r="AK216">
        <v>0</v>
      </c>
      <c r="AL216">
        <v>0</v>
      </c>
      <c r="AM216">
        <v>0</v>
      </c>
      <c r="AN216">
        <v>9</v>
      </c>
      <c r="AO216">
        <v>0</v>
      </c>
      <c r="AP216">
        <v>21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 x14ac:dyDescent="0.45">
      <c r="A217" t="s">
        <v>540</v>
      </c>
      <c r="B217" t="s">
        <v>79</v>
      </c>
      <c r="C217" t="s">
        <v>536</v>
      </c>
      <c r="D217" t="s">
        <v>81</v>
      </c>
      <c r="E217" s="2" t="str">
        <f>HYPERLINK("capsilon://?command=openfolder&amp;siteaddress=FAM.docvelocity-na8.net&amp;folderid=FXDA4B82FF-AB6D-AA3F-443B-604A8A4F6EF9","FX2202824")</f>
        <v>FX2202824</v>
      </c>
      <c r="F217" t="s">
        <v>19</v>
      </c>
      <c r="G217" t="s">
        <v>19</v>
      </c>
      <c r="H217" t="s">
        <v>82</v>
      </c>
      <c r="I217" t="s">
        <v>541</v>
      </c>
      <c r="J217">
        <v>21</v>
      </c>
      <c r="K217" t="s">
        <v>84</v>
      </c>
      <c r="L217" t="s">
        <v>85</v>
      </c>
      <c r="M217" t="s">
        <v>86</v>
      </c>
      <c r="N217">
        <v>2</v>
      </c>
      <c r="O217" s="1">
        <v>44607.640625</v>
      </c>
      <c r="P217" s="1">
        <v>44607.665752314817</v>
      </c>
      <c r="Q217">
        <v>2059</v>
      </c>
      <c r="R217">
        <v>112</v>
      </c>
      <c r="S217" t="b">
        <v>0</v>
      </c>
      <c r="T217" t="s">
        <v>87</v>
      </c>
      <c r="U217" t="b">
        <v>0</v>
      </c>
      <c r="V217" t="s">
        <v>132</v>
      </c>
      <c r="W217" s="1">
        <v>44607.641875000001</v>
      </c>
      <c r="X217">
        <v>97</v>
      </c>
      <c r="Y217">
        <v>0</v>
      </c>
      <c r="Z217">
        <v>0</v>
      </c>
      <c r="AA217">
        <v>0</v>
      </c>
      <c r="AB217">
        <v>9</v>
      </c>
      <c r="AC217">
        <v>0</v>
      </c>
      <c r="AD217">
        <v>21</v>
      </c>
      <c r="AE217">
        <v>0</v>
      </c>
      <c r="AF217">
        <v>0</v>
      </c>
      <c r="AG217">
        <v>0</v>
      </c>
      <c r="AH217" t="s">
        <v>92</v>
      </c>
      <c r="AI217" s="1">
        <v>44607.665752314817</v>
      </c>
      <c r="AJ217">
        <v>15</v>
      </c>
      <c r="AK217">
        <v>0</v>
      </c>
      <c r="AL217">
        <v>0</v>
      </c>
      <c r="AM217">
        <v>0</v>
      </c>
      <c r="AN217">
        <v>9</v>
      </c>
      <c r="AO217">
        <v>0</v>
      </c>
      <c r="AP217">
        <v>21</v>
      </c>
      <c r="AQ217">
        <v>0</v>
      </c>
      <c r="AR217">
        <v>0</v>
      </c>
      <c r="AS217">
        <v>0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 x14ac:dyDescent="0.45">
      <c r="A218" t="s">
        <v>542</v>
      </c>
      <c r="B218" t="s">
        <v>79</v>
      </c>
      <c r="C218" t="s">
        <v>536</v>
      </c>
      <c r="D218" t="s">
        <v>81</v>
      </c>
      <c r="E218" s="2" t="str">
        <f>HYPERLINK("capsilon://?command=openfolder&amp;siteaddress=FAM.docvelocity-na8.net&amp;folderid=FXDA4B82FF-AB6D-AA3F-443B-604A8A4F6EF9","FX2202824")</f>
        <v>FX2202824</v>
      </c>
      <c r="F218" t="s">
        <v>19</v>
      </c>
      <c r="G218" t="s">
        <v>19</v>
      </c>
      <c r="H218" t="s">
        <v>82</v>
      </c>
      <c r="I218" t="s">
        <v>543</v>
      </c>
      <c r="J218">
        <v>21</v>
      </c>
      <c r="K218" t="s">
        <v>84</v>
      </c>
      <c r="L218" t="s">
        <v>85</v>
      </c>
      <c r="M218" t="s">
        <v>86</v>
      </c>
      <c r="N218">
        <v>2</v>
      </c>
      <c r="O218" s="1">
        <v>44607.641064814816</v>
      </c>
      <c r="P218" s="1">
        <v>44607.665856481479</v>
      </c>
      <c r="Q218">
        <v>2082</v>
      </c>
      <c r="R218">
        <v>60</v>
      </c>
      <c r="S218" t="b">
        <v>0</v>
      </c>
      <c r="T218" t="s">
        <v>87</v>
      </c>
      <c r="U218" t="b">
        <v>0</v>
      </c>
      <c r="V218" t="s">
        <v>132</v>
      </c>
      <c r="W218" s="1">
        <v>44607.642488425925</v>
      </c>
      <c r="X218">
        <v>52</v>
      </c>
      <c r="Y218">
        <v>0</v>
      </c>
      <c r="Z218">
        <v>0</v>
      </c>
      <c r="AA218">
        <v>0</v>
      </c>
      <c r="AB218">
        <v>9</v>
      </c>
      <c r="AC218">
        <v>0</v>
      </c>
      <c r="AD218">
        <v>21</v>
      </c>
      <c r="AE218">
        <v>0</v>
      </c>
      <c r="AF218">
        <v>0</v>
      </c>
      <c r="AG218">
        <v>0</v>
      </c>
      <c r="AH218" t="s">
        <v>92</v>
      </c>
      <c r="AI218" s="1">
        <v>44607.665856481479</v>
      </c>
      <c r="AJ218">
        <v>8</v>
      </c>
      <c r="AK218">
        <v>0</v>
      </c>
      <c r="AL218">
        <v>0</v>
      </c>
      <c r="AM218">
        <v>0</v>
      </c>
      <c r="AN218">
        <v>9</v>
      </c>
      <c r="AO218">
        <v>0</v>
      </c>
      <c r="AP218">
        <v>21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 x14ac:dyDescent="0.45">
      <c r="A219" t="s">
        <v>544</v>
      </c>
      <c r="B219" t="s">
        <v>79</v>
      </c>
      <c r="C219" t="s">
        <v>545</v>
      </c>
      <c r="D219" t="s">
        <v>81</v>
      </c>
      <c r="E219" s="2" t="str">
        <f>HYPERLINK("capsilon://?command=openfolder&amp;siteaddress=FAM.docvelocity-na8.net&amp;folderid=FXC1BE0B54-7B6C-157E-2554-435E1514CB02","FX211212517")</f>
        <v>FX211212517</v>
      </c>
      <c r="F219" t="s">
        <v>19</v>
      </c>
      <c r="G219" t="s">
        <v>19</v>
      </c>
      <c r="H219" t="s">
        <v>82</v>
      </c>
      <c r="I219" t="s">
        <v>546</v>
      </c>
      <c r="J219">
        <v>28</v>
      </c>
      <c r="K219" t="s">
        <v>84</v>
      </c>
      <c r="L219" t="s">
        <v>85</v>
      </c>
      <c r="M219" t="s">
        <v>86</v>
      </c>
      <c r="N219">
        <v>2</v>
      </c>
      <c r="O219" s="1">
        <v>44607.69059027778</v>
      </c>
      <c r="P219" s="1">
        <v>44607.742094907408</v>
      </c>
      <c r="Q219">
        <v>3728</v>
      </c>
      <c r="R219">
        <v>722</v>
      </c>
      <c r="S219" t="b">
        <v>0</v>
      </c>
      <c r="T219" t="s">
        <v>87</v>
      </c>
      <c r="U219" t="b">
        <v>0</v>
      </c>
      <c r="V219" t="s">
        <v>365</v>
      </c>
      <c r="W219" s="1">
        <v>44607.697326388887</v>
      </c>
      <c r="X219">
        <v>501</v>
      </c>
      <c r="Y219">
        <v>21</v>
      </c>
      <c r="Z219">
        <v>0</v>
      </c>
      <c r="AA219">
        <v>21</v>
      </c>
      <c r="AB219">
        <v>0</v>
      </c>
      <c r="AC219">
        <v>12</v>
      </c>
      <c r="AD219">
        <v>7</v>
      </c>
      <c r="AE219">
        <v>0</v>
      </c>
      <c r="AF219">
        <v>0</v>
      </c>
      <c r="AG219">
        <v>0</v>
      </c>
      <c r="AH219" t="s">
        <v>119</v>
      </c>
      <c r="AI219" s="1">
        <v>44607.742094907408</v>
      </c>
      <c r="AJ219">
        <v>164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7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 x14ac:dyDescent="0.45">
      <c r="A220" t="s">
        <v>547</v>
      </c>
      <c r="B220" t="s">
        <v>79</v>
      </c>
      <c r="C220" t="s">
        <v>536</v>
      </c>
      <c r="D220" t="s">
        <v>81</v>
      </c>
      <c r="E220" s="2" t="str">
        <f>HYPERLINK("capsilon://?command=openfolder&amp;siteaddress=FAM.docvelocity-na8.net&amp;folderid=FXDA4B82FF-AB6D-AA3F-443B-604A8A4F6EF9","FX2202824")</f>
        <v>FX2202824</v>
      </c>
      <c r="F220" t="s">
        <v>19</v>
      </c>
      <c r="G220" t="s">
        <v>19</v>
      </c>
      <c r="H220" t="s">
        <v>82</v>
      </c>
      <c r="I220" t="s">
        <v>548</v>
      </c>
      <c r="J220">
        <v>30</v>
      </c>
      <c r="K220" t="s">
        <v>84</v>
      </c>
      <c r="L220" t="s">
        <v>85</v>
      </c>
      <c r="M220" t="s">
        <v>86</v>
      </c>
      <c r="N220">
        <v>2</v>
      </c>
      <c r="O220" s="1">
        <v>44607.759363425925</v>
      </c>
      <c r="P220" s="1">
        <v>44607.766053240739</v>
      </c>
      <c r="Q220">
        <v>196</v>
      </c>
      <c r="R220">
        <v>382</v>
      </c>
      <c r="S220" t="b">
        <v>0</v>
      </c>
      <c r="T220" t="s">
        <v>87</v>
      </c>
      <c r="U220" t="b">
        <v>0</v>
      </c>
      <c r="V220" t="s">
        <v>121</v>
      </c>
      <c r="W220" s="1">
        <v>44607.762430555558</v>
      </c>
      <c r="X220">
        <v>261</v>
      </c>
      <c r="Y220">
        <v>9</v>
      </c>
      <c r="Z220">
        <v>0</v>
      </c>
      <c r="AA220">
        <v>9</v>
      </c>
      <c r="AB220">
        <v>0</v>
      </c>
      <c r="AC220">
        <v>1</v>
      </c>
      <c r="AD220">
        <v>21</v>
      </c>
      <c r="AE220">
        <v>0</v>
      </c>
      <c r="AF220">
        <v>0</v>
      </c>
      <c r="AG220">
        <v>0</v>
      </c>
      <c r="AH220" t="s">
        <v>549</v>
      </c>
      <c r="AI220" s="1">
        <v>44607.766053240739</v>
      </c>
      <c r="AJ220">
        <v>121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21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 x14ac:dyDescent="0.45">
      <c r="A221" t="s">
        <v>550</v>
      </c>
      <c r="B221" t="s">
        <v>79</v>
      </c>
      <c r="C221" t="s">
        <v>551</v>
      </c>
      <c r="D221" t="s">
        <v>81</v>
      </c>
      <c r="E221" s="2" t="str">
        <f>HYPERLINK("capsilon://?command=openfolder&amp;siteaddress=FAM.docvelocity-na8.net&amp;folderid=FXFD85B644-DC5E-36BE-F397-006D9B4347D4","FX22017712")</f>
        <v>FX22017712</v>
      </c>
      <c r="F221" t="s">
        <v>19</v>
      </c>
      <c r="G221" t="s">
        <v>19</v>
      </c>
      <c r="H221" t="s">
        <v>82</v>
      </c>
      <c r="I221" t="s">
        <v>552</v>
      </c>
      <c r="J221">
        <v>28</v>
      </c>
      <c r="K221" t="s">
        <v>553</v>
      </c>
      <c r="L221" t="s">
        <v>19</v>
      </c>
      <c r="M221" t="s">
        <v>81</v>
      </c>
      <c r="N221">
        <v>0</v>
      </c>
      <c r="O221" s="1">
        <v>44607.775601851848</v>
      </c>
      <c r="P221" s="1">
        <v>44607.777129629627</v>
      </c>
      <c r="Q221">
        <v>132</v>
      </c>
      <c r="R221">
        <v>0</v>
      </c>
      <c r="S221" t="b">
        <v>0</v>
      </c>
      <c r="T221" t="s">
        <v>87</v>
      </c>
      <c r="U221" t="b">
        <v>0</v>
      </c>
      <c r="V221" t="s">
        <v>87</v>
      </c>
      <c r="W221" t="s">
        <v>87</v>
      </c>
      <c r="X221" t="s">
        <v>87</v>
      </c>
      <c r="Y221" t="s">
        <v>87</v>
      </c>
      <c r="Z221" t="s">
        <v>87</v>
      </c>
      <c r="AA221" t="s">
        <v>87</v>
      </c>
      <c r="AB221" t="s">
        <v>87</v>
      </c>
      <c r="AC221" t="s">
        <v>87</v>
      </c>
      <c r="AD221" t="s">
        <v>87</v>
      </c>
      <c r="AE221" t="s">
        <v>87</v>
      </c>
      <c r="AF221" t="s">
        <v>87</v>
      </c>
      <c r="AG221" t="s">
        <v>87</v>
      </c>
      <c r="AH221" t="s">
        <v>87</v>
      </c>
      <c r="AI221" t="s">
        <v>87</v>
      </c>
      <c r="AJ221" t="s">
        <v>87</v>
      </c>
      <c r="AK221" t="s">
        <v>87</v>
      </c>
      <c r="AL221" t="s">
        <v>87</v>
      </c>
      <c r="AM221" t="s">
        <v>87</v>
      </c>
      <c r="AN221" t="s">
        <v>87</v>
      </c>
      <c r="AO221" t="s">
        <v>87</v>
      </c>
      <c r="AP221" t="s">
        <v>87</v>
      </c>
      <c r="AQ221" t="s">
        <v>87</v>
      </c>
      <c r="AR221" t="s">
        <v>87</v>
      </c>
      <c r="AS221" t="s">
        <v>87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 x14ac:dyDescent="0.45">
      <c r="A222" t="s">
        <v>554</v>
      </c>
      <c r="B222" t="s">
        <v>79</v>
      </c>
      <c r="C222" t="s">
        <v>555</v>
      </c>
      <c r="D222" t="s">
        <v>81</v>
      </c>
      <c r="E222" s="2" t="str">
        <f>HYPERLINK("capsilon://?command=openfolder&amp;siteaddress=FAM.docvelocity-na8.net&amp;folderid=FXA56ED83B-2080-25EA-E989-3DE10810E20B","FX22024890")</f>
        <v>FX22024890</v>
      </c>
      <c r="F222" t="s">
        <v>19</v>
      </c>
      <c r="G222" t="s">
        <v>19</v>
      </c>
      <c r="H222" t="s">
        <v>82</v>
      </c>
      <c r="I222" t="s">
        <v>556</v>
      </c>
      <c r="J222">
        <v>129</v>
      </c>
      <c r="K222" t="s">
        <v>84</v>
      </c>
      <c r="L222" t="s">
        <v>85</v>
      </c>
      <c r="M222" t="s">
        <v>86</v>
      </c>
      <c r="N222">
        <v>1</v>
      </c>
      <c r="O222" s="1">
        <v>44607.792442129627</v>
      </c>
      <c r="P222" s="1">
        <v>44608.211921296293</v>
      </c>
      <c r="Q222">
        <v>33773</v>
      </c>
      <c r="R222">
        <v>2470</v>
      </c>
      <c r="S222" t="b">
        <v>0</v>
      </c>
      <c r="T222" t="s">
        <v>87</v>
      </c>
      <c r="U222" t="b">
        <v>0</v>
      </c>
      <c r="V222" t="s">
        <v>110</v>
      </c>
      <c r="W222" s="1">
        <v>44608.211921296293</v>
      </c>
      <c r="X222">
        <v>1880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129</v>
      </c>
      <c r="AE222">
        <v>103</v>
      </c>
      <c r="AF222">
        <v>0</v>
      </c>
      <c r="AG222">
        <v>9</v>
      </c>
      <c r="AH222" t="s">
        <v>87</v>
      </c>
      <c r="AI222" t="s">
        <v>87</v>
      </c>
      <c r="AJ222" t="s">
        <v>87</v>
      </c>
      <c r="AK222" t="s">
        <v>87</v>
      </c>
      <c r="AL222" t="s">
        <v>87</v>
      </c>
      <c r="AM222" t="s">
        <v>87</v>
      </c>
      <c r="AN222" t="s">
        <v>87</v>
      </c>
      <c r="AO222" t="s">
        <v>87</v>
      </c>
      <c r="AP222" t="s">
        <v>87</v>
      </c>
      <c r="AQ222" t="s">
        <v>87</v>
      </c>
      <c r="AR222" t="s">
        <v>87</v>
      </c>
      <c r="AS222" t="s">
        <v>87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 x14ac:dyDescent="0.45">
      <c r="A223" t="s">
        <v>557</v>
      </c>
      <c r="B223" t="s">
        <v>79</v>
      </c>
      <c r="C223" t="s">
        <v>466</v>
      </c>
      <c r="D223" t="s">
        <v>81</v>
      </c>
      <c r="E223" s="2" t="str">
        <f>HYPERLINK("capsilon://?command=openfolder&amp;siteaddress=FAM.docvelocity-na8.net&amp;folderid=FX7E1BA9DB-DEB8-5918-4E01-D9DB05EA3A61","FX2201940")</f>
        <v>FX2201940</v>
      </c>
      <c r="F223" t="s">
        <v>19</v>
      </c>
      <c r="G223" t="s">
        <v>19</v>
      </c>
      <c r="H223" t="s">
        <v>82</v>
      </c>
      <c r="I223" t="s">
        <v>522</v>
      </c>
      <c r="J223">
        <v>56</v>
      </c>
      <c r="K223" t="s">
        <v>84</v>
      </c>
      <c r="L223" t="s">
        <v>85</v>
      </c>
      <c r="M223" t="s">
        <v>86</v>
      </c>
      <c r="N223">
        <v>2</v>
      </c>
      <c r="O223" s="1">
        <v>44607.81790509259</v>
      </c>
      <c r="P223" s="1">
        <v>44607.855081018519</v>
      </c>
      <c r="Q223">
        <v>154</v>
      </c>
      <c r="R223">
        <v>3058</v>
      </c>
      <c r="S223" t="b">
        <v>0</v>
      </c>
      <c r="T223" t="s">
        <v>87</v>
      </c>
      <c r="U223" t="b">
        <v>1</v>
      </c>
      <c r="V223" t="s">
        <v>121</v>
      </c>
      <c r="W223" s="1">
        <v>44607.851597222223</v>
      </c>
      <c r="X223">
        <v>2908</v>
      </c>
      <c r="Y223">
        <v>42</v>
      </c>
      <c r="Z223">
        <v>0</v>
      </c>
      <c r="AA223">
        <v>42</v>
      </c>
      <c r="AB223">
        <v>0</v>
      </c>
      <c r="AC223">
        <v>38</v>
      </c>
      <c r="AD223">
        <v>14</v>
      </c>
      <c r="AE223">
        <v>0</v>
      </c>
      <c r="AF223">
        <v>0</v>
      </c>
      <c r="AG223">
        <v>0</v>
      </c>
      <c r="AH223" t="s">
        <v>92</v>
      </c>
      <c r="AI223" s="1">
        <v>44607.855081018519</v>
      </c>
      <c r="AJ223">
        <v>150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14</v>
      </c>
      <c r="AQ223">
        <v>0</v>
      </c>
      <c r="AR223">
        <v>0</v>
      </c>
      <c r="AS223">
        <v>0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 x14ac:dyDescent="0.45">
      <c r="A224" t="s">
        <v>558</v>
      </c>
      <c r="B224" t="s">
        <v>79</v>
      </c>
      <c r="C224" t="s">
        <v>531</v>
      </c>
      <c r="D224" t="s">
        <v>81</v>
      </c>
      <c r="E224" s="2" t="str">
        <f>HYPERLINK("capsilon://?command=openfolder&amp;siteaddress=FAM.docvelocity-na8.net&amp;folderid=FXCB908FA1-C6C3-6F91-5317-9522796076A9","FX22026526")</f>
        <v>FX22026526</v>
      </c>
      <c r="F224" t="s">
        <v>19</v>
      </c>
      <c r="G224" t="s">
        <v>19</v>
      </c>
      <c r="H224" t="s">
        <v>82</v>
      </c>
      <c r="I224" t="s">
        <v>532</v>
      </c>
      <c r="J224">
        <v>56</v>
      </c>
      <c r="K224" t="s">
        <v>84</v>
      </c>
      <c r="L224" t="s">
        <v>85</v>
      </c>
      <c r="M224" t="s">
        <v>86</v>
      </c>
      <c r="N224">
        <v>2</v>
      </c>
      <c r="O224" s="1">
        <v>44607.820405092592</v>
      </c>
      <c r="P224" s="1">
        <v>44607.834803240738</v>
      </c>
      <c r="Q224">
        <v>248</v>
      </c>
      <c r="R224">
        <v>996</v>
      </c>
      <c r="S224" t="b">
        <v>0</v>
      </c>
      <c r="T224" t="s">
        <v>87</v>
      </c>
      <c r="U224" t="b">
        <v>1</v>
      </c>
      <c r="V224" t="s">
        <v>365</v>
      </c>
      <c r="W224" s="1">
        <v>44607.831134259257</v>
      </c>
      <c r="X224">
        <v>757</v>
      </c>
      <c r="Y224">
        <v>42</v>
      </c>
      <c r="Z224">
        <v>0</v>
      </c>
      <c r="AA224">
        <v>42</v>
      </c>
      <c r="AB224">
        <v>0</v>
      </c>
      <c r="AC224">
        <v>14</v>
      </c>
      <c r="AD224">
        <v>14</v>
      </c>
      <c r="AE224">
        <v>0</v>
      </c>
      <c r="AF224">
        <v>0</v>
      </c>
      <c r="AG224">
        <v>0</v>
      </c>
      <c r="AH224" t="s">
        <v>92</v>
      </c>
      <c r="AI224" s="1">
        <v>44607.834803240738</v>
      </c>
      <c r="AJ224">
        <v>176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14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 x14ac:dyDescent="0.45">
      <c r="A225" t="s">
        <v>559</v>
      </c>
      <c r="B225" t="s">
        <v>79</v>
      </c>
      <c r="C225" t="s">
        <v>524</v>
      </c>
      <c r="D225" t="s">
        <v>81</v>
      </c>
      <c r="E225" s="2" t="str">
        <f>HYPERLINK("capsilon://?command=openfolder&amp;siteaddress=FAM.docvelocity-na8.net&amp;folderid=FX5A5CA132-9D6F-25D3-0CD8-D2168D9E52C7","FX22025768")</f>
        <v>FX22025768</v>
      </c>
      <c r="F225" t="s">
        <v>19</v>
      </c>
      <c r="G225" t="s">
        <v>19</v>
      </c>
      <c r="H225" t="s">
        <v>82</v>
      </c>
      <c r="I225" t="s">
        <v>534</v>
      </c>
      <c r="J225">
        <v>38</v>
      </c>
      <c r="K225" t="s">
        <v>84</v>
      </c>
      <c r="L225" t="s">
        <v>85</v>
      </c>
      <c r="M225" t="s">
        <v>86</v>
      </c>
      <c r="N225">
        <v>2</v>
      </c>
      <c r="O225" s="1">
        <v>44607.820694444446</v>
      </c>
      <c r="P225" s="1">
        <v>44607.832766203705</v>
      </c>
      <c r="Q225">
        <v>593</v>
      </c>
      <c r="R225">
        <v>450</v>
      </c>
      <c r="S225" t="b">
        <v>0</v>
      </c>
      <c r="T225" t="s">
        <v>87</v>
      </c>
      <c r="U225" t="b">
        <v>1</v>
      </c>
      <c r="V225" t="s">
        <v>138</v>
      </c>
      <c r="W225" s="1">
        <v>44607.824120370373</v>
      </c>
      <c r="X225">
        <v>269</v>
      </c>
      <c r="Y225">
        <v>37</v>
      </c>
      <c r="Z225">
        <v>0</v>
      </c>
      <c r="AA225">
        <v>37</v>
      </c>
      <c r="AB225">
        <v>0</v>
      </c>
      <c r="AC225">
        <v>11</v>
      </c>
      <c r="AD225">
        <v>1</v>
      </c>
      <c r="AE225">
        <v>0</v>
      </c>
      <c r="AF225">
        <v>0</v>
      </c>
      <c r="AG225">
        <v>0</v>
      </c>
      <c r="AH225" t="s">
        <v>119</v>
      </c>
      <c r="AI225" s="1">
        <v>44607.832766203705</v>
      </c>
      <c r="AJ225">
        <v>181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 x14ac:dyDescent="0.45">
      <c r="A226" t="s">
        <v>560</v>
      </c>
      <c r="B226" t="s">
        <v>79</v>
      </c>
      <c r="C226" t="s">
        <v>561</v>
      </c>
      <c r="D226" t="s">
        <v>81</v>
      </c>
      <c r="E226" s="2" t="str">
        <f>HYPERLINK("capsilon://?command=openfolder&amp;siteaddress=FAM.docvelocity-na8.net&amp;folderid=FX510E410C-C720-D416-199F-EF41E2EE57E0","FX22014701")</f>
        <v>FX22014701</v>
      </c>
      <c r="F226" t="s">
        <v>19</v>
      </c>
      <c r="G226" t="s">
        <v>19</v>
      </c>
      <c r="H226" t="s">
        <v>82</v>
      </c>
      <c r="I226" t="s">
        <v>562</v>
      </c>
      <c r="J226">
        <v>28</v>
      </c>
      <c r="K226" t="s">
        <v>84</v>
      </c>
      <c r="L226" t="s">
        <v>85</v>
      </c>
      <c r="M226" t="s">
        <v>86</v>
      </c>
      <c r="N226">
        <v>2</v>
      </c>
      <c r="O226" s="1">
        <v>44608.142824074072</v>
      </c>
      <c r="P226" s="1">
        <v>44608.257592592592</v>
      </c>
      <c r="Q226">
        <v>9182</v>
      </c>
      <c r="R226">
        <v>734</v>
      </c>
      <c r="S226" t="b">
        <v>0</v>
      </c>
      <c r="T226" t="s">
        <v>87</v>
      </c>
      <c r="U226" t="b">
        <v>0</v>
      </c>
      <c r="V226" t="s">
        <v>365</v>
      </c>
      <c r="W226" s="1">
        <v>44608.169293981482</v>
      </c>
      <c r="X226">
        <v>312</v>
      </c>
      <c r="Y226">
        <v>21</v>
      </c>
      <c r="Z226">
        <v>0</v>
      </c>
      <c r="AA226">
        <v>21</v>
      </c>
      <c r="AB226">
        <v>0</v>
      </c>
      <c r="AC226">
        <v>18</v>
      </c>
      <c r="AD226">
        <v>7</v>
      </c>
      <c r="AE226">
        <v>0</v>
      </c>
      <c r="AF226">
        <v>0</v>
      </c>
      <c r="AG226">
        <v>0</v>
      </c>
      <c r="AH226" t="s">
        <v>323</v>
      </c>
      <c r="AI226" s="1">
        <v>44608.257592592592</v>
      </c>
      <c r="AJ226">
        <v>422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7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 x14ac:dyDescent="0.45">
      <c r="A227" t="s">
        <v>563</v>
      </c>
      <c r="B227" t="s">
        <v>79</v>
      </c>
      <c r="C227" t="s">
        <v>555</v>
      </c>
      <c r="D227" t="s">
        <v>81</v>
      </c>
      <c r="E227" s="2" t="str">
        <f>HYPERLINK("capsilon://?command=openfolder&amp;siteaddress=FAM.docvelocity-na8.net&amp;folderid=FXA56ED83B-2080-25EA-E989-3DE10810E20B","FX22024890")</f>
        <v>FX22024890</v>
      </c>
      <c r="F227" t="s">
        <v>19</v>
      </c>
      <c r="G227" t="s">
        <v>19</v>
      </c>
      <c r="H227" t="s">
        <v>82</v>
      </c>
      <c r="I227" t="s">
        <v>556</v>
      </c>
      <c r="J227">
        <v>273</v>
      </c>
      <c r="K227" t="s">
        <v>84</v>
      </c>
      <c r="L227" t="s">
        <v>85</v>
      </c>
      <c r="M227" t="s">
        <v>86</v>
      </c>
      <c r="N227">
        <v>2</v>
      </c>
      <c r="O227" s="1">
        <v>44608.213113425925</v>
      </c>
      <c r="P227" s="1">
        <v>44608.33697916667</v>
      </c>
      <c r="Q227">
        <v>3145</v>
      </c>
      <c r="R227">
        <v>7557</v>
      </c>
      <c r="S227" t="b">
        <v>0</v>
      </c>
      <c r="T227" t="s">
        <v>87</v>
      </c>
      <c r="U227" t="b">
        <v>1</v>
      </c>
      <c r="V227" t="s">
        <v>128</v>
      </c>
      <c r="W227" s="1">
        <v>44608.272326388891</v>
      </c>
      <c r="X227">
        <v>5014</v>
      </c>
      <c r="Y227">
        <v>177</v>
      </c>
      <c r="Z227">
        <v>0</v>
      </c>
      <c r="AA227">
        <v>177</v>
      </c>
      <c r="AB227">
        <v>126</v>
      </c>
      <c r="AC227">
        <v>137</v>
      </c>
      <c r="AD227">
        <v>96</v>
      </c>
      <c r="AE227">
        <v>0</v>
      </c>
      <c r="AF227">
        <v>0</v>
      </c>
      <c r="AG227">
        <v>0</v>
      </c>
      <c r="AH227" t="s">
        <v>172</v>
      </c>
      <c r="AI227" s="1">
        <v>44608.33697916667</v>
      </c>
      <c r="AJ227">
        <v>1746</v>
      </c>
      <c r="AK227">
        <v>13</v>
      </c>
      <c r="AL227">
        <v>0</v>
      </c>
      <c r="AM227">
        <v>13</v>
      </c>
      <c r="AN227">
        <v>64</v>
      </c>
      <c r="AO227">
        <v>13</v>
      </c>
      <c r="AP227">
        <v>83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 x14ac:dyDescent="0.45">
      <c r="A228" t="s">
        <v>564</v>
      </c>
      <c r="B228" t="s">
        <v>79</v>
      </c>
      <c r="C228" t="s">
        <v>565</v>
      </c>
      <c r="D228" t="s">
        <v>81</v>
      </c>
      <c r="E228" s="2" t="str">
        <f>HYPERLINK("capsilon://?command=openfolder&amp;siteaddress=FAM.docvelocity-na8.net&amp;folderid=FXC4D225BF-3264-58A6-8574-01EA67510E8B","FX22022865")</f>
        <v>FX22022865</v>
      </c>
      <c r="F228" t="s">
        <v>19</v>
      </c>
      <c r="G228" t="s">
        <v>19</v>
      </c>
      <c r="H228" t="s">
        <v>82</v>
      </c>
      <c r="I228" t="s">
        <v>566</v>
      </c>
      <c r="J228">
        <v>21</v>
      </c>
      <c r="K228" t="s">
        <v>84</v>
      </c>
      <c r="L228" t="s">
        <v>85</v>
      </c>
      <c r="M228" t="s">
        <v>86</v>
      </c>
      <c r="N228">
        <v>2</v>
      </c>
      <c r="O228" s="1">
        <v>44608.367268518516</v>
      </c>
      <c r="P228" s="1">
        <v>44608.398854166669</v>
      </c>
      <c r="Q228">
        <v>2469</v>
      </c>
      <c r="R228">
        <v>260</v>
      </c>
      <c r="S228" t="b">
        <v>0</v>
      </c>
      <c r="T228" t="s">
        <v>87</v>
      </c>
      <c r="U228" t="b">
        <v>0</v>
      </c>
      <c r="V228" t="s">
        <v>141</v>
      </c>
      <c r="W228" s="1">
        <v>44608.387060185189</v>
      </c>
      <c r="X228">
        <v>121</v>
      </c>
      <c r="Y228">
        <v>0</v>
      </c>
      <c r="Z228">
        <v>0</v>
      </c>
      <c r="AA228">
        <v>0</v>
      </c>
      <c r="AB228">
        <v>9</v>
      </c>
      <c r="AC228">
        <v>0</v>
      </c>
      <c r="AD228">
        <v>21</v>
      </c>
      <c r="AE228">
        <v>0</v>
      </c>
      <c r="AF228">
        <v>0</v>
      </c>
      <c r="AG228">
        <v>0</v>
      </c>
      <c r="AH228" t="s">
        <v>172</v>
      </c>
      <c r="AI228" s="1">
        <v>44608.398854166669</v>
      </c>
      <c r="AJ228">
        <v>131</v>
      </c>
      <c r="AK228">
        <v>0</v>
      </c>
      <c r="AL228">
        <v>0</v>
      </c>
      <c r="AM228">
        <v>0</v>
      </c>
      <c r="AN228">
        <v>9</v>
      </c>
      <c r="AO228">
        <v>0</v>
      </c>
      <c r="AP228">
        <v>21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 x14ac:dyDescent="0.45">
      <c r="A229" t="s">
        <v>567</v>
      </c>
      <c r="B229" t="s">
        <v>79</v>
      </c>
      <c r="C229" t="s">
        <v>408</v>
      </c>
      <c r="D229" t="s">
        <v>81</v>
      </c>
      <c r="E229" s="2" t="str">
        <f>HYPERLINK("capsilon://?command=openfolder&amp;siteaddress=FAM.docvelocity-na8.net&amp;folderid=FX2A34B2FB-C8F0-AA3D-446A-5826516F3D6D","FX22017696")</f>
        <v>FX22017696</v>
      </c>
      <c r="F229" t="s">
        <v>19</v>
      </c>
      <c r="G229" t="s">
        <v>19</v>
      </c>
      <c r="H229" t="s">
        <v>82</v>
      </c>
      <c r="I229" t="s">
        <v>568</v>
      </c>
      <c r="J229">
        <v>30</v>
      </c>
      <c r="K229" t="s">
        <v>84</v>
      </c>
      <c r="L229" t="s">
        <v>85</v>
      </c>
      <c r="M229" t="s">
        <v>86</v>
      </c>
      <c r="N229">
        <v>2</v>
      </c>
      <c r="O229" s="1">
        <v>44608.395787037036</v>
      </c>
      <c r="P229" s="1">
        <v>44608.494745370372</v>
      </c>
      <c r="Q229">
        <v>8391</v>
      </c>
      <c r="R229">
        <v>159</v>
      </c>
      <c r="S229" t="b">
        <v>0</v>
      </c>
      <c r="T229" t="s">
        <v>87</v>
      </c>
      <c r="U229" t="b">
        <v>0</v>
      </c>
      <c r="V229" t="s">
        <v>118</v>
      </c>
      <c r="W229" s="1">
        <v>44608.476226851853</v>
      </c>
      <c r="X229">
        <v>86</v>
      </c>
      <c r="Y229">
        <v>9</v>
      </c>
      <c r="Z229">
        <v>0</v>
      </c>
      <c r="AA229">
        <v>9</v>
      </c>
      <c r="AB229">
        <v>0</v>
      </c>
      <c r="AC229">
        <v>3</v>
      </c>
      <c r="AD229">
        <v>21</v>
      </c>
      <c r="AE229">
        <v>0</v>
      </c>
      <c r="AF229">
        <v>0</v>
      </c>
      <c r="AG229">
        <v>0</v>
      </c>
      <c r="AH229" t="s">
        <v>119</v>
      </c>
      <c r="AI229" s="1">
        <v>44608.494745370372</v>
      </c>
      <c r="AJ229">
        <v>73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21</v>
      </c>
      <c r="AQ229">
        <v>0</v>
      </c>
      <c r="AR229">
        <v>0</v>
      </c>
      <c r="AS229">
        <v>0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 x14ac:dyDescent="0.45">
      <c r="A230" t="s">
        <v>569</v>
      </c>
      <c r="B230" t="s">
        <v>79</v>
      </c>
      <c r="C230" t="s">
        <v>294</v>
      </c>
      <c r="D230" t="s">
        <v>81</v>
      </c>
      <c r="E230" s="2" t="str">
        <f>HYPERLINK("capsilon://?command=openfolder&amp;siteaddress=FAM.docvelocity-na8.net&amp;folderid=FXE5FD0FDC-20A2-726E-4A9E-BCD128CE368A","FX22022562")</f>
        <v>FX22022562</v>
      </c>
      <c r="F230" t="s">
        <v>19</v>
      </c>
      <c r="G230" t="s">
        <v>19</v>
      </c>
      <c r="H230" t="s">
        <v>82</v>
      </c>
      <c r="I230" t="s">
        <v>570</v>
      </c>
      <c r="J230">
        <v>66</v>
      </c>
      <c r="K230" t="s">
        <v>84</v>
      </c>
      <c r="L230" t="s">
        <v>85</v>
      </c>
      <c r="M230" t="s">
        <v>86</v>
      </c>
      <c r="N230">
        <v>2</v>
      </c>
      <c r="O230" s="1">
        <v>44608.429097222222</v>
      </c>
      <c r="P230" s="1">
        <v>44608.497812499998</v>
      </c>
      <c r="Q230">
        <v>4558</v>
      </c>
      <c r="R230">
        <v>1379</v>
      </c>
      <c r="S230" t="b">
        <v>0</v>
      </c>
      <c r="T230" t="s">
        <v>87</v>
      </c>
      <c r="U230" t="b">
        <v>0</v>
      </c>
      <c r="V230" t="s">
        <v>118</v>
      </c>
      <c r="W230" s="1">
        <v>44608.489131944443</v>
      </c>
      <c r="X230">
        <v>1115</v>
      </c>
      <c r="Y230">
        <v>52</v>
      </c>
      <c r="Z230">
        <v>0</v>
      </c>
      <c r="AA230">
        <v>52</v>
      </c>
      <c r="AB230">
        <v>0</v>
      </c>
      <c r="AC230">
        <v>41</v>
      </c>
      <c r="AD230">
        <v>14</v>
      </c>
      <c r="AE230">
        <v>0</v>
      </c>
      <c r="AF230">
        <v>0</v>
      </c>
      <c r="AG230">
        <v>0</v>
      </c>
      <c r="AH230" t="s">
        <v>119</v>
      </c>
      <c r="AI230" s="1">
        <v>44608.497812499998</v>
      </c>
      <c r="AJ230">
        <v>264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14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 x14ac:dyDescent="0.45">
      <c r="A231" t="s">
        <v>571</v>
      </c>
      <c r="B231" t="s">
        <v>79</v>
      </c>
      <c r="C231" t="s">
        <v>294</v>
      </c>
      <c r="D231" t="s">
        <v>81</v>
      </c>
      <c r="E231" s="2" t="str">
        <f>HYPERLINK("capsilon://?command=openfolder&amp;siteaddress=FAM.docvelocity-na8.net&amp;folderid=FXE5FD0FDC-20A2-726E-4A9E-BCD128CE368A","FX22022562")</f>
        <v>FX22022562</v>
      </c>
      <c r="F231" t="s">
        <v>19</v>
      </c>
      <c r="G231" t="s">
        <v>19</v>
      </c>
      <c r="H231" t="s">
        <v>82</v>
      </c>
      <c r="I231" t="s">
        <v>572</v>
      </c>
      <c r="J231">
        <v>69</v>
      </c>
      <c r="K231" t="s">
        <v>84</v>
      </c>
      <c r="L231" t="s">
        <v>85</v>
      </c>
      <c r="M231" t="s">
        <v>86</v>
      </c>
      <c r="N231">
        <v>1</v>
      </c>
      <c r="O231" s="1">
        <v>44608.432581018518</v>
      </c>
      <c r="P231" s="1">
        <v>44608.504166666666</v>
      </c>
      <c r="Q231">
        <v>5900</v>
      </c>
      <c r="R231">
        <v>285</v>
      </c>
      <c r="S231" t="b">
        <v>0</v>
      </c>
      <c r="T231" t="s">
        <v>87</v>
      </c>
      <c r="U231" t="b">
        <v>0</v>
      </c>
      <c r="V231" t="s">
        <v>88</v>
      </c>
      <c r="W231" s="1">
        <v>44608.504166666666</v>
      </c>
      <c r="X231">
        <v>121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69</v>
      </c>
      <c r="AE231">
        <v>64</v>
      </c>
      <c r="AF231">
        <v>0</v>
      </c>
      <c r="AG231">
        <v>2</v>
      </c>
      <c r="AH231" t="s">
        <v>87</v>
      </c>
      <c r="AI231" t="s">
        <v>87</v>
      </c>
      <c r="AJ231" t="s">
        <v>87</v>
      </c>
      <c r="AK231" t="s">
        <v>87</v>
      </c>
      <c r="AL231" t="s">
        <v>87</v>
      </c>
      <c r="AM231" t="s">
        <v>87</v>
      </c>
      <c r="AN231" t="s">
        <v>87</v>
      </c>
      <c r="AO231" t="s">
        <v>87</v>
      </c>
      <c r="AP231" t="s">
        <v>87</v>
      </c>
      <c r="AQ231" t="s">
        <v>87</v>
      </c>
      <c r="AR231" t="s">
        <v>87</v>
      </c>
      <c r="AS231" t="s">
        <v>87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 x14ac:dyDescent="0.45">
      <c r="A232" t="s">
        <v>573</v>
      </c>
      <c r="B232" t="s">
        <v>79</v>
      </c>
      <c r="C232" t="s">
        <v>294</v>
      </c>
      <c r="D232" t="s">
        <v>81</v>
      </c>
      <c r="E232" s="2" t="str">
        <f>HYPERLINK("capsilon://?command=openfolder&amp;siteaddress=FAM.docvelocity-na8.net&amp;folderid=FXE5FD0FDC-20A2-726E-4A9E-BCD128CE368A","FX22022562")</f>
        <v>FX22022562</v>
      </c>
      <c r="F232" t="s">
        <v>19</v>
      </c>
      <c r="G232" t="s">
        <v>19</v>
      </c>
      <c r="H232" t="s">
        <v>82</v>
      </c>
      <c r="I232" t="s">
        <v>574</v>
      </c>
      <c r="J232">
        <v>66</v>
      </c>
      <c r="K232" t="s">
        <v>84</v>
      </c>
      <c r="L232" t="s">
        <v>85</v>
      </c>
      <c r="M232" t="s">
        <v>86</v>
      </c>
      <c r="N232">
        <v>1</v>
      </c>
      <c r="O232" s="1">
        <v>44608.433495370373</v>
      </c>
      <c r="P232" s="1">
        <v>44608.505694444444</v>
      </c>
      <c r="Q232">
        <v>6038</v>
      </c>
      <c r="R232">
        <v>200</v>
      </c>
      <c r="S232" t="b">
        <v>0</v>
      </c>
      <c r="T232" t="s">
        <v>87</v>
      </c>
      <c r="U232" t="b">
        <v>0</v>
      </c>
      <c r="V232" t="s">
        <v>88</v>
      </c>
      <c r="W232" s="1">
        <v>44608.505694444444</v>
      </c>
      <c r="X232">
        <v>132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66</v>
      </c>
      <c r="AE232">
        <v>61</v>
      </c>
      <c r="AF232">
        <v>0</v>
      </c>
      <c r="AG232">
        <v>2</v>
      </c>
      <c r="AH232" t="s">
        <v>87</v>
      </c>
      <c r="AI232" t="s">
        <v>87</v>
      </c>
      <c r="AJ232" t="s">
        <v>87</v>
      </c>
      <c r="AK232" t="s">
        <v>87</v>
      </c>
      <c r="AL232" t="s">
        <v>87</v>
      </c>
      <c r="AM232" t="s">
        <v>87</v>
      </c>
      <c r="AN232" t="s">
        <v>87</v>
      </c>
      <c r="AO232" t="s">
        <v>87</v>
      </c>
      <c r="AP232" t="s">
        <v>87</v>
      </c>
      <c r="AQ232" t="s">
        <v>87</v>
      </c>
      <c r="AR232" t="s">
        <v>87</v>
      </c>
      <c r="AS232" t="s">
        <v>87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 x14ac:dyDescent="0.45">
      <c r="A233" t="s">
        <v>575</v>
      </c>
      <c r="B233" t="s">
        <v>79</v>
      </c>
      <c r="C233" t="s">
        <v>294</v>
      </c>
      <c r="D233" t="s">
        <v>81</v>
      </c>
      <c r="E233" s="2" t="str">
        <f>HYPERLINK("capsilon://?command=openfolder&amp;siteaddress=FAM.docvelocity-na8.net&amp;folderid=FXE5FD0FDC-20A2-726E-4A9E-BCD128CE368A","FX22022562")</f>
        <v>FX22022562</v>
      </c>
      <c r="F233" t="s">
        <v>19</v>
      </c>
      <c r="G233" t="s">
        <v>19</v>
      </c>
      <c r="H233" t="s">
        <v>82</v>
      </c>
      <c r="I233" t="s">
        <v>576</v>
      </c>
      <c r="J233">
        <v>53</v>
      </c>
      <c r="K233" t="s">
        <v>84</v>
      </c>
      <c r="L233" t="s">
        <v>85</v>
      </c>
      <c r="M233" t="s">
        <v>86</v>
      </c>
      <c r="N233">
        <v>1</v>
      </c>
      <c r="O233" s="1">
        <v>44608.437141203707</v>
      </c>
      <c r="P233" s="1">
        <v>44608.507037037038</v>
      </c>
      <c r="Q233">
        <v>5857</v>
      </c>
      <c r="R233">
        <v>182</v>
      </c>
      <c r="S233" t="b">
        <v>0</v>
      </c>
      <c r="T233" t="s">
        <v>87</v>
      </c>
      <c r="U233" t="b">
        <v>0</v>
      </c>
      <c r="V233" t="s">
        <v>88</v>
      </c>
      <c r="W233" s="1">
        <v>44608.507037037038</v>
      </c>
      <c r="X233">
        <v>115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53</v>
      </c>
      <c r="AE233">
        <v>48</v>
      </c>
      <c r="AF233">
        <v>0</v>
      </c>
      <c r="AG233">
        <v>4</v>
      </c>
      <c r="AH233" t="s">
        <v>87</v>
      </c>
      <c r="AI233" t="s">
        <v>87</v>
      </c>
      <c r="AJ233" t="s">
        <v>87</v>
      </c>
      <c r="AK233" t="s">
        <v>87</v>
      </c>
      <c r="AL233" t="s">
        <v>87</v>
      </c>
      <c r="AM233" t="s">
        <v>87</v>
      </c>
      <c r="AN233" t="s">
        <v>87</v>
      </c>
      <c r="AO233" t="s">
        <v>87</v>
      </c>
      <c r="AP233" t="s">
        <v>87</v>
      </c>
      <c r="AQ233" t="s">
        <v>87</v>
      </c>
      <c r="AR233" t="s">
        <v>87</v>
      </c>
      <c r="AS233" t="s">
        <v>87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 x14ac:dyDescent="0.45">
      <c r="A234" t="s">
        <v>577</v>
      </c>
      <c r="B234" t="s">
        <v>79</v>
      </c>
      <c r="C234" t="s">
        <v>294</v>
      </c>
      <c r="D234" t="s">
        <v>81</v>
      </c>
      <c r="E234" s="2" t="str">
        <f>HYPERLINK("capsilon://?command=openfolder&amp;siteaddress=FAM.docvelocity-na8.net&amp;folderid=FXE5FD0FDC-20A2-726E-4A9E-BCD128CE368A","FX22022562")</f>
        <v>FX22022562</v>
      </c>
      <c r="F234" t="s">
        <v>19</v>
      </c>
      <c r="G234" t="s">
        <v>19</v>
      </c>
      <c r="H234" t="s">
        <v>82</v>
      </c>
      <c r="I234" t="s">
        <v>578</v>
      </c>
      <c r="J234">
        <v>53</v>
      </c>
      <c r="K234" t="s">
        <v>84</v>
      </c>
      <c r="L234" t="s">
        <v>85</v>
      </c>
      <c r="M234" t="s">
        <v>86</v>
      </c>
      <c r="N234">
        <v>1</v>
      </c>
      <c r="O234" s="1">
        <v>44608.437557870369</v>
      </c>
      <c r="P234" s="1">
        <v>44608.518275462964</v>
      </c>
      <c r="Q234">
        <v>6808</v>
      </c>
      <c r="R234">
        <v>166</v>
      </c>
      <c r="S234" t="b">
        <v>0</v>
      </c>
      <c r="T234" t="s">
        <v>87</v>
      </c>
      <c r="U234" t="b">
        <v>0</v>
      </c>
      <c r="V234" t="s">
        <v>88</v>
      </c>
      <c r="W234" s="1">
        <v>44608.518275462964</v>
      </c>
      <c r="X234">
        <v>91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53</v>
      </c>
      <c r="AE234">
        <v>48</v>
      </c>
      <c r="AF234">
        <v>0</v>
      </c>
      <c r="AG234">
        <v>4</v>
      </c>
      <c r="AH234" t="s">
        <v>87</v>
      </c>
      <c r="AI234" t="s">
        <v>87</v>
      </c>
      <c r="AJ234" t="s">
        <v>87</v>
      </c>
      <c r="AK234" t="s">
        <v>87</v>
      </c>
      <c r="AL234" t="s">
        <v>87</v>
      </c>
      <c r="AM234" t="s">
        <v>87</v>
      </c>
      <c r="AN234" t="s">
        <v>87</v>
      </c>
      <c r="AO234" t="s">
        <v>87</v>
      </c>
      <c r="AP234" t="s">
        <v>87</v>
      </c>
      <c r="AQ234" t="s">
        <v>87</v>
      </c>
      <c r="AR234" t="s">
        <v>87</v>
      </c>
      <c r="AS234" t="s">
        <v>87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 x14ac:dyDescent="0.45">
      <c r="A235" t="s">
        <v>579</v>
      </c>
      <c r="B235" t="s">
        <v>79</v>
      </c>
      <c r="C235" t="s">
        <v>580</v>
      </c>
      <c r="D235" t="s">
        <v>81</v>
      </c>
      <c r="E235" s="2" t="str">
        <f>HYPERLINK("capsilon://?command=openfolder&amp;siteaddress=FAM.docvelocity-na8.net&amp;folderid=FX36C86C3F-DCAC-DA81-D631-C18BA1A3485A","FX2201604")</f>
        <v>FX2201604</v>
      </c>
      <c r="F235" t="s">
        <v>19</v>
      </c>
      <c r="G235" t="s">
        <v>19</v>
      </c>
      <c r="H235" t="s">
        <v>82</v>
      </c>
      <c r="I235" t="s">
        <v>581</v>
      </c>
      <c r="J235">
        <v>66</v>
      </c>
      <c r="K235" t="s">
        <v>84</v>
      </c>
      <c r="L235" t="s">
        <v>85</v>
      </c>
      <c r="M235" t="s">
        <v>86</v>
      </c>
      <c r="N235">
        <v>2</v>
      </c>
      <c r="O235" s="1">
        <v>44608.443981481483</v>
      </c>
      <c r="P235" s="1">
        <v>44608.501851851855</v>
      </c>
      <c r="Q235">
        <v>3920</v>
      </c>
      <c r="R235">
        <v>1080</v>
      </c>
      <c r="S235" t="b">
        <v>0</v>
      </c>
      <c r="T235" t="s">
        <v>87</v>
      </c>
      <c r="U235" t="b">
        <v>0</v>
      </c>
      <c r="V235" t="s">
        <v>365</v>
      </c>
      <c r="W235" s="1">
        <v>44608.489872685182</v>
      </c>
      <c r="X235">
        <v>732</v>
      </c>
      <c r="Y235">
        <v>52</v>
      </c>
      <c r="Z235">
        <v>0</v>
      </c>
      <c r="AA235">
        <v>52</v>
      </c>
      <c r="AB235">
        <v>0</v>
      </c>
      <c r="AC235">
        <v>19</v>
      </c>
      <c r="AD235">
        <v>14</v>
      </c>
      <c r="AE235">
        <v>0</v>
      </c>
      <c r="AF235">
        <v>0</v>
      </c>
      <c r="AG235">
        <v>0</v>
      </c>
      <c r="AH235" t="s">
        <v>119</v>
      </c>
      <c r="AI235" s="1">
        <v>44608.501851851855</v>
      </c>
      <c r="AJ235">
        <v>348</v>
      </c>
      <c r="AK235">
        <v>2</v>
      </c>
      <c r="AL235">
        <v>0</v>
      </c>
      <c r="AM235">
        <v>2</v>
      </c>
      <c r="AN235">
        <v>0</v>
      </c>
      <c r="AO235">
        <v>2</v>
      </c>
      <c r="AP235">
        <v>12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 x14ac:dyDescent="0.45">
      <c r="A236" t="s">
        <v>582</v>
      </c>
      <c r="B236" t="s">
        <v>79</v>
      </c>
      <c r="C236" t="s">
        <v>583</v>
      </c>
      <c r="D236" t="s">
        <v>81</v>
      </c>
      <c r="E236" s="2" t="str">
        <f>HYPERLINK("capsilon://?command=openfolder&amp;siteaddress=FAM.docvelocity-na8.net&amp;folderid=FX7B489EF8-1471-2DC6-77E5-5706A42427E6","FX211212036")</f>
        <v>FX211212036</v>
      </c>
      <c r="F236" t="s">
        <v>19</v>
      </c>
      <c r="G236" t="s">
        <v>19</v>
      </c>
      <c r="H236" t="s">
        <v>82</v>
      </c>
      <c r="I236" t="s">
        <v>584</v>
      </c>
      <c r="J236">
        <v>66</v>
      </c>
      <c r="K236" t="s">
        <v>84</v>
      </c>
      <c r="L236" t="s">
        <v>85</v>
      </c>
      <c r="M236" t="s">
        <v>86</v>
      </c>
      <c r="N236">
        <v>2</v>
      </c>
      <c r="O236" s="1">
        <v>44608.450011574074</v>
      </c>
      <c r="P236" s="1">
        <v>44608.502060185187</v>
      </c>
      <c r="Q236">
        <v>4392</v>
      </c>
      <c r="R236">
        <v>105</v>
      </c>
      <c r="S236" t="b">
        <v>0</v>
      </c>
      <c r="T236" t="s">
        <v>87</v>
      </c>
      <c r="U236" t="b">
        <v>0</v>
      </c>
      <c r="V236" t="s">
        <v>365</v>
      </c>
      <c r="W236" s="1">
        <v>44608.490578703706</v>
      </c>
      <c r="X236">
        <v>60</v>
      </c>
      <c r="Y236">
        <v>0</v>
      </c>
      <c r="Z236">
        <v>0</v>
      </c>
      <c r="AA236">
        <v>0</v>
      </c>
      <c r="AB236">
        <v>52</v>
      </c>
      <c r="AC236">
        <v>0</v>
      </c>
      <c r="AD236">
        <v>66</v>
      </c>
      <c r="AE236">
        <v>0</v>
      </c>
      <c r="AF236">
        <v>0</v>
      </c>
      <c r="AG236">
        <v>0</v>
      </c>
      <c r="AH236" t="s">
        <v>119</v>
      </c>
      <c r="AI236" s="1">
        <v>44608.502060185187</v>
      </c>
      <c r="AJ236">
        <v>17</v>
      </c>
      <c r="AK236">
        <v>0</v>
      </c>
      <c r="AL236">
        <v>0</v>
      </c>
      <c r="AM236">
        <v>0</v>
      </c>
      <c r="AN236">
        <v>52</v>
      </c>
      <c r="AO236">
        <v>0</v>
      </c>
      <c r="AP236">
        <v>66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 x14ac:dyDescent="0.45">
      <c r="A237" t="s">
        <v>585</v>
      </c>
      <c r="B237" t="s">
        <v>79</v>
      </c>
      <c r="C237" t="s">
        <v>586</v>
      </c>
      <c r="D237" t="s">
        <v>81</v>
      </c>
      <c r="E237" s="2" t="str">
        <f>HYPERLINK("capsilon://?command=openfolder&amp;siteaddress=FAM.docvelocity-na8.net&amp;folderid=FXA6FD2949-FF92-F118-7122-5CA2EE19D28F","FX22024488")</f>
        <v>FX22024488</v>
      </c>
      <c r="F237" t="s">
        <v>19</v>
      </c>
      <c r="G237" t="s">
        <v>19</v>
      </c>
      <c r="H237" t="s">
        <v>82</v>
      </c>
      <c r="I237" t="s">
        <v>587</v>
      </c>
      <c r="J237">
        <v>30</v>
      </c>
      <c r="K237" t="s">
        <v>84</v>
      </c>
      <c r="L237" t="s">
        <v>85</v>
      </c>
      <c r="M237" t="s">
        <v>86</v>
      </c>
      <c r="N237">
        <v>2</v>
      </c>
      <c r="O237" s="1">
        <v>44608.47693287037</v>
      </c>
      <c r="P237" s="1">
        <v>44608.502905092595</v>
      </c>
      <c r="Q237">
        <v>2021</v>
      </c>
      <c r="R237">
        <v>223</v>
      </c>
      <c r="S237" t="b">
        <v>0</v>
      </c>
      <c r="T237" t="s">
        <v>87</v>
      </c>
      <c r="U237" t="b">
        <v>0</v>
      </c>
      <c r="V237" t="s">
        <v>365</v>
      </c>
      <c r="W237" s="1">
        <v>44608.492337962962</v>
      </c>
      <c r="X237">
        <v>151</v>
      </c>
      <c r="Y237">
        <v>9</v>
      </c>
      <c r="Z237">
        <v>0</v>
      </c>
      <c r="AA237">
        <v>9</v>
      </c>
      <c r="AB237">
        <v>0</v>
      </c>
      <c r="AC237">
        <v>3</v>
      </c>
      <c r="AD237">
        <v>21</v>
      </c>
      <c r="AE237">
        <v>0</v>
      </c>
      <c r="AF237">
        <v>0</v>
      </c>
      <c r="AG237">
        <v>0</v>
      </c>
      <c r="AH237" t="s">
        <v>119</v>
      </c>
      <c r="AI237" s="1">
        <v>44608.502905092595</v>
      </c>
      <c r="AJ237">
        <v>72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21</v>
      </c>
      <c r="AQ237">
        <v>0</v>
      </c>
      <c r="AR237">
        <v>0</v>
      </c>
      <c r="AS237">
        <v>0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 x14ac:dyDescent="0.45">
      <c r="A238" t="s">
        <v>588</v>
      </c>
      <c r="B238" t="s">
        <v>79</v>
      </c>
      <c r="C238" t="s">
        <v>589</v>
      </c>
      <c r="D238" t="s">
        <v>81</v>
      </c>
      <c r="E238" s="2" t="str">
        <f>HYPERLINK("capsilon://?command=openfolder&amp;siteaddress=FAM.docvelocity-na8.net&amp;folderid=FX5D0C7073-0437-4D67-D160-CF01709D25CE","FX22024097")</f>
        <v>FX22024097</v>
      </c>
      <c r="F238" t="s">
        <v>19</v>
      </c>
      <c r="G238" t="s">
        <v>19</v>
      </c>
      <c r="H238" t="s">
        <v>82</v>
      </c>
      <c r="I238" t="s">
        <v>590</v>
      </c>
      <c r="J238">
        <v>66</v>
      </c>
      <c r="K238" t="s">
        <v>84</v>
      </c>
      <c r="L238" t="s">
        <v>85</v>
      </c>
      <c r="M238" t="s">
        <v>86</v>
      </c>
      <c r="N238">
        <v>1</v>
      </c>
      <c r="O238" s="1">
        <v>44608.5</v>
      </c>
      <c r="P238" s="1">
        <v>44608.519270833334</v>
      </c>
      <c r="Q238">
        <v>1570</v>
      </c>
      <c r="R238">
        <v>95</v>
      </c>
      <c r="S238" t="b">
        <v>0</v>
      </c>
      <c r="T238" t="s">
        <v>87</v>
      </c>
      <c r="U238" t="b">
        <v>0</v>
      </c>
      <c r="V238" t="s">
        <v>88</v>
      </c>
      <c r="W238" s="1">
        <v>44608.519270833334</v>
      </c>
      <c r="X238">
        <v>85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66</v>
      </c>
      <c r="AE238">
        <v>52</v>
      </c>
      <c r="AF238">
        <v>0</v>
      </c>
      <c r="AG238">
        <v>1</v>
      </c>
      <c r="AH238" t="s">
        <v>87</v>
      </c>
      <c r="AI238" t="s">
        <v>87</v>
      </c>
      <c r="AJ238" t="s">
        <v>87</v>
      </c>
      <c r="AK238" t="s">
        <v>87</v>
      </c>
      <c r="AL238" t="s">
        <v>87</v>
      </c>
      <c r="AM238" t="s">
        <v>87</v>
      </c>
      <c r="AN238" t="s">
        <v>87</v>
      </c>
      <c r="AO238" t="s">
        <v>87</v>
      </c>
      <c r="AP238" t="s">
        <v>87</v>
      </c>
      <c r="AQ238" t="s">
        <v>87</v>
      </c>
      <c r="AR238" t="s">
        <v>87</v>
      </c>
      <c r="AS238" t="s">
        <v>87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 x14ac:dyDescent="0.45">
      <c r="A239" t="s">
        <v>591</v>
      </c>
      <c r="B239" t="s">
        <v>79</v>
      </c>
      <c r="C239" t="s">
        <v>294</v>
      </c>
      <c r="D239" t="s">
        <v>81</v>
      </c>
      <c r="E239" s="2" t="str">
        <f>HYPERLINK("capsilon://?command=openfolder&amp;siteaddress=FAM.docvelocity-na8.net&amp;folderid=FXE5FD0FDC-20A2-726E-4A9E-BCD128CE368A","FX22022562")</f>
        <v>FX22022562</v>
      </c>
      <c r="F239" t="s">
        <v>19</v>
      </c>
      <c r="G239" t="s">
        <v>19</v>
      </c>
      <c r="H239" t="s">
        <v>82</v>
      </c>
      <c r="I239" t="s">
        <v>572</v>
      </c>
      <c r="J239">
        <v>125</v>
      </c>
      <c r="K239" t="s">
        <v>84</v>
      </c>
      <c r="L239" t="s">
        <v>85</v>
      </c>
      <c r="M239" t="s">
        <v>86</v>
      </c>
      <c r="N239">
        <v>2</v>
      </c>
      <c r="O239" s="1">
        <v>44608.505023148151</v>
      </c>
      <c r="P239" s="1">
        <v>44608.518078703702</v>
      </c>
      <c r="Q239">
        <v>520</v>
      </c>
      <c r="R239">
        <v>608</v>
      </c>
      <c r="S239" t="b">
        <v>0</v>
      </c>
      <c r="T239" t="s">
        <v>87</v>
      </c>
      <c r="U239" t="b">
        <v>1</v>
      </c>
      <c r="V239" t="s">
        <v>91</v>
      </c>
      <c r="W239" s="1">
        <v>44608.509131944447</v>
      </c>
      <c r="X239">
        <v>312</v>
      </c>
      <c r="Y239">
        <v>83</v>
      </c>
      <c r="Z239">
        <v>0</v>
      </c>
      <c r="AA239">
        <v>83</v>
      </c>
      <c r="AB239">
        <v>0</v>
      </c>
      <c r="AC239">
        <v>33</v>
      </c>
      <c r="AD239">
        <v>42</v>
      </c>
      <c r="AE239">
        <v>0</v>
      </c>
      <c r="AF239">
        <v>0</v>
      </c>
      <c r="AG239">
        <v>0</v>
      </c>
      <c r="AH239" t="s">
        <v>549</v>
      </c>
      <c r="AI239" s="1">
        <v>44608.518078703702</v>
      </c>
      <c r="AJ239">
        <v>284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42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 x14ac:dyDescent="0.45">
      <c r="A240" t="s">
        <v>592</v>
      </c>
      <c r="B240" t="s">
        <v>79</v>
      </c>
      <c r="C240" t="s">
        <v>294</v>
      </c>
      <c r="D240" t="s">
        <v>81</v>
      </c>
      <c r="E240" s="2" t="str">
        <f>HYPERLINK("capsilon://?command=openfolder&amp;siteaddress=FAM.docvelocity-na8.net&amp;folderid=FXE5FD0FDC-20A2-726E-4A9E-BCD128CE368A","FX22022562")</f>
        <v>FX22022562</v>
      </c>
      <c r="F240" t="s">
        <v>19</v>
      </c>
      <c r="G240" t="s">
        <v>19</v>
      </c>
      <c r="H240" t="s">
        <v>82</v>
      </c>
      <c r="I240" t="s">
        <v>574</v>
      </c>
      <c r="J240">
        <v>122</v>
      </c>
      <c r="K240" t="s">
        <v>84</v>
      </c>
      <c r="L240" t="s">
        <v>85</v>
      </c>
      <c r="M240" t="s">
        <v>86</v>
      </c>
      <c r="N240">
        <v>2</v>
      </c>
      <c r="O240" s="1">
        <v>44608.506805555553</v>
      </c>
      <c r="P240" s="1">
        <v>44608.52076388889</v>
      </c>
      <c r="Q240">
        <v>120</v>
      </c>
      <c r="R240">
        <v>1086</v>
      </c>
      <c r="S240" t="b">
        <v>0</v>
      </c>
      <c r="T240" t="s">
        <v>87</v>
      </c>
      <c r="U240" t="b">
        <v>1</v>
      </c>
      <c r="V240" t="s">
        <v>88</v>
      </c>
      <c r="W240" s="1">
        <v>44608.516944444447</v>
      </c>
      <c r="X240">
        <v>855</v>
      </c>
      <c r="Y240">
        <v>83</v>
      </c>
      <c r="Z240">
        <v>0</v>
      </c>
      <c r="AA240">
        <v>83</v>
      </c>
      <c r="AB240">
        <v>0</v>
      </c>
      <c r="AC240">
        <v>31</v>
      </c>
      <c r="AD240">
        <v>39</v>
      </c>
      <c r="AE240">
        <v>0</v>
      </c>
      <c r="AF240">
        <v>0</v>
      </c>
      <c r="AG240">
        <v>0</v>
      </c>
      <c r="AH240" t="s">
        <v>549</v>
      </c>
      <c r="AI240" s="1">
        <v>44608.52076388889</v>
      </c>
      <c r="AJ240">
        <v>231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39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 x14ac:dyDescent="0.45">
      <c r="A241" t="s">
        <v>593</v>
      </c>
      <c r="B241" t="s">
        <v>79</v>
      </c>
      <c r="C241" t="s">
        <v>294</v>
      </c>
      <c r="D241" t="s">
        <v>81</v>
      </c>
      <c r="E241" s="2" t="str">
        <f>HYPERLINK("capsilon://?command=openfolder&amp;siteaddress=FAM.docvelocity-na8.net&amp;folderid=FXE5FD0FDC-20A2-726E-4A9E-BCD128CE368A","FX22022562")</f>
        <v>FX22022562</v>
      </c>
      <c r="F241" t="s">
        <v>19</v>
      </c>
      <c r="G241" t="s">
        <v>19</v>
      </c>
      <c r="H241" t="s">
        <v>82</v>
      </c>
      <c r="I241" t="s">
        <v>576</v>
      </c>
      <c r="J241">
        <v>191</v>
      </c>
      <c r="K241" t="s">
        <v>84</v>
      </c>
      <c r="L241" t="s">
        <v>85</v>
      </c>
      <c r="M241" t="s">
        <v>86</v>
      </c>
      <c r="N241">
        <v>2</v>
      </c>
      <c r="O241" s="1">
        <v>44608.508206018516</v>
      </c>
      <c r="P241" s="1">
        <v>44608.554270833331</v>
      </c>
      <c r="Q241">
        <v>1096</v>
      </c>
      <c r="R241">
        <v>2884</v>
      </c>
      <c r="S241" t="b">
        <v>0</v>
      </c>
      <c r="T241" t="s">
        <v>87</v>
      </c>
      <c r="U241" t="b">
        <v>1</v>
      </c>
      <c r="V241" t="s">
        <v>132</v>
      </c>
      <c r="W241" s="1">
        <v>44608.53634259259</v>
      </c>
      <c r="X241">
        <v>1601</v>
      </c>
      <c r="Y241">
        <v>316</v>
      </c>
      <c r="Z241">
        <v>0</v>
      </c>
      <c r="AA241">
        <v>316</v>
      </c>
      <c r="AB241">
        <v>0</v>
      </c>
      <c r="AC241">
        <v>292</v>
      </c>
      <c r="AD241">
        <v>-125</v>
      </c>
      <c r="AE241">
        <v>0</v>
      </c>
      <c r="AF241">
        <v>0</v>
      </c>
      <c r="AG241">
        <v>0</v>
      </c>
      <c r="AH241" t="s">
        <v>549</v>
      </c>
      <c r="AI241" s="1">
        <v>44608.554270833331</v>
      </c>
      <c r="AJ241">
        <v>1230</v>
      </c>
      <c r="AK241">
        <v>2</v>
      </c>
      <c r="AL241">
        <v>0</v>
      </c>
      <c r="AM241">
        <v>2</v>
      </c>
      <c r="AN241">
        <v>0</v>
      </c>
      <c r="AO241">
        <v>2</v>
      </c>
      <c r="AP241">
        <v>-127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 x14ac:dyDescent="0.45">
      <c r="A242" t="s">
        <v>594</v>
      </c>
      <c r="B242" t="s">
        <v>79</v>
      </c>
      <c r="C242" t="s">
        <v>294</v>
      </c>
      <c r="D242" t="s">
        <v>81</v>
      </c>
      <c r="E242" s="2" t="str">
        <f>HYPERLINK("capsilon://?command=openfolder&amp;siteaddress=FAM.docvelocity-na8.net&amp;folderid=FXE5FD0FDC-20A2-726E-4A9E-BCD128CE368A","FX22022562")</f>
        <v>FX22022562</v>
      </c>
      <c r="F242" t="s">
        <v>19</v>
      </c>
      <c r="G242" t="s">
        <v>19</v>
      </c>
      <c r="H242" t="s">
        <v>82</v>
      </c>
      <c r="I242" t="s">
        <v>578</v>
      </c>
      <c r="J242">
        <v>170</v>
      </c>
      <c r="K242" t="s">
        <v>84</v>
      </c>
      <c r="L242" t="s">
        <v>85</v>
      </c>
      <c r="M242" t="s">
        <v>86</v>
      </c>
      <c r="N242">
        <v>2</v>
      </c>
      <c r="O242" s="1">
        <v>44608.519236111111</v>
      </c>
      <c r="P242" s="1">
        <v>44608.576574074075</v>
      </c>
      <c r="Q242">
        <v>668</v>
      </c>
      <c r="R242">
        <v>4286</v>
      </c>
      <c r="S242" t="b">
        <v>0</v>
      </c>
      <c r="T242" t="s">
        <v>87</v>
      </c>
      <c r="U242" t="b">
        <v>1</v>
      </c>
      <c r="V242" t="s">
        <v>124</v>
      </c>
      <c r="W242" s="1">
        <v>44608.560266203705</v>
      </c>
      <c r="X242">
        <v>3399</v>
      </c>
      <c r="Y242">
        <v>316</v>
      </c>
      <c r="Z242">
        <v>0</v>
      </c>
      <c r="AA242">
        <v>316</v>
      </c>
      <c r="AB242">
        <v>0</v>
      </c>
      <c r="AC242">
        <v>236</v>
      </c>
      <c r="AD242">
        <v>-146</v>
      </c>
      <c r="AE242">
        <v>0</v>
      </c>
      <c r="AF242">
        <v>0</v>
      </c>
      <c r="AG242">
        <v>0</v>
      </c>
      <c r="AH242" t="s">
        <v>119</v>
      </c>
      <c r="AI242" s="1">
        <v>44608.576574074075</v>
      </c>
      <c r="AJ242">
        <v>873</v>
      </c>
      <c r="AK242">
        <v>1</v>
      </c>
      <c r="AL242">
        <v>0</v>
      </c>
      <c r="AM242">
        <v>1</v>
      </c>
      <c r="AN242">
        <v>0</v>
      </c>
      <c r="AO242">
        <v>1</v>
      </c>
      <c r="AP242">
        <v>-147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 x14ac:dyDescent="0.45">
      <c r="A243" t="s">
        <v>595</v>
      </c>
      <c r="B243" t="s">
        <v>79</v>
      </c>
      <c r="C243" t="s">
        <v>589</v>
      </c>
      <c r="D243" t="s">
        <v>81</v>
      </c>
      <c r="E243" s="2" t="str">
        <f>HYPERLINK("capsilon://?command=openfolder&amp;siteaddress=FAM.docvelocity-na8.net&amp;folderid=FX5D0C7073-0437-4D67-D160-CF01709D25CE","FX22024097")</f>
        <v>FX22024097</v>
      </c>
      <c r="F243" t="s">
        <v>19</v>
      </c>
      <c r="G243" t="s">
        <v>19</v>
      </c>
      <c r="H243" t="s">
        <v>82</v>
      </c>
      <c r="I243" t="s">
        <v>590</v>
      </c>
      <c r="J243">
        <v>38</v>
      </c>
      <c r="K243" t="s">
        <v>84</v>
      </c>
      <c r="L243" t="s">
        <v>85</v>
      </c>
      <c r="M243" t="s">
        <v>86</v>
      </c>
      <c r="N243">
        <v>2</v>
      </c>
      <c r="O243" s="1">
        <v>44608.519583333335</v>
      </c>
      <c r="P243" s="1">
        <v>44608.530300925922</v>
      </c>
      <c r="Q243">
        <v>550</v>
      </c>
      <c r="R243">
        <v>376</v>
      </c>
      <c r="S243" t="b">
        <v>0</v>
      </c>
      <c r="T243" t="s">
        <v>87</v>
      </c>
      <c r="U243" t="b">
        <v>1</v>
      </c>
      <c r="V243" t="s">
        <v>88</v>
      </c>
      <c r="W243" s="1">
        <v>44608.521990740737</v>
      </c>
      <c r="X243">
        <v>191</v>
      </c>
      <c r="Y243">
        <v>37</v>
      </c>
      <c r="Z243">
        <v>0</v>
      </c>
      <c r="AA243">
        <v>37</v>
      </c>
      <c r="AB243">
        <v>0</v>
      </c>
      <c r="AC243">
        <v>34</v>
      </c>
      <c r="AD243">
        <v>1</v>
      </c>
      <c r="AE243">
        <v>0</v>
      </c>
      <c r="AF243">
        <v>0</v>
      </c>
      <c r="AG243">
        <v>0</v>
      </c>
      <c r="AH243" t="s">
        <v>549</v>
      </c>
      <c r="AI243" s="1">
        <v>44608.530300925922</v>
      </c>
      <c r="AJ243">
        <v>180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1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 x14ac:dyDescent="0.45">
      <c r="A244" t="s">
        <v>596</v>
      </c>
      <c r="B244" t="s">
        <v>79</v>
      </c>
      <c r="C244" t="s">
        <v>597</v>
      </c>
      <c r="D244" t="s">
        <v>81</v>
      </c>
      <c r="E244" s="2" t="str">
        <f>HYPERLINK("capsilon://?command=openfolder&amp;siteaddress=FAM.docvelocity-na8.net&amp;folderid=FXB486BE5E-023F-A5EA-008F-0B4FAAB3AB9C","FX22019136")</f>
        <v>FX22019136</v>
      </c>
      <c r="F244" t="s">
        <v>19</v>
      </c>
      <c r="G244" t="s">
        <v>19</v>
      </c>
      <c r="H244" t="s">
        <v>82</v>
      </c>
      <c r="I244" t="s">
        <v>598</v>
      </c>
      <c r="J244">
        <v>94</v>
      </c>
      <c r="K244" t="s">
        <v>84</v>
      </c>
      <c r="L244" t="s">
        <v>85</v>
      </c>
      <c r="M244" t="s">
        <v>86</v>
      </c>
      <c r="N244">
        <v>2</v>
      </c>
      <c r="O244" s="1">
        <v>44608.532268518517</v>
      </c>
      <c r="P244" s="1">
        <v>44608.557719907411</v>
      </c>
      <c r="Q244">
        <v>1526</v>
      </c>
      <c r="R244">
        <v>673</v>
      </c>
      <c r="S244" t="b">
        <v>0</v>
      </c>
      <c r="T244" t="s">
        <v>87</v>
      </c>
      <c r="U244" t="b">
        <v>0</v>
      </c>
      <c r="V244" t="s">
        <v>365</v>
      </c>
      <c r="W244" s="1">
        <v>44608.538773148146</v>
      </c>
      <c r="X244">
        <v>376</v>
      </c>
      <c r="Y244">
        <v>52</v>
      </c>
      <c r="Z244">
        <v>0</v>
      </c>
      <c r="AA244">
        <v>52</v>
      </c>
      <c r="AB244">
        <v>21</v>
      </c>
      <c r="AC244">
        <v>40</v>
      </c>
      <c r="AD244">
        <v>42</v>
      </c>
      <c r="AE244">
        <v>0</v>
      </c>
      <c r="AF244">
        <v>0</v>
      </c>
      <c r="AG244">
        <v>0</v>
      </c>
      <c r="AH244" t="s">
        <v>549</v>
      </c>
      <c r="AI244" s="1">
        <v>44608.557719907411</v>
      </c>
      <c r="AJ244">
        <v>297</v>
      </c>
      <c r="AK244">
        <v>4</v>
      </c>
      <c r="AL244">
        <v>0</v>
      </c>
      <c r="AM244">
        <v>4</v>
      </c>
      <c r="AN244">
        <v>21</v>
      </c>
      <c r="AO244">
        <v>4</v>
      </c>
      <c r="AP244">
        <v>38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 x14ac:dyDescent="0.45">
      <c r="A245" t="s">
        <v>599</v>
      </c>
      <c r="B245" t="s">
        <v>79</v>
      </c>
      <c r="C245" t="s">
        <v>555</v>
      </c>
      <c r="D245" t="s">
        <v>81</v>
      </c>
      <c r="E245" s="2" t="str">
        <f>HYPERLINK("capsilon://?command=openfolder&amp;siteaddress=FAM.docvelocity-na8.net&amp;folderid=FXA56ED83B-2080-25EA-E989-3DE10810E20B","FX22024890")</f>
        <v>FX22024890</v>
      </c>
      <c r="F245" t="s">
        <v>19</v>
      </c>
      <c r="G245" t="s">
        <v>19</v>
      </c>
      <c r="H245" t="s">
        <v>82</v>
      </c>
      <c r="I245" t="s">
        <v>600</v>
      </c>
      <c r="J245">
        <v>84</v>
      </c>
      <c r="K245" t="s">
        <v>84</v>
      </c>
      <c r="L245" t="s">
        <v>85</v>
      </c>
      <c r="M245" t="s">
        <v>86</v>
      </c>
      <c r="N245">
        <v>1</v>
      </c>
      <c r="O245" s="1">
        <v>44608.558287037034</v>
      </c>
      <c r="P245" s="1">
        <v>44608.659166666665</v>
      </c>
      <c r="Q245">
        <v>8221</v>
      </c>
      <c r="R245">
        <v>495</v>
      </c>
      <c r="S245" t="b">
        <v>0</v>
      </c>
      <c r="T245" t="s">
        <v>87</v>
      </c>
      <c r="U245" t="b">
        <v>0</v>
      </c>
      <c r="V245" t="s">
        <v>88</v>
      </c>
      <c r="W245" s="1">
        <v>44608.659166666665</v>
      </c>
      <c r="X245">
        <v>275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84</v>
      </c>
      <c r="AE245">
        <v>63</v>
      </c>
      <c r="AF245">
        <v>0</v>
      </c>
      <c r="AG245">
        <v>6</v>
      </c>
      <c r="AH245" t="s">
        <v>87</v>
      </c>
      <c r="AI245" t="s">
        <v>87</v>
      </c>
      <c r="AJ245" t="s">
        <v>87</v>
      </c>
      <c r="AK245" t="s">
        <v>87</v>
      </c>
      <c r="AL245" t="s">
        <v>87</v>
      </c>
      <c r="AM245" t="s">
        <v>87</v>
      </c>
      <c r="AN245" t="s">
        <v>87</v>
      </c>
      <c r="AO245" t="s">
        <v>87</v>
      </c>
      <c r="AP245" t="s">
        <v>87</v>
      </c>
      <c r="AQ245" t="s">
        <v>87</v>
      </c>
      <c r="AR245" t="s">
        <v>87</v>
      </c>
      <c r="AS245" t="s">
        <v>87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 x14ac:dyDescent="0.45">
      <c r="A246" t="s">
        <v>601</v>
      </c>
      <c r="B246" t="s">
        <v>79</v>
      </c>
      <c r="C246" t="s">
        <v>589</v>
      </c>
      <c r="D246" t="s">
        <v>81</v>
      </c>
      <c r="E246" s="2" t="str">
        <f>HYPERLINK("capsilon://?command=openfolder&amp;siteaddress=FAM.docvelocity-na8.net&amp;folderid=FX5D0C7073-0437-4D67-D160-CF01709D25CE","FX22024097")</f>
        <v>FX22024097</v>
      </c>
      <c r="F246" t="s">
        <v>19</v>
      </c>
      <c r="G246" t="s">
        <v>19</v>
      </c>
      <c r="H246" t="s">
        <v>82</v>
      </c>
      <c r="I246" t="s">
        <v>602</v>
      </c>
      <c r="J246">
        <v>66</v>
      </c>
      <c r="K246" t="s">
        <v>84</v>
      </c>
      <c r="L246" t="s">
        <v>85</v>
      </c>
      <c r="M246" t="s">
        <v>86</v>
      </c>
      <c r="N246">
        <v>1</v>
      </c>
      <c r="O246" s="1">
        <v>44608.559953703705</v>
      </c>
      <c r="P246" s="1">
        <v>44608.659699074073</v>
      </c>
      <c r="Q246">
        <v>8394</v>
      </c>
      <c r="R246">
        <v>224</v>
      </c>
      <c r="S246" t="b">
        <v>0</v>
      </c>
      <c r="T246" t="s">
        <v>87</v>
      </c>
      <c r="U246" t="b">
        <v>0</v>
      </c>
      <c r="V246" t="s">
        <v>88</v>
      </c>
      <c r="W246" s="1">
        <v>44608.659699074073</v>
      </c>
      <c r="X246">
        <v>45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66</v>
      </c>
      <c r="AE246">
        <v>52</v>
      </c>
      <c r="AF246">
        <v>0</v>
      </c>
      <c r="AG246">
        <v>1</v>
      </c>
      <c r="AH246" t="s">
        <v>87</v>
      </c>
      <c r="AI246" t="s">
        <v>87</v>
      </c>
      <c r="AJ246" t="s">
        <v>87</v>
      </c>
      <c r="AK246" t="s">
        <v>87</v>
      </c>
      <c r="AL246" t="s">
        <v>87</v>
      </c>
      <c r="AM246" t="s">
        <v>87</v>
      </c>
      <c r="AN246" t="s">
        <v>87</v>
      </c>
      <c r="AO246" t="s">
        <v>87</v>
      </c>
      <c r="AP246" t="s">
        <v>87</v>
      </c>
      <c r="AQ246" t="s">
        <v>87</v>
      </c>
      <c r="AR246" t="s">
        <v>87</v>
      </c>
      <c r="AS246" t="s">
        <v>87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 x14ac:dyDescent="0.45">
      <c r="A247" t="s">
        <v>603</v>
      </c>
      <c r="B247" t="s">
        <v>79</v>
      </c>
      <c r="C247" t="s">
        <v>586</v>
      </c>
      <c r="D247" t="s">
        <v>81</v>
      </c>
      <c r="E247" s="2" t="str">
        <f>HYPERLINK("capsilon://?command=openfolder&amp;siteaddress=FAM.docvelocity-na8.net&amp;folderid=FXA6FD2949-FF92-F118-7122-5CA2EE19D28F","FX22024488")</f>
        <v>FX22024488</v>
      </c>
      <c r="F247" t="s">
        <v>19</v>
      </c>
      <c r="G247" t="s">
        <v>19</v>
      </c>
      <c r="H247" t="s">
        <v>82</v>
      </c>
      <c r="I247" t="s">
        <v>604</v>
      </c>
      <c r="J247">
        <v>50</v>
      </c>
      <c r="K247" t="s">
        <v>84</v>
      </c>
      <c r="L247" t="s">
        <v>85</v>
      </c>
      <c r="M247" t="s">
        <v>86</v>
      </c>
      <c r="N247">
        <v>1</v>
      </c>
      <c r="O247" s="1">
        <v>44608.563819444447</v>
      </c>
      <c r="P247" s="1">
        <v>44608.661249999997</v>
      </c>
      <c r="Q247">
        <v>8161</v>
      </c>
      <c r="R247">
        <v>257</v>
      </c>
      <c r="S247" t="b">
        <v>0</v>
      </c>
      <c r="T247" t="s">
        <v>87</v>
      </c>
      <c r="U247" t="b">
        <v>0</v>
      </c>
      <c r="V247" t="s">
        <v>88</v>
      </c>
      <c r="W247" s="1">
        <v>44608.661249999997</v>
      </c>
      <c r="X247">
        <v>106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50</v>
      </c>
      <c r="AE247">
        <v>45</v>
      </c>
      <c r="AF247">
        <v>0</v>
      </c>
      <c r="AG247">
        <v>4</v>
      </c>
      <c r="AH247" t="s">
        <v>87</v>
      </c>
      <c r="AI247" t="s">
        <v>87</v>
      </c>
      <c r="AJ247" t="s">
        <v>87</v>
      </c>
      <c r="AK247" t="s">
        <v>87</v>
      </c>
      <c r="AL247" t="s">
        <v>87</v>
      </c>
      <c r="AM247" t="s">
        <v>87</v>
      </c>
      <c r="AN247" t="s">
        <v>87</v>
      </c>
      <c r="AO247" t="s">
        <v>87</v>
      </c>
      <c r="AP247" t="s">
        <v>87</v>
      </c>
      <c r="AQ247" t="s">
        <v>87</v>
      </c>
      <c r="AR247" t="s">
        <v>87</v>
      </c>
      <c r="AS247" t="s">
        <v>87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 x14ac:dyDescent="0.45">
      <c r="A248" t="s">
        <v>605</v>
      </c>
      <c r="B248" t="s">
        <v>79</v>
      </c>
      <c r="C248" t="s">
        <v>586</v>
      </c>
      <c r="D248" t="s">
        <v>81</v>
      </c>
      <c r="E248" s="2" t="str">
        <f>HYPERLINK("capsilon://?command=openfolder&amp;siteaddress=FAM.docvelocity-na8.net&amp;folderid=FXA6FD2949-FF92-F118-7122-5CA2EE19D28F","FX22024488")</f>
        <v>FX22024488</v>
      </c>
      <c r="F248" t="s">
        <v>19</v>
      </c>
      <c r="G248" t="s">
        <v>19</v>
      </c>
      <c r="H248" t="s">
        <v>82</v>
      </c>
      <c r="I248" t="s">
        <v>606</v>
      </c>
      <c r="J248">
        <v>50</v>
      </c>
      <c r="K248" t="s">
        <v>84</v>
      </c>
      <c r="L248" t="s">
        <v>85</v>
      </c>
      <c r="M248" t="s">
        <v>86</v>
      </c>
      <c r="N248">
        <v>1</v>
      </c>
      <c r="O248" s="1">
        <v>44608.565127314818</v>
      </c>
      <c r="P248" s="1">
        <v>44608.663310185184</v>
      </c>
      <c r="Q248">
        <v>7492</v>
      </c>
      <c r="R248">
        <v>991</v>
      </c>
      <c r="S248" t="b">
        <v>0</v>
      </c>
      <c r="T248" t="s">
        <v>87</v>
      </c>
      <c r="U248" t="b">
        <v>0</v>
      </c>
      <c r="V248" t="s">
        <v>88</v>
      </c>
      <c r="W248" s="1">
        <v>44608.663310185184</v>
      </c>
      <c r="X248">
        <v>172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50</v>
      </c>
      <c r="AE248">
        <v>45</v>
      </c>
      <c r="AF248">
        <v>0</v>
      </c>
      <c r="AG248">
        <v>4</v>
      </c>
      <c r="AH248" t="s">
        <v>87</v>
      </c>
      <c r="AI248" t="s">
        <v>87</v>
      </c>
      <c r="AJ248" t="s">
        <v>87</v>
      </c>
      <c r="AK248" t="s">
        <v>87</v>
      </c>
      <c r="AL248" t="s">
        <v>87</v>
      </c>
      <c r="AM248" t="s">
        <v>87</v>
      </c>
      <c r="AN248" t="s">
        <v>87</v>
      </c>
      <c r="AO248" t="s">
        <v>87</v>
      </c>
      <c r="AP248" t="s">
        <v>87</v>
      </c>
      <c r="AQ248" t="s">
        <v>87</v>
      </c>
      <c r="AR248" t="s">
        <v>87</v>
      </c>
      <c r="AS248" t="s">
        <v>87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 x14ac:dyDescent="0.45">
      <c r="A249" t="s">
        <v>607</v>
      </c>
      <c r="B249" t="s">
        <v>79</v>
      </c>
      <c r="C249" t="s">
        <v>608</v>
      </c>
      <c r="D249" t="s">
        <v>81</v>
      </c>
      <c r="E249" s="2" t="str">
        <f>HYPERLINK("capsilon://?command=openfolder&amp;siteaddress=FAM.docvelocity-na8.net&amp;folderid=FX1F430CCE-A76A-479B-40A6-79835A2E6A26","FX211210733")</f>
        <v>FX211210733</v>
      </c>
      <c r="F249" t="s">
        <v>19</v>
      </c>
      <c r="G249" t="s">
        <v>19</v>
      </c>
      <c r="H249" t="s">
        <v>82</v>
      </c>
      <c r="I249" t="s">
        <v>609</v>
      </c>
      <c r="J249">
        <v>30</v>
      </c>
      <c r="K249" t="s">
        <v>84</v>
      </c>
      <c r="L249" t="s">
        <v>85</v>
      </c>
      <c r="M249" t="s">
        <v>86</v>
      </c>
      <c r="N249">
        <v>2</v>
      </c>
      <c r="O249" s="1">
        <v>44608.588784722226</v>
      </c>
      <c r="P249" s="1">
        <v>44609.387743055559</v>
      </c>
      <c r="Q249">
        <v>68744</v>
      </c>
      <c r="R249">
        <v>286</v>
      </c>
      <c r="S249" t="b">
        <v>0</v>
      </c>
      <c r="T249" t="s">
        <v>87</v>
      </c>
      <c r="U249" t="b">
        <v>0</v>
      </c>
      <c r="V249" t="s">
        <v>91</v>
      </c>
      <c r="W249" s="1">
        <v>44608.594710648147</v>
      </c>
      <c r="X249">
        <v>99</v>
      </c>
      <c r="Y249">
        <v>11</v>
      </c>
      <c r="Z249">
        <v>0</v>
      </c>
      <c r="AA249">
        <v>11</v>
      </c>
      <c r="AB249">
        <v>0</v>
      </c>
      <c r="AC249">
        <v>2</v>
      </c>
      <c r="AD249">
        <v>19</v>
      </c>
      <c r="AE249">
        <v>0</v>
      </c>
      <c r="AF249">
        <v>0</v>
      </c>
      <c r="AG249">
        <v>0</v>
      </c>
      <c r="AH249" t="s">
        <v>185</v>
      </c>
      <c r="AI249" s="1">
        <v>44609.387743055559</v>
      </c>
      <c r="AJ249">
        <v>187</v>
      </c>
      <c r="AK249">
        <v>1</v>
      </c>
      <c r="AL249">
        <v>0</v>
      </c>
      <c r="AM249">
        <v>1</v>
      </c>
      <c r="AN249">
        <v>0</v>
      </c>
      <c r="AO249">
        <v>0</v>
      </c>
      <c r="AP249">
        <v>18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 x14ac:dyDescent="0.45">
      <c r="A250" t="s">
        <v>610</v>
      </c>
      <c r="B250" t="s">
        <v>79</v>
      </c>
      <c r="C250" t="s">
        <v>611</v>
      </c>
      <c r="D250" t="s">
        <v>81</v>
      </c>
      <c r="E250" s="2" t="str">
        <f>HYPERLINK("capsilon://?command=openfolder&amp;siteaddress=FAM.docvelocity-na8.net&amp;folderid=FXA5AE5FC7-4407-709A-7869-3824A32C1882","FX211210956")</f>
        <v>FX211210956</v>
      </c>
      <c r="F250" t="s">
        <v>19</v>
      </c>
      <c r="G250" t="s">
        <v>19</v>
      </c>
      <c r="H250" t="s">
        <v>82</v>
      </c>
      <c r="I250" t="s">
        <v>612</v>
      </c>
      <c r="J250">
        <v>150</v>
      </c>
      <c r="K250" t="s">
        <v>84</v>
      </c>
      <c r="L250" t="s">
        <v>85</v>
      </c>
      <c r="M250" t="s">
        <v>86</v>
      </c>
      <c r="N250">
        <v>1</v>
      </c>
      <c r="O250" s="1">
        <v>44608.590451388889</v>
      </c>
      <c r="P250" s="1">
        <v>44608.665798611109</v>
      </c>
      <c r="Q250">
        <v>6144</v>
      </c>
      <c r="R250">
        <v>366</v>
      </c>
      <c r="S250" t="b">
        <v>0</v>
      </c>
      <c r="T250" t="s">
        <v>87</v>
      </c>
      <c r="U250" t="b">
        <v>0</v>
      </c>
      <c r="V250" t="s">
        <v>88</v>
      </c>
      <c r="W250" s="1">
        <v>44608.665798611109</v>
      </c>
      <c r="X250">
        <v>209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150</v>
      </c>
      <c r="AE250">
        <v>145</v>
      </c>
      <c r="AF250">
        <v>0</v>
      </c>
      <c r="AG250">
        <v>7</v>
      </c>
      <c r="AH250" t="s">
        <v>87</v>
      </c>
      <c r="AI250" t="s">
        <v>87</v>
      </c>
      <c r="AJ250" t="s">
        <v>87</v>
      </c>
      <c r="AK250" t="s">
        <v>87</v>
      </c>
      <c r="AL250" t="s">
        <v>87</v>
      </c>
      <c r="AM250" t="s">
        <v>87</v>
      </c>
      <c r="AN250" t="s">
        <v>87</v>
      </c>
      <c r="AO250" t="s">
        <v>87</v>
      </c>
      <c r="AP250" t="s">
        <v>87</v>
      </c>
      <c r="AQ250" t="s">
        <v>87</v>
      </c>
      <c r="AR250" t="s">
        <v>87</v>
      </c>
      <c r="AS250" t="s">
        <v>87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 x14ac:dyDescent="0.45">
      <c r="A251" t="s">
        <v>613</v>
      </c>
      <c r="B251" t="s">
        <v>79</v>
      </c>
      <c r="C251" t="s">
        <v>611</v>
      </c>
      <c r="D251" t="s">
        <v>81</v>
      </c>
      <c r="E251" s="2" t="str">
        <f>HYPERLINK("capsilon://?command=openfolder&amp;siteaddress=FAM.docvelocity-na8.net&amp;folderid=FXA5AE5FC7-4407-709A-7869-3824A32C1882","FX211210956")</f>
        <v>FX211210956</v>
      </c>
      <c r="F251" t="s">
        <v>19</v>
      </c>
      <c r="G251" t="s">
        <v>19</v>
      </c>
      <c r="H251" t="s">
        <v>82</v>
      </c>
      <c r="I251" t="s">
        <v>614</v>
      </c>
      <c r="J251">
        <v>70</v>
      </c>
      <c r="K251" t="s">
        <v>84</v>
      </c>
      <c r="L251" t="s">
        <v>85</v>
      </c>
      <c r="M251" t="s">
        <v>86</v>
      </c>
      <c r="N251">
        <v>1</v>
      </c>
      <c r="O251" s="1">
        <v>44608.59611111111</v>
      </c>
      <c r="P251" s="1">
        <v>44608.673692129632</v>
      </c>
      <c r="Q251">
        <v>5968</v>
      </c>
      <c r="R251">
        <v>735</v>
      </c>
      <c r="S251" t="b">
        <v>0</v>
      </c>
      <c r="T251" t="s">
        <v>87</v>
      </c>
      <c r="U251" t="b">
        <v>0</v>
      </c>
      <c r="V251" t="s">
        <v>88</v>
      </c>
      <c r="W251" s="1">
        <v>44608.673692129632</v>
      </c>
      <c r="X251">
        <v>677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70</v>
      </c>
      <c r="AE251">
        <v>65</v>
      </c>
      <c r="AF251">
        <v>0</v>
      </c>
      <c r="AG251">
        <v>7</v>
      </c>
      <c r="AH251" t="s">
        <v>87</v>
      </c>
      <c r="AI251" t="s">
        <v>87</v>
      </c>
      <c r="AJ251" t="s">
        <v>87</v>
      </c>
      <c r="AK251" t="s">
        <v>87</v>
      </c>
      <c r="AL251" t="s">
        <v>87</v>
      </c>
      <c r="AM251" t="s">
        <v>87</v>
      </c>
      <c r="AN251" t="s">
        <v>87</v>
      </c>
      <c r="AO251" t="s">
        <v>87</v>
      </c>
      <c r="AP251" t="s">
        <v>87</v>
      </c>
      <c r="AQ251" t="s">
        <v>87</v>
      </c>
      <c r="AR251" t="s">
        <v>87</v>
      </c>
      <c r="AS251" t="s">
        <v>87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 x14ac:dyDescent="0.45">
      <c r="A252" t="s">
        <v>615</v>
      </c>
      <c r="B252" t="s">
        <v>79</v>
      </c>
      <c r="C252" t="s">
        <v>616</v>
      </c>
      <c r="D252" t="s">
        <v>81</v>
      </c>
      <c r="E252" s="2" t="str">
        <f>HYPERLINK("capsilon://?command=openfolder&amp;siteaddress=FAM.docvelocity-na8.net&amp;folderid=FXE0B0820D-B70B-01CD-14CF-004214D5E3F1","FX22021037")</f>
        <v>FX22021037</v>
      </c>
      <c r="F252" t="s">
        <v>19</v>
      </c>
      <c r="G252" t="s">
        <v>19</v>
      </c>
      <c r="H252" t="s">
        <v>82</v>
      </c>
      <c r="I252" t="s">
        <v>617</v>
      </c>
      <c r="J252">
        <v>66</v>
      </c>
      <c r="K252" t="s">
        <v>84</v>
      </c>
      <c r="L252" t="s">
        <v>85</v>
      </c>
      <c r="M252" t="s">
        <v>86</v>
      </c>
      <c r="N252">
        <v>1</v>
      </c>
      <c r="O252" s="1">
        <v>44608.606527777774</v>
      </c>
      <c r="P252" s="1">
        <v>44608.674212962964</v>
      </c>
      <c r="Q252">
        <v>5689</v>
      </c>
      <c r="R252">
        <v>159</v>
      </c>
      <c r="S252" t="b">
        <v>0</v>
      </c>
      <c r="T252" t="s">
        <v>87</v>
      </c>
      <c r="U252" t="b">
        <v>0</v>
      </c>
      <c r="V252" t="s">
        <v>88</v>
      </c>
      <c r="W252" s="1">
        <v>44608.674212962964</v>
      </c>
      <c r="X252">
        <v>44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66</v>
      </c>
      <c r="AE252">
        <v>52</v>
      </c>
      <c r="AF252">
        <v>0</v>
      </c>
      <c r="AG252">
        <v>1</v>
      </c>
      <c r="AH252" t="s">
        <v>87</v>
      </c>
      <c r="AI252" t="s">
        <v>87</v>
      </c>
      <c r="AJ252" t="s">
        <v>87</v>
      </c>
      <c r="AK252" t="s">
        <v>87</v>
      </c>
      <c r="AL252" t="s">
        <v>87</v>
      </c>
      <c r="AM252" t="s">
        <v>87</v>
      </c>
      <c r="AN252" t="s">
        <v>87</v>
      </c>
      <c r="AO252" t="s">
        <v>87</v>
      </c>
      <c r="AP252" t="s">
        <v>87</v>
      </c>
      <c r="AQ252" t="s">
        <v>87</v>
      </c>
      <c r="AR252" t="s">
        <v>87</v>
      </c>
      <c r="AS252" t="s">
        <v>87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 x14ac:dyDescent="0.45">
      <c r="A253" t="s">
        <v>618</v>
      </c>
      <c r="B253" t="s">
        <v>79</v>
      </c>
      <c r="C253" t="s">
        <v>619</v>
      </c>
      <c r="D253" t="s">
        <v>81</v>
      </c>
      <c r="E253" s="2" t="str">
        <f>HYPERLINK("capsilon://?command=openfolder&amp;siteaddress=FAM.docvelocity-na8.net&amp;folderid=FXBF5CD692-4462-AD59-C0B2-6F6B03A2D52B","FX21098202")</f>
        <v>FX21098202</v>
      </c>
      <c r="F253" t="s">
        <v>19</v>
      </c>
      <c r="G253" t="s">
        <v>19</v>
      </c>
      <c r="H253" t="s">
        <v>82</v>
      </c>
      <c r="I253" t="s">
        <v>620</v>
      </c>
      <c r="J253">
        <v>30</v>
      </c>
      <c r="K253" t="s">
        <v>84</v>
      </c>
      <c r="L253" t="s">
        <v>85</v>
      </c>
      <c r="M253" t="s">
        <v>86</v>
      </c>
      <c r="N253">
        <v>2</v>
      </c>
      <c r="O253" s="1">
        <v>44594.390775462962</v>
      </c>
      <c r="P253" s="1">
        <v>44594.421365740738</v>
      </c>
      <c r="Q253">
        <v>2446</v>
      </c>
      <c r="R253">
        <v>197</v>
      </c>
      <c r="S253" t="b">
        <v>0</v>
      </c>
      <c r="T253" t="s">
        <v>87</v>
      </c>
      <c r="U253" t="b">
        <v>0</v>
      </c>
      <c r="V253" t="s">
        <v>121</v>
      </c>
      <c r="W253" s="1">
        <v>44594.392106481479</v>
      </c>
      <c r="X253">
        <v>65</v>
      </c>
      <c r="Y253">
        <v>9</v>
      </c>
      <c r="Z253">
        <v>0</v>
      </c>
      <c r="AA253">
        <v>9</v>
      </c>
      <c r="AB253">
        <v>0</v>
      </c>
      <c r="AC253">
        <v>4</v>
      </c>
      <c r="AD253">
        <v>21</v>
      </c>
      <c r="AE253">
        <v>0</v>
      </c>
      <c r="AF253">
        <v>0</v>
      </c>
      <c r="AG253">
        <v>0</v>
      </c>
      <c r="AH253" t="s">
        <v>172</v>
      </c>
      <c r="AI253" s="1">
        <v>44594.421365740738</v>
      </c>
      <c r="AJ253">
        <v>132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21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 x14ac:dyDescent="0.45">
      <c r="A254" t="s">
        <v>621</v>
      </c>
      <c r="B254" t="s">
        <v>79</v>
      </c>
      <c r="C254" t="s">
        <v>622</v>
      </c>
      <c r="D254" t="s">
        <v>81</v>
      </c>
      <c r="E254" s="2" t="str">
        <f>HYPERLINK("capsilon://?command=openfolder&amp;siteaddress=FAM.docvelocity-na8.net&amp;folderid=FXF973504A-46EC-FF12-1E25-E8C820B8CD16","FX220113398")</f>
        <v>FX220113398</v>
      </c>
      <c r="F254" t="s">
        <v>19</v>
      </c>
      <c r="G254" t="s">
        <v>19</v>
      </c>
      <c r="H254" t="s">
        <v>82</v>
      </c>
      <c r="I254" t="s">
        <v>623</v>
      </c>
      <c r="J254">
        <v>161</v>
      </c>
      <c r="K254" t="s">
        <v>84</v>
      </c>
      <c r="L254" t="s">
        <v>85</v>
      </c>
      <c r="M254" t="s">
        <v>86</v>
      </c>
      <c r="N254">
        <v>1</v>
      </c>
      <c r="O254" s="1">
        <v>44608.644016203703</v>
      </c>
      <c r="P254" s="1">
        <v>44608.67664351852</v>
      </c>
      <c r="Q254">
        <v>2591</v>
      </c>
      <c r="R254">
        <v>228</v>
      </c>
      <c r="S254" t="b">
        <v>0</v>
      </c>
      <c r="T254" t="s">
        <v>87</v>
      </c>
      <c r="U254" t="b">
        <v>0</v>
      </c>
      <c r="V254" t="s">
        <v>88</v>
      </c>
      <c r="W254" s="1">
        <v>44608.67664351852</v>
      </c>
      <c r="X254">
        <v>209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161</v>
      </c>
      <c r="AE254">
        <v>156</v>
      </c>
      <c r="AF254">
        <v>0</v>
      </c>
      <c r="AG254">
        <v>4</v>
      </c>
      <c r="AH254" t="s">
        <v>87</v>
      </c>
      <c r="AI254" t="s">
        <v>87</v>
      </c>
      <c r="AJ254" t="s">
        <v>87</v>
      </c>
      <c r="AK254" t="s">
        <v>87</v>
      </c>
      <c r="AL254" t="s">
        <v>87</v>
      </c>
      <c r="AM254" t="s">
        <v>87</v>
      </c>
      <c r="AN254" t="s">
        <v>87</v>
      </c>
      <c r="AO254" t="s">
        <v>87</v>
      </c>
      <c r="AP254" t="s">
        <v>87</v>
      </c>
      <c r="AQ254" t="s">
        <v>87</v>
      </c>
      <c r="AR254" t="s">
        <v>87</v>
      </c>
      <c r="AS254" t="s">
        <v>87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 x14ac:dyDescent="0.45">
      <c r="A255" t="s">
        <v>624</v>
      </c>
      <c r="B255" t="s">
        <v>79</v>
      </c>
      <c r="C255" t="s">
        <v>555</v>
      </c>
      <c r="D255" t="s">
        <v>81</v>
      </c>
      <c r="E255" s="2" t="str">
        <f>HYPERLINK("capsilon://?command=openfolder&amp;siteaddress=FAM.docvelocity-na8.net&amp;folderid=FXA56ED83B-2080-25EA-E989-3DE10810E20B","FX22024890")</f>
        <v>FX22024890</v>
      </c>
      <c r="F255" t="s">
        <v>19</v>
      </c>
      <c r="G255" t="s">
        <v>19</v>
      </c>
      <c r="H255" t="s">
        <v>82</v>
      </c>
      <c r="I255" t="s">
        <v>600</v>
      </c>
      <c r="J255">
        <v>168</v>
      </c>
      <c r="K255" t="s">
        <v>84</v>
      </c>
      <c r="L255" t="s">
        <v>85</v>
      </c>
      <c r="M255" t="s">
        <v>86</v>
      </c>
      <c r="N255">
        <v>2</v>
      </c>
      <c r="O255" s="1">
        <v>44608.659629629627</v>
      </c>
      <c r="P255" s="1">
        <v>44608.73510416667</v>
      </c>
      <c r="Q255">
        <v>2270</v>
      </c>
      <c r="R255">
        <v>4251</v>
      </c>
      <c r="S255" t="b">
        <v>0</v>
      </c>
      <c r="T255" t="s">
        <v>87</v>
      </c>
      <c r="U255" t="b">
        <v>1</v>
      </c>
      <c r="V255" t="s">
        <v>118</v>
      </c>
      <c r="W255" s="1">
        <v>44608.705706018518</v>
      </c>
      <c r="X255">
        <v>3931</v>
      </c>
      <c r="Y255">
        <v>84</v>
      </c>
      <c r="Z255">
        <v>0</v>
      </c>
      <c r="AA255">
        <v>84</v>
      </c>
      <c r="AB255">
        <v>42</v>
      </c>
      <c r="AC255">
        <v>54</v>
      </c>
      <c r="AD255">
        <v>84</v>
      </c>
      <c r="AE255">
        <v>0</v>
      </c>
      <c r="AF255">
        <v>0</v>
      </c>
      <c r="AG255">
        <v>0</v>
      </c>
      <c r="AH255" t="s">
        <v>119</v>
      </c>
      <c r="AI255" s="1">
        <v>44608.73510416667</v>
      </c>
      <c r="AJ255">
        <v>293</v>
      </c>
      <c r="AK255">
        <v>1</v>
      </c>
      <c r="AL255">
        <v>0</v>
      </c>
      <c r="AM255">
        <v>1</v>
      </c>
      <c r="AN255">
        <v>42</v>
      </c>
      <c r="AO255">
        <v>1</v>
      </c>
      <c r="AP255">
        <v>83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 x14ac:dyDescent="0.45">
      <c r="A256" t="s">
        <v>625</v>
      </c>
      <c r="B256" t="s">
        <v>79</v>
      </c>
      <c r="C256" t="s">
        <v>589</v>
      </c>
      <c r="D256" t="s">
        <v>81</v>
      </c>
      <c r="E256" s="2" t="str">
        <f>HYPERLINK("capsilon://?command=openfolder&amp;siteaddress=FAM.docvelocity-na8.net&amp;folderid=FX5D0C7073-0437-4D67-D160-CF01709D25CE","FX22024097")</f>
        <v>FX22024097</v>
      </c>
      <c r="F256" t="s">
        <v>19</v>
      </c>
      <c r="G256" t="s">
        <v>19</v>
      </c>
      <c r="H256" t="s">
        <v>82</v>
      </c>
      <c r="I256" t="s">
        <v>602</v>
      </c>
      <c r="J256">
        <v>38</v>
      </c>
      <c r="K256" t="s">
        <v>84</v>
      </c>
      <c r="L256" t="s">
        <v>85</v>
      </c>
      <c r="M256" t="s">
        <v>86</v>
      </c>
      <c r="N256">
        <v>2</v>
      </c>
      <c r="O256" s="1">
        <v>44608.660046296296</v>
      </c>
      <c r="P256" s="1">
        <v>44608.738020833334</v>
      </c>
      <c r="Q256">
        <v>6034</v>
      </c>
      <c r="R256">
        <v>703</v>
      </c>
      <c r="S256" t="b">
        <v>0</v>
      </c>
      <c r="T256" t="s">
        <v>87</v>
      </c>
      <c r="U256" t="b">
        <v>1</v>
      </c>
      <c r="V256" t="s">
        <v>128</v>
      </c>
      <c r="W256" s="1">
        <v>44608.666712962964</v>
      </c>
      <c r="X256">
        <v>448</v>
      </c>
      <c r="Y256">
        <v>37</v>
      </c>
      <c r="Z256">
        <v>0</v>
      </c>
      <c r="AA256">
        <v>37</v>
      </c>
      <c r="AB256">
        <v>0</v>
      </c>
      <c r="AC256">
        <v>34</v>
      </c>
      <c r="AD256">
        <v>1</v>
      </c>
      <c r="AE256">
        <v>0</v>
      </c>
      <c r="AF256">
        <v>0</v>
      </c>
      <c r="AG256">
        <v>0</v>
      </c>
      <c r="AH256" t="s">
        <v>119</v>
      </c>
      <c r="AI256" s="1">
        <v>44608.738020833334</v>
      </c>
      <c r="AJ256">
        <v>251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</v>
      </c>
      <c r="AQ256">
        <v>0</v>
      </c>
      <c r="AR256">
        <v>0</v>
      </c>
      <c r="AS256">
        <v>0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 x14ac:dyDescent="0.45">
      <c r="A257" t="s">
        <v>626</v>
      </c>
      <c r="B257" t="s">
        <v>79</v>
      </c>
      <c r="C257" t="s">
        <v>586</v>
      </c>
      <c r="D257" t="s">
        <v>81</v>
      </c>
      <c r="E257" s="2" t="str">
        <f>HYPERLINK("capsilon://?command=openfolder&amp;siteaddress=FAM.docvelocity-na8.net&amp;folderid=FXA6FD2949-FF92-F118-7122-5CA2EE19D28F","FX22024488")</f>
        <v>FX22024488</v>
      </c>
      <c r="F257" t="s">
        <v>19</v>
      </c>
      <c r="G257" t="s">
        <v>19</v>
      </c>
      <c r="H257" t="s">
        <v>82</v>
      </c>
      <c r="I257" t="s">
        <v>604</v>
      </c>
      <c r="J257">
        <v>200</v>
      </c>
      <c r="K257" t="s">
        <v>84</v>
      </c>
      <c r="L257" t="s">
        <v>85</v>
      </c>
      <c r="M257" t="s">
        <v>86</v>
      </c>
      <c r="N257">
        <v>2</v>
      </c>
      <c r="O257" s="1">
        <v>44608.662222222221</v>
      </c>
      <c r="P257" s="1">
        <v>44608.743009259262</v>
      </c>
      <c r="Q257">
        <v>4867</v>
      </c>
      <c r="R257">
        <v>2113</v>
      </c>
      <c r="S257" t="b">
        <v>0</v>
      </c>
      <c r="T257" t="s">
        <v>87</v>
      </c>
      <c r="U257" t="b">
        <v>1</v>
      </c>
      <c r="V257" t="s">
        <v>121</v>
      </c>
      <c r="W257" s="1">
        <v>44608.684988425928</v>
      </c>
      <c r="X257">
        <v>1678</v>
      </c>
      <c r="Y257">
        <v>168</v>
      </c>
      <c r="Z257">
        <v>0</v>
      </c>
      <c r="AA257">
        <v>168</v>
      </c>
      <c r="AB257">
        <v>0</v>
      </c>
      <c r="AC257">
        <v>50</v>
      </c>
      <c r="AD257">
        <v>32</v>
      </c>
      <c r="AE257">
        <v>0</v>
      </c>
      <c r="AF257">
        <v>0</v>
      </c>
      <c r="AG257">
        <v>0</v>
      </c>
      <c r="AH257" t="s">
        <v>119</v>
      </c>
      <c r="AI257" s="1">
        <v>44608.743009259262</v>
      </c>
      <c r="AJ257">
        <v>430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32</v>
      </c>
      <c r="AQ257">
        <v>0</v>
      </c>
      <c r="AR257">
        <v>0</v>
      </c>
      <c r="AS257">
        <v>0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 x14ac:dyDescent="0.45">
      <c r="A258" t="s">
        <v>627</v>
      </c>
      <c r="B258" t="s">
        <v>79</v>
      </c>
      <c r="C258" t="s">
        <v>586</v>
      </c>
      <c r="D258" t="s">
        <v>81</v>
      </c>
      <c r="E258" s="2" t="str">
        <f>HYPERLINK("capsilon://?command=openfolder&amp;siteaddress=FAM.docvelocity-na8.net&amp;folderid=FXA6FD2949-FF92-F118-7122-5CA2EE19D28F","FX22024488")</f>
        <v>FX22024488</v>
      </c>
      <c r="F258" t="s">
        <v>19</v>
      </c>
      <c r="G258" t="s">
        <v>19</v>
      </c>
      <c r="H258" t="s">
        <v>82</v>
      </c>
      <c r="I258" t="s">
        <v>606</v>
      </c>
      <c r="J258">
        <v>185</v>
      </c>
      <c r="K258" t="s">
        <v>84</v>
      </c>
      <c r="L258" t="s">
        <v>85</v>
      </c>
      <c r="M258" t="s">
        <v>86</v>
      </c>
      <c r="N258">
        <v>2</v>
      </c>
      <c r="O258" s="1">
        <v>44608.664293981485</v>
      </c>
      <c r="P258" s="1">
        <v>44608.798414351855</v>
      </c>
      <c r="Q258">
        <v>8947</v>
      </c>
      <c r="R258">
        <v>2641</v>
      </c>
      <c r="S258" t="b">
        <v>0</v>
      </c>
      <c r="T258" t="s">
        <v>87</v>
      </c>
      <c r="U258" t="b">
        <v>1</v>
      </c>
      <c r="V258" t="s">
        <v>124</v>
      </c>
      <c r="W258" s="1">
        <v>44608.691192129627</v>
      </c>
      <c r="X258">
        <v>1822</v>
      </c>
      <c r="Y258">
        <v>168</v>
      </c>
      <c r="Z258">
        <v>0</v>
      </c>
      <c r="AA258">
        <v>168</v>
      </c>
      <c r="AB258">
        <v>0</v>
      </c>
      <c r="AC258">
        <v>59</v>
      </c>
      <c r="AD258">
        <v>17</v>
      </c>
      <c r="AE258">
        <v>0</v>
      </c>
      <c r="AF258">
        <v>0</v>
      </c>
      <c r="AG258">
        <v>0</v>
      </c>
      <c r="AH258" t="s">
        <v>119</v>
      </c>
      <c r="AI258" s="1">
        <v>44608.798414351855</v>
      </c>
      <c r="AJ258">
        <v>524</v>
      </c>
      <c r="AK258">
        <v>1</v>
      </c>
      <c r="AL258">
        <v>0</v>
      </c>
      <c r="AM258">
        <v>1</v>
      </c>
      <c r="AN258">
        <v>0</v>
      </c>
      <c r="AO258">
        <v>1</v>
      </c>
      <c r="AP258">
        <v>16</v>
      </c>
      <c r="AQ258">
        <v>0</v>
      </c>
      <c r="AR258">
        <v>0</v>
      </c>
      <c r="AS258">
        <v>0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 x14ac:dyDescent="0.45">
      <c r="A259" t="s">
        <v>628</v>
      </c>
      <c r="B259" t="s">
        <v>79</v>
      </c>
      <c r="C259" t="s">
        <v>611</v>
      </c>
      <c r="D259" t="s">
        <v>81</v>
      </c>
      <c r="E259" s="2" t="str">
        <f>HYPERLINK("capsilon://?command=openfolder&amp;siteaddress=FAM.docvelocity-na8.net&amp;folderid=FXA5AE5FC7-4407-709A-7869-3824A32C1882","FX211210956")</f>
        <v>FX211210956</v>
      </c>
      <c r="F259" t="s">
        <v>19</v>
      </c>
      <c r="G259" t="s">
        <v>19</v>
      </c>
      <c r="H259" t="s">
        <v>82</v>
      </c>
      <c r="I259" t="s">
        <v>612</v>
      </c>
      <c r="J259">
        <v>855</v>
      </c>
      <c r="K259" t="s">
        <v>84</v>
      </c>
      <c r="L259" t="s">
        <v>85</v>
      </c>
      <c r="M259" t="s">
        <v>86</v>
      </c>
      <c r="N259">
        <v>2</v>
      </c>
      <c r="O259" s="1">
        <v>44608.667314814818</v>
      </c>
      <c r="P259" s="1">
        <v>44609.309328703705</v>
      </c>
      <c r="Q259">
        <v>45702</v>
      </c>
      <c r="R259">
        <v>9768</v>
      </c>
      <c r="S259" t="b">
        <v>0</v>
      </c>
      <c r="T259" t="s">
        <v>87</v>
      </c>
      <c r="U259" t="b">
        <v>1</v>
      </c>
      <c r="V259" t="s">
        <v>141</v>
      </c>
      <c r="W259" s="1">
        <v>44608.745798611111</v>
      </c>
      <c r="X259">
        <v>6626</v>
      </c>
      <c r="Y259">
        <v>417</v>
      </c>
      <c r="Z259">
        <v>0</v>
      </c>
      <c r="AA259">
        <v>417</v>
      </c>
      <c r="AB259">
        <v>674</v>
      </c>
      <c r="AC259">
        <v>228</v>
      </c>
      <c r="AD259">
        <v>438</v>
      </c>
      <c r="AE259">
        <v>0</v>
      </c>
      <c r="AF259">
        <v>0</v>
      </c>
      <c r="AG259">
        <v>0</v>
      </c>
      <c r="AH259" t="s">
        <v>629</v>
      </c>
      <c r="AI259" s="1">
        <v>44609.309328703705</v>
      </c>
      <c r="AJ259">
        <v>2686</v>
      </c>
      <c r="AK259">
        <v>6</v>
      </c>
      <c r="AL259">
        <v>0</v>
      </c>
      <c r="AM259">
        <v>6</v>
      </c>
      <c r="AN259">
        <v>337</v>
      </c>
      <c r="AO259">
        <v>5</v>
      </c>
      <c r="AP259">
        <v>432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 x14ac:dyDescent="0.45">
      <c r="A260" t="s">
        <v>630</v>
      </c>
      <c r="B260" t="s">
        <v>79</v>
      </c>
      <c r="C260" t="s">
        <v>616</v>
      </c>
      <c r="D260" t="s">
        <v>81</v>
      </c>
      <c r="E260" s="2" t="str">
        <f>HYPERLINK("capsilon://?command=openfolder&amp;siteaddress=FAM.docvelocity-na8.net&amp;folderid=FXE0B0820D-B70B-01CD-14CF-004214D5E3F1","FX22021037")</f>
        <v>FX22021037</v>
      </c>
      <c r="F260" t="s">
        <v>19</v>
      </c>
      <c r="G260" t="s">
        <v>19</v>
      </c>
      <c r="H260" t="s">
        <v>82</v>
      </c>
      <c r="I260" t="s">
        <v>617</v>
      </c>
      <c r="J260">
        <v>38</v>
      </c>
      <c r="K260" t="s">
        <v>84</v>
      </c>
      <c r="L260" t="s">
        <v>85</v>
      </c>
      <c r="M260" t="s">
        <v>86</v>
      </c>
      <c r="N260">
        <v>2</v>
      </c>
      <c r="O260" s="1">
        <v>44608.67460648148</v>
      </c>
      <c r="P260" s="1">
        <v>44608.799826388888</v>
      </c>
      <c r="Q260">
        <v>10195</v>
      </c>
      <c r="R260">
        <v>624</v>
      </c>
      <c r="S260" t="b">
        <v>0</v>
      </c>
      <c r="T260" t="s">
        <v>87</v>
      </c>
      <c r="U260" t="b">
        <v>1</v>
      </c>
      <c r="V260" t="s">
        <v>88</v>
      </c>
      <c r="W260" s="1">
        <v>44608.68240740741</v>
      </c>
      <c r="X260">
        <v>497</v>
      </c>
      <c r="Y260">
        <v>37</v>
      </c>
      <c r="Z260">
        <v>0</v>
      </c>
      <c r="AA260">
        <v>37</v>
      </c>
      <c r="AB260">
        <v>0</v>
      </c>
      <c r="AC260">
        <v>15</v>
      </c>
      <c r="AD260">
        <v>1</v>
      </c>
      <c r="AE260">
        <v>0</v>
      </c>
      <c r="AF260">
        <v>0</v>
      </c>
      <c r="AG260">
        <v>0</v>
      </c>
      <c r="AH260" t="s">
        <v>119</v>
      </c>
      <c r="AI260" s="1">
        <v>44608.799826388888</v>
      </c>
      <c r="AJ260">
        <v>121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1</v>
      </c>
      <c r="AQ260">
        <v>0</v>
      </c>
      <c r="AR260">
        <v>0</v>
      </c>
      <c r="AS260">
        <v>0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 x14ac:dyDescent="0.45">
      <c r="A261" t="s">
        <v>631</v>
      </c>
      <c r="B261" t="s">
        <v>79</v>
      </c>
      <c r="C261" t="s">
        <v>611</v>
      </c>
      <c r="D261" t="s">
        <v>81</v>
      </c>
      <c r="E261" s="2" t="str">
        <f>HYPERLINK("capsilon://?command=openfolder&amp;siteaddress=FAM.docvelocity-na8.net&amp;folderid=FXA5AE5FC7-4407-709A-7869-3824A32C1882","FX211210956")</f>
        <v>FX211210956</v>
      </c>
      <c r="F261" t="s">
        <v>19</v>
      </c>
      <c r="G261" t="s">
        <v>19</v>
      </c>
      <c r="H261" t="s">
        <v>82</v>
      </c>
      <c r="I261" t="s">
        <v>614</v>
      </c>
      <c r="J261">
        <v>283</v>
      </c>
      <c r="K261" t="s">
        <v>84</v>
      </c>
      <c r="L261" t="s">
        <v>85</v>
      </c>
      <c r="M261" t="s">
        <v>86</v>
      </c>
      <c r="N261">
        <v>2</v>
      </c>
      <c r="O261" s="1">
        <v>44608.675208333334</v>
      </c>
      <c r="P261" s="1">
        <v>44609.361793981479</v>
      </c>
      <c r="Q261">
        <v>51014</v>
      </c>
      <c r="R261">
        <v>8307</v>
      </c>
      <c r="S261" t="b">
        <v>0</v>
      </c>
      <c r="T261" t="s">
        <v>87</v>
      </c>
      <c r="U261" t="b">
        <v>1</v>
      </c>
      <c r="V261" t="s">
        <v>365</v>
      </c>
      <c r="W261" s="1">
        <v>44608.739849537036</v>
      </c>
      <c r="X261">
        <v>5075</v>
      </c>
      <c r="Y261">
        <v>416</v>
      </c>
      <c r="Z261">
        <v>0</v>
      </c>
      <c r="AA261">
        <v>416</v>
      </c>
      <c r="AB261">
        <v>102</v>
      </c>
      <c r="AC261">
        <v>356</v>
      </c>
      <c r="AD261">
        <v>-133</v>
      </c>
      <c r="AE261">
        <v>0</v>
      </c>
      <c r="AF261">
        <v>0</v>
      </c>
      <c r="AG261">
        <v>0</v>
      </c>
      <c r="AH261" t="s">
        <v>129</v>
      </c>
      <c r="AI261" s="1">
        <v>44609.361793981479</v>
      </c>
      <c r="AJ261">
        <v>3155</v>
      </c>
      <c r="AK261">
        <v>13</v>
      </c>
      <c r="AL261">
        <v>0</v>
      </c>
      <c r="AM261">
        <v>13</v>
      </c>
      <c r="AN261">
        <v>102</v>
      </c>
      <c r="AO261">
        <v>13</v>
      </c>
      <c r="AP261">
        <v>-146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 x14ac:dyDescent="0.45">
      <c r="A262" t="s">
        <v>632</v>
      </c>
      <c r="B262" t="s">
        <v>79</v>
      </c>
      <c r="C262" t="s">
        <v>622</v>
      </c>
      <c r="D262" t="s">
        <v>81</v>
      </c>
      <c r="E262" s="2" t="str">
        <f>HYPERLINK("capsilon://?command=openfolder&amp;siteaddress=FAM.docvelocity-na8.net&amp;folderid=FXF973504A-46EC-FF12-1E25-E8C820B8CD16","FX220113398")</f>
        <v>FX220113398</v>
      </c>
      <c r="F262" t="s">
        <v>19</v>
      </c>
      <c r="G262" t="s">
        <v>19</v>
      </c>
      <c r="H262" t="s">
        <v>82</v>
      </c>
      <c r="I262" t="s">
        <v>623</v>
      </c>
      <c r="J262">
        <v>384</v>
      </c>
      <c r="K262" t="s">
        <v>84</v>
      </c>
      <c r="L262" t="s">
        <v>85</v>
      </c>
      <c r="M262" t="s">
        <v>86</v>
      </c>
      <c r="N262">
        <v>2</v>
      </c>
      <c r="O262" s="1">
        <v>44608.677800925929</v>
      </c>
      <c r="P262" s="1">
        <v>44609.366597222222</v>
      </c>
      <c r="Q262">
        <v>57299</v>
      </c>
      <c r="R262">
        <v>2213</v>
      </c>
      <c r="S262" t="b">
        <v>0</v>
      </c>
      <c r="T262" t="s">
        <v>87</v>
      </c>
      <c r="U262" t="b">
        <v>1</v>
      </c>
      <c r="V262" t="s">
        <v>132</v>
      </c>
      <c r="W262" s="1">
        <v>44608.690451388888</v>
      </c>
      <c r="X262">
        <v>962</v>
      </c>
      <c r="Y262">
        <v>364</v>
      </c>
      <c r="Z262">
        <v>0</v>
      </c>
      <c r="AA262">
        <v>364</v>
      </c>
      <c r="AB262">
        <v>0</v>
      </c>
      <c r="AC262">
        <v>129</v>
      </c>
      <c r="AD262">
        <v>20</v>
      </c>
      <c r="AE262">
        <v>0</v>
      </c>
      <c r="AF262">
        <v>0</v>
      </c>
      <c r="AG262">
        <v>0</v>
      </c>
      <c r="AH262" t="s">
        <v>172</v>
      </c>
      <c r="AI262" s="1">
        <v>44609.366597222222</v>
      </c>
      <c r="AJ262">
        <v>1251</v>
      </c>
      <c r="AK262">
        <v>5</v>
      </c>
      <c r="AL262">
        <v>0</v>
      </c>
      <c r="AM262">
        <v>5</v>
      </c>
      <c r="AN262">
        <v>0</v>
      </c>
      <c r="AO262">
        <v>5</v>
      </c>
      <c r="AP262">
        <v>15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 x14ac:dyDescent="0.45">
      <c r="A263" t="s">
        <v>633</v>
      </c>
      <c r="B263" t="s">
        <v>79</v>
      </c>
      <c r="C263" t="s">
        <v>116</v>
      </c>
      <c r="D263" t="s">
        <v>81</v>
      </c>
      <c r="E263" s="2" t="str">
        <f>HYPERLINK("capsilon://?command=openfolder&amp;siteaddress=FAM.docvelocity-na8.net&amp;folderid=FX385E0A70-4F01-7B6D-5DDE-EB7B97F0A075","FX21128302")</f>
        <v>FX21128302</v>
      </c>
      <c r="F263" t="s">
        <v>19</v>
      </c>
      <c r="G263" t="s">
        <v>19</v>
      </c>
      <c r="H263" t="s">
        <v>82</v>
      </c>
      <c r="I263" t="s">
        <v>634</v>
      </c>
      <c r="J263">
        <v>32</v>
      </c>
      <c r="K263" t="s">
        <v>84</v>
      </c>
      <c r="L263" t="s">
        <v>85</v>
      </c>
      <c r="M263" t="s">
        <v>86</v>
      </c>
      <c r="N263">
        <v>2</v>
      </c>
      <c r="O263" s="1">
        <v>44608.684652777774</v>
      </c>
      <c r="P263" s="1">
        <v>44609.391435185185</v>
      </c>
      <c r="Q263">
        <v>60090</v>
      </c>
      <c r="R263">
        <v>976</v>
      </c>
      <c r="S263" t="b">
        <v>0</v>
      </c>
      <c r="T263" t="s">
        <v>87</v>
      </c>
      <c r="U263" t="b">
        <v>0</v>
      </c>
      <c r="V263" t="s">
        <v>138</v>
      </c>
      <c r="W263" s="1">
        <v>44608.692372685182</v>
      </c>
      <c r="X263">
        <v>658</v>
      </c>
      <c r="Y263">
        <v>63</v>
      </c>
      <c r="Z263">
        <v>0</v>
      </c>
      <c r="AA263">
        <v>63</v>
      </c>
      <c r="AB263">
        <v>0</v>
      </c>
      <c r="AC263">
        <v>52</v>
      </c>
      <c r="AD263">
        <v>-31</v>
      </c>
      <c r="AE263">
        <v>0</v>
      </c>
      <c r="AF263">
        <v>0</v>
      </c>
      <c r="AG263">
        <v>0</v>
      </c>
      <c r="AH263" t="s">
        <v>185</v>
      </c>
      <c r="AI263" s="1">
        <v>44609.391435185185</v>
      </c>
      <c r="AJ263">
        <v>318</v>
      </c>
      <c r="AK263">
        <v>4</v>
      </c>
      <c r="AL263">
        <v>0</v>
      </c>
      <c r="AM263">
        <v>4</v>
      </c>
      <c r="AN263">
        <v>5</v>
      </c>
      <c r="AO263">
        <v>5</v>
      </c>
      <c r="AP263">
        <v>-35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 x14ac:dyDescent="0.45">
      <c r="A264" t="s">
        <v>635</v>
      </c>
      <c r="B264" t="s">
        <v>79</v>
      </c>
      <c r="C264" t="s">
        <v>636</v>
      </c>
      <c r="D264" t="s">
        <v>81</v>
      </c>
      <c r="E264" s="2" t="str">
        <f>HYPERLINK("capsilon://?command=openfolder&amp;siteaddress=FAM.docvelocity-na8.net&amp;folderid=FXFD383B80-1454-58B9-97F9-14F7727DE728","FX21129434")</f>
        <v>FX21129434</v>
      </c>
      <c r="F264" t="s">
        <v>19</v>
      </c>
      <c r="G264" t="s">
        <v>19</v>
      </c>
      <c r="H264" t="s">
        <v>82</v>
      </c>
      <c r="I264" t="s">
        <v>637</v>
      </c>
      <c r="J264">
        <v>38</v>
      </c>
      <c r="K264" t="s">
        <v>84</v>
      </c>
      <c r="L264" t="s">
        <v>85</v>
      </c>
      <c r="M264" t="s">
        <v>86</v>
      </c>
      <c r="N264">
        <v>2</v>
      </c>
      <c r="O264" s="1">
        <v>44608.712141203701</v>
      </c>
      <c r="P264" s="1">
        <v>44609.391840277778</v>
      </c>
      <c r="Q264">
        <v>58549</v>
      </c>
      <c r="R264">
        <v>177</v>
      </c>
      <c r="S264" t="b">
        <v>0</v>
      </c>
      <c r="T264" t="s">
        <v>87</v>
      </c>
      <c r="U264" t="b">
        <v>0</v>
      </c>
      <c r="V264" t="s">
        <v>132</v>
      </c>
      <c r="W264" s="1">
        <v>44608.71402777778</v>
      </c>
      <c r="X264">
        <v>116</v>
      </c>
      <c r="Y264">
        <v>0</v>
      </c>
      <c r="Z264">
        <v>0</v>
      </c>
      <c r="AA264">
        <v>0</v>
      </c>
      <c r="AB264">
        <v>37</v>
      </c>
      <c r="AC264">
        <v>0</v>
      </c>
      <c r="AD264">
        <v>38</v>
      </c>
      <c r="AE264">
        <v>0</v>
      </c>
      <c r="AF264">
        <v>0</v>
      </c>
      <c r="AG264">
        <v>0</v>
      </c>
      <c r="AH264" t="s">
        <v>185</v>
      </c>
      <c r="AI264" s="1">
        <v>44609.391840277778</v>
      </c>
      <c r="AJ264">
        <v>35</v>
      </c>
      <c r="AK264">
        <v>0</v>
      </c>
      <c r="AL264">
        <v>0</v>
      </c>
      <c r="AM264">
        <v>0</v>
      </c>
      <c r="AN264">
        <v>37</v>
      </c>
      <c r="AO264">
        <v>0</v>
      </c>
      <c r="AP264">
        <v>38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 x14ac:dyDescent="0.45">
      <c r="A265" t="s">
        <v>638</v>
      </c>
      <c r="B265" t="s">
        <v>79</v>
      </c>
      <c r="C265" t="s">
        <v>639</v>
      </c>
      <c r="D265" t="s">
        <v>81</v>
      </c>
      <c r="E265" s="2" t="str">
        <f>HYPERLINK("capsilon://?command=openfolder&amp;siteaddress=FAM.docvelocity-na8.net&amp;folderid=FX2727FDB4-B8DC-CD3E-D7C7-7C2454C10A46","FX22017655")</f>
        <v>FX22017655</v>
      </c>
      <c r="F265" t="s">
        <v>19</v>
      </c>
      <c r="G265" t="s">
        <v>19</v>
      </c>
      <c r="H265" t="s">
        <v>82</v>
      </c>
      <c r="I265" t="s">
        <v>640</v>
      </c>
      <c r="J265">
        <v>38</v>
      </c>
      <c r="K265" t="s">
        <v>84</v>
      </c>
      <c r="L265" t="s">
        <v>85</v>
      </c>
      <c r="M265" t="s">
        <v>86</v>
      </c>
      <c r="N265">
        <v>2</v>
      </c>
      <c r="O265" s="1">
        <v>44594.405694444446</v>
      </c>
      <c r="P265" s="1">
        <v>44594.422777777778</v>
      </c>
      <c r="Q265">
        <v>1084</v>
      </c>
      <c r="R265">
        <v>392</v>
      </c>
      <c r="S265" t="b">
        <v>0</v>
      </c>
      <c r="T265" t="s">
        <v>87</v>
      </c>
      <c r="U265" t="b">
        <v>0</v>
      </c>
      <c r="V265" t="s">
        <v>121</v>
      </c>
      <c r="W265" s="1">
        <v>44594.412592592591</v>
      </c>
      <c r="X265">
        <v>219</v>
      </c>
      <c r="Y265">
        <v>37</v>
      </c>
      <c r="Z265">
        <v>0</v>
      </c>
      <c r="AA265">
        <v>37</v>
      </c>
      <c r="AB265">
        <v>0</v>
      </c>
      <c r="AC265">
        <v>14</v>
      </c>
      <c r="AD265">
        <v>1</v>
      </c>
      <c r="AE265">
        <v>0</v>
      </c>
      <c r="AF265">
        <v>0</v>
      </c>
      <c r="AG265">
        <v>0</v>
      </c>
      <c r="AH265" t="s">
        <v>185</v>
      </c>
      <c r="AI265" s="1">
        <v>44594.422777777778</v>
      </c>
      <c r="AJ265">
        <v>173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0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 x14ac:dyDescent="0.45">
      <c r="A266" t="s">
        <v>641</v>
      </c>
      <c r="B266" t="s">
        <v>79</v>
      </c>
      <c r="C266" t="s">
        <v>642</v>
      </c>
      <c r="D266" t="s">
        <v>81</v>
      </c>
      <c r="E266" s="2" t="str">
        <f>HYPERLINK("capsilon://?command=openfolder&amp;siteaddress=FAM.docvelocity-na8.net&amp;folderid=FXBABBBAFD-405C-9214-A556-1A8E932AA3A8","FX2202597")</f>
        <v>FX2202597</v>
      </c>
      <c r="F266" t="s">
        <v>19</v>
      </c>
      <c r="G266" t="s">
        <v>19</v>
      </c>
      <c r="H266" t="s">
        <v>82</v>
      </c>
      <c r="I266" t="s">
        <v>643</v>
      </c>
      <c r="J266">
        <v>66</v>
      </c>
      <c r="K266" t="s">
        <v>84</v>
      </c>
      <c r="L266" t="s">
        <v>85</v>
      </c>
      <c r="M266" t="s">
        <v>86</v>
      </c>
      <c r="N266">
        <v>1</v>
      </c>
      <c r="O266" s="1">
        <v>44608.721006944441</v>
      </c>
      <c r="P266" s="1">
        <v>44608.734768518516</v>
      </c>
      <c r="Q266">
        <v>1030</v>
      </c>
      <c r="R266">
        <v>159</v>
      </c>
      <c r="S266" t="b">
        <v>0</v>
      </c>
      <c r="T266" t="s">
        <v>87</v>
      </c>
      <c r="U266" t="b">
        <v>0</v>
      </c>
      <c r="V266" t="s">
        <v>88</v>
      </c>
      <c r="W266" s="1">
        <v>44608.734768518516</v>
      </c>
      <c r="X266">
        <v>70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66</v>
      </c>
      <c r="AE266">
        <v>52</v>
      </c>
      <c r="AF266">
        <v>0</v>
      </c>
      <c r="AG266">
        <v>1</v>
      </c>
      <c r="AH266" t="s">
        <v>87</v>
      </c>
      <c r="AI266" t="s">
        <v>87</v>
      </c>
      <c r="AJ266" t="s">
        <v>87</v>
      </c>
      <c r="AK266" t="s">
        <v>87</v>
      </c>
      <c r="AL266" t="s">
        <v>87</v>
      </c>
      <c r="AM266" t="s">
        <v>87</v>
      </c>
      <c r="AN266" t="s">
        <v>87</v>
      </c>
      <c r="AO266" t="s">
        <v>87</v>
      </c>
      <c r="AP266" t="s">
        <v>87</v>
      </c>
      <c r="AQ266" t="s">
        <v>87</v>
      </c>
      <c r="AR266" t="s">
        <v>87</v>
      </c>
      <c r="AS266" t="s">
        <v>87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 x14ac:dyDescent="0.45">
      <c r="A267" t="s">
        <v>644</v>
      </c>
      <c r="B267" t="s">
        <v>79</v>
      </c>
      <c r="C267" t="s">
        <v>642</v>
      </c>
      <c r="D267" t="s">
        <v>81</v>
      </c>
      <c r="E267" s="2" t="str">
        <f>HYPERLINK("capsilon://?command=openfolder&amp;siteaddress=FAM.docvelocity-na8.net&amp;folderid=FXBABBBAFD-405C-9214-A556-1A8E932AA3A8","FX2202597")</f>
        <v>FX2202597</v>
      </c>
      <c r="F267" t="s">
        <v>19</v>
      </c>
      <c r="G267" t="s">
        <v>19</v>
      </c>
      <c r="H267" t="s">
        <v>82</v>
      </c>
      <c r="I267" t="s">
        <v>643</v>
      </c>
      <c r="J267">
        <v>38</v>
      </c>
      <c r="K267" t="s">
        <v>84</v>
      </c>
      <c r="L267" t="s">
        <v>85</v>
      </c>
      <c r="M267" t="s">
        <v>86</v>
      </c>
      <c r="N267">
        <v>2</v>
      </c>
      <c r="O267" s="1">
        <v>44608.73510416667</v>
      </c>
      <c r="P267" s="1">
        <v>44609.364803240744</v>
      </c>
      <c r="Q267">
        <v>41294</v>
      </c>
      <c r="R267">
        <v>13112</v>
      </c>
      <c r="S267" t="b">
        <v>0</v>
      </c>
      <c r="T267" t="s">
        <v>87</v>
      </c>
      <c r="U267" t="b">
        <v>1</v>
      </c>
      <c r="V267" t="s">
        <v>124</v>
      </c>
      <c r="W267" s="1">
        <v>44608.752280092594</v>
      </c>
      <c r="X267">
        <v>1310</v>
      </c>
      <c r="Y267">
        <v>37</v>
      </c>
      <c r="Z267">
        <v>0</v>
      </c>
      <c r="AA267">
        <v>37</v>
      </c>
      <c r="AB267">
        <v>0</v>
      </c>
      <c r="AC267">
        <v>34</v>
      </c>
      <c r="AD267">
        <v>1</v>
      </c>
      <c r="AE267">
        <v>0</v>
      </c>
      <c r="AF267">
        <v>0</v>
      </c>
      <c r="AG267">
        <v>0</v>
      </c>
      <c r="AH267" t="s">
        <v>129</v>
      </c>
      <c r="AI267" s="1">
        <v>44609.364803240744</v>
      </c>
      <c r="AJ267">
        <v>259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</v>
      </c>
      <c r="AQ267">
        <v>0</v>
      </c>
      <c r="AR267">
        <v>0</v>
      </c>
      <c r="AS267">
        <v>0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 x14ac:dyDescent="0.45">
      <c r="A268" t="s">
        <v>645</v>
      </c>
      <c r="B268" t="s">
        <v>79</v>
      </c>
      <c r="C268" t="s">
        <v>646</v>
      </c>
      <c r="D268" t="s">
        <v>81</v>
      </c>
      <c r="E268" s="2" t="str">
        <f>HYPERLINK("capsilon://?command=openfolder&amp;siteaddress=FAM.docvelocity-na8.net&amp;folderid=FX15CCFC38-68F6-7A69-59D2-7262155A0800","FX22023092")</f>
        <v>FX22023092</v>
      </c>
      <c r="F268" t="s">
        <v>19</v>
      </c>
      <c r="G268" t="s">
        <v>19</v>
      </c>
      <c r="H268" t="s">
        <v>82</v>
      </c>
      <c r="I268" t="s">
        <v>647</v>
      </c>
      <c r="J268">
        <v>66</v>
      </c>
      <c r="K268" t="s">
        <v>84</v>
      </c>
      <c r="L268" t="s">
        <v>85</v>
      </c>
      <c r="M268" t="s">
        <v>86</v>
      </c>
      <c r="N268">
        <v>2</v>
      </c>
      <c r="O268" s="1">
        <v>44608.740798611114</v>
      </c>
      <c r="P268" s="1">
        <v>44609.414259259262</v>
      </c>
      <c r="Q268">
        <v>56408</v>
      </c>
      <c r="R268">
        <v>1779</v>
      </c>
      <c r="S268" t="b">
        <v>0</v>
      </c>
      <c r="T268" t="s">
        <v>87</v>
      </c>
      <c r="U268" t="b">
        <v>0</v>
      </c>
      <c r="V268" t="s">
        <v>365</v>
      </c>
      <c r="W268" s="1">
        <v>44608.760937500003</v>
      </c>
      <c r="X268">
        <v>1194</v>
      </c>
      <c r="Y268">
        <v>52</v>
      </c>
      <c r="Z268">
        <v>0</v>
      </c>
      <c r="AA268">
        <v>52</v>
      </c>
      <c r="AB268">
        <v>0</v>
      </c>
      <c r="AC268">
        <v>16</v>
      </c>
      <c r="AD268">
        <v>14</v>
      </c>
      <c r="AE268">
        <v>0</v>
      </c>
      <c r="AF268">
        <v>0</v>
      </c>
      <c r="AG268">
        <v>0</v>
      </c>
      <c r="AH268" t="s">
        <v>185</v>
      </c>
      <c r="AI268" s="1">
        <v>44609.414259259262</v>
      </c>
      <c r="AJ268">
        <v>377</v>
      </c>
      <c r="AK268">
        <v>2</v>
      </c>
      <c r="AL268">
        <v>0</v>
      </c>
      <c r="AM268">
        <v>2</v>
      </c>
      <c r="AN268">
        <v>0</v>
      </c>
      <c r="AO268">
        <v>1</v>
      </c>
      <c r="AP268">
        <v>12</v>
      </c>
      <c r="AQ268">
        <v>0</v>
      </c>
      <c r="AR268">
        <v>0</v>
      </c>
      <c r="AS268">
        <v>0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 x14ac:dyDescent="0.45">
      <c r="A269" t="s">
        <v>648</v>
      </c>
      <c r="B269" t="s">
        <v>79</v>
      </c>
      <c r="C269" t="s">
        <v>649</v>
      </c>
      <c r="D269" t="s">
        <v>81</v>
      </c>
      <c r="E269" s="2" t="str">
        <f>HYPERLINK("capsilon://?command=openfolder&amp;siteaddress=FAM.docvelocity-na8.net&amp;folderid=FX1B2343AA-B0A9-4AD6-539A-D2310D980F09","FX22023811")</f>
        <v>FX22023811</v>
      </c>
      <c r="F269" t="s">
        <v>19</v>
      </c>
      <c r="G269" t="s">
        <v>19</v>
      </c>
      <c r="H269" t="s">
        <v>82</v>
      </c>
      <c r="I269" t="s">
        <v>650</v>
      </c>
      <c r="J269">
        <v>170</v>
      </c>
      <c r="K269" t="s">
        <v>84</v>
      </c>
      <c r="L269" t="s">
        <v>85</v>
      </c>
      <c r="M269" t="s">
        <v>86</v>
      </c>
      <c r="N269">
        <v>1</v>
      </c>
      <c r="O269" s="1">
        <v>44608.900046296294</v>
      </c>
      <c r="P269" s="1">
        <v>44609.201597222222</v>
      </c>
      <c r="Q269">
        <v>24243</v>
      </c>
      <c r="R269">
        <v>1811</v>
      </c>
      <c r="S269" t="b">
        <v>0</v>
      </c>
      <c r="T269" t="s">
        <v>87</v>
      </c>
      <c r="U269" t="b">
        <v>0</v>
      </c>
      <c r="V269" t="s">
        <v>110</v>
      </c>
      <c r="W269" s="1">
        <v>44609.201597222222</v>
      </c>
      <c r="X269">
        <v>1318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170</v>
      </c>
      <c r="AE269">
        <v>146</v>
      </c>
      <c r="AF269">
        <v>0</v>
      </c>
      <c r="AG269">
        <v>17</v>
      </c>
      <c r="AH269" t="s">
        <v>87</v>
      </c>
      <c r="AI269" t="s">
        <v>87</v>
      </c>
      <c r="AJ269" t="s">
        <v>87</v>
      </c>
      <c r="AK269" t="s">
        <v>87</v>
      </c>
      <c r="AL269" t="s">
        <v>87</v>
      </c>
      <c r="AM269" t="s">
        <v>87</v>
      </c>
      <c r="AN269" t="s">
        <v>87</v>
      </c>
      <c r="AO269" t="s">
        <v>87</v>
      </c>
      <c r="AP269" t="s">
        <v>87</v>
      </c>
      <c r="AQ269" t="s">
        <v>87</v>
      </c>
      <c r="AR269" t="s">
        <v>87</v>
      </c>
      <c r="AS269" t="s">
        <v>87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 x14ac:dyDescent="0.45">
      <c r="A270" t="s">
        <v>651</v>
      </c>
      <c r="B270" t="s">
        <v>79</v>
      </c>
      <c r="C270" t="s">
        <v>652</v>
      </c>
      <c r="D270" t="s">
        <v>81</v>
      </c>
      <c r="E270" s="2" t="str">
        <f>HYPERLINK("capsilon://?command=openfolder&amp;siteaddress=FAM.docvelocity-na8.net&amp;folderid=FX1CC3D318-EEA1-52BF-5355-1E1691040D63","FX22025775")</f>
        <v>FX22025775</v>
      </c>
      <c r="F270" t="s">
        <v>19</v>
      </c>
      <c r="G270" t="s">
        <v>19</v>
      </c>
      <c r="H270" t="s">
        <v>82</v>
      </c>
      <c r="I270" t="s">
        <v>653</v>
      </c>
      <c r="J270">
        <v>149</v>
      </c>
      <c r="K270" t="s">
        <v>84</v>
      </c>
      <c r="L270" t="s">
        <v>85</v>
      </c>
      <c r="M270" t="s">
        <v>86</v>
      </c>
      <c r="N270">
        <v>1</v>
      </c>
      <c r="O270" s="1">
        <v>44609.030081018522</v>
      </c>
      <c r="P270" s="1">
        <v>44609.208657407406</v>
      </c>
      <c r="Q270">
        <v>14390</v>
      </c>
      <c r="R270">
        <v>1039</v>
      </c>
      <c r="S270" t="b">
        <v>0</v>
      </c>
      <c r="T270" t="s">
        <v>87</v>
      </c>
      <c r="U270" t="b">
        <v>0</v>
      </c>
      <c r="V270" t="s">
        <v>110</v>
      </c>
      <c r="W270" s="1">
        <v>44609.208657407406</v>
      </c>
      <c r="X270">
        <v>609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149</v>
      </c>
      <c r="AE270">
        <v>137</v>
      </c>
      <c r="AF270">
        <v>0</v>
      </c>
      <c r="AG270">
        <v>6</v>
      </c>
      <c r="AH270" t="s">
        <v>87</v>
      </c>
      <c r="AI270" t="s">
        <v>87</v>
      </c>
      <c r="AJ270" t="s">
        <v>87</v>
      </c>
      <c r="AK270" t="s">
        <v>87</v>
      </c>
      <c r="AL270" t="s">
        <v>87</v>
      </c>
      <c r="AM270" t="s">
        <v>87</v>
      </c>
      <c r="AN270" t="s">
        <v>87</v>
      </c>
      <c r="AO270" t="s">
        <v>87</v>
      </c>
      <c r="AP270" t="s">
        <v>87</v>
      </c>
      <c r="AQ270" t="s">
        <v>87</v>
      </c>
      <c r="AR270" t="s">
        <v>87</v>
      </c>
      <c r="AS270" t="s">
        <v>87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 x14ac:dyDescent="0.45">
      <c r="A271" t="s">
        <v>654</v>
      </c>
      <c r="B271" t="s">
        <v>79</v>
      </c>
      <c r="C271" t="s">
        <v>649</v>
      </c>
      <c r="D271" t="s">
        <v>81</v>
      </c>
      <c r="E271" s="2" t="str">
        <f>HYPERLINK("capsilon://?command=openfolder&amp;siteaddress=FAM.docvelocity-na8.net&amp;folderid=FX1B2343AA-B0A9-4AD6-539A-D2310D980F09","FX22023811")</f>
        <v>FX22023811</v>
      </c>
      <c r="F271" t="s">
        <v>19</v>
      </c>
      <c r="G271" t="s">
        <v>19</v>
      </c>
      <c r="H271" t="s">
        <v>82</v>
      </c>
      <c r="I271" t="s">
        <v>650</v>
      </c>
      <c r="J271">
        <v>737</v>
      </c>
      <c r="K271" t="s">
        <v>84</v>
      </c>
      <c r="L271" t="s">
        <v>85</v>
      </c>
      <c r="M271" t="s">
        <v>86</v>
      </c>
      <c r="N271">
        <v>2</v>
      </c>
      <c r="O271" s="1">
        <v>44609.203912037039</v>
      </c>
      <c r="P271" s="1">
        <v>44609.39875</v>
      </c>
      <c r="Q271">
        <v>7222</v>
      </c>
      <c r="R271">
        <v>9612</v>
      </c>
      <c r="S271" t="b">
        <v>0</v>
      </c>
      <c r="T271" t="s">
        <v>87</v>
      </c>
      <c r="U271" t="b">
        <v>1</v>
      </c>
      <c r="V271" t="s">
        <v>128</v>
      </c>
      <c r="W271" s="1">
        <v>44609.282754629632</v>
      </c>
      <c r="X271">
        <v>6684</v>
      </c>
      <c r="Y271">
        <v>550</v>
      </c>
      <c r="Z271">
        <v>0</v>
      </c>
      <c r="AA271">
        <v>550</v>
      </c>
      <c r="AB271">
        <v>100</v>
      </c>
      <c r="AC271">
        <v>302</v>
      </c>
      <c r="AD271">
        <v>187</v>
      </c>
      <c r="AE271">
        <v>0</v>
      </c>
      <c r="AF271">
        <v>0</v>
      </c>
      <c r="AG271">
        <v>0</v>
      </c>
      <c r="AH271" t="s">
        <v>129</v>
      </c>
      <c r="AI271" s="1">
        <v>44609.39875</v>
      </c>
      <c r="AJ271">
        <v>439</v>
      </c>
      <c r="AK271">
        <v>0</v>
      </c>
      <c r="AL271">
        <v>0</v>
      </c>
      <c r="AM271">
        <v>0</v>
      </c>
      <c r="AN271">
        <v>50</v>
      </c>
      <c r="AO271">
        <v>0</v>
      </c>
      <c r="AP271">
        <v>187</v>
      </c>
      <c r="AQ271">
        <v>0</v>
      </c>
      <c r="AR271">
        <v>0</v>
      </c>
      <c r="AS271">
        <v>0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 x14ac:dyDescent="0.45">
      <c r="A272" t="s">
        <v>655</v>
      </c>
      <c r="B272" t="s">
        <v>79</v>
      </c>
      <c r="C272" t="s">
        <v>652</v>
      </c>
      <c r="D272" t="s">
        <v>81</v>
      </c>
      <c r="E272" s="2" t="str">
        <f>HYPERLINK("capsilon://?command=openfolder&amp;siteaddress=FAM.docvelocity-na8.net&amp;folderid=FX1CC3D318-EEA1-52BF-5355-1E1691040D63","FX22025775")</f>
        <v>FX22025775</v>
      </c>
      <c r="F272" t="s">
        <v>19</v>
      </c>
      <c r="G272" t="s">
        <v>19</v>
      </c>
      <c r="H272" t="s">
        <v>82</v>
      </c>
      <c r="I272" t="s">
        <v>653</v>
      </c>
      <c r="J272">
        <v>429</v>
      </c>
      <c r="K272" t="s">
        <v>84</v>
      </c>
      <c r="L272" t="s">
        <v>85</v>
      </c>
      <c r="M272" t="s">
        <v>86</v>
      </c>
      <c r="N272">
        <v>2</v>
      </c>
      <c r="O272" s="1">
        <v>44609.210486111115</v>
      </c>
      <c r="P272" s="1">
        <v>44609.385578703703</v>
      </c>
      <c r="Q272">
        <v>12268</v>
      </c>
      <c r="R272">
        <v>2860</v>
      </c>
      <c r="S272" t="b">
        <v>0</v>
      </c>
      <c r="T272" t="s">
        <v>87</v>
      </c>
      <c r="U272" t="b">
        <v>1</v>
      </c>
      <c r="V272" t="s">
        <v>365</v>
      </c>
      <c r="W272" s="1">
        <v>44609.235717592594</v>
      </c>
      <c r="X272">
        <v>1635</v>
      </c>
      <c r="Y272">
        <v>366</v>
      </c>
      <c r="Z272">
        <v>0</v>
      </c>
      <c r="AA272">
        <v>366</v>
      </c>
      <c r="AB272">
        <v>0</v>
      </c>
      <c r="AC272">
        <v>33</v>
      </c>
      <c r="AD272">
        <v>63</v>
      </c>
      <c r="AE272">
        <v>0</v>
      </c>
      <c r="AF272">
        <v>0</v>
      </c>
      <c r="AG272">
        <v>0</v>
      </c>
      <c r="AH272" t="s">
        <v>185</v>
      </c>
      <c r="AI272" s="1">
        <v>44609.385578703703</v>
      </c>
      <c r="AJ272">
        <v>1182</v>
      </c>
      <c r="AK272">
        <v>2</v>
      </c>
      <c r="AL272">
        <v>0</v>
      </c>
      <c r="AM272">
        <v>2</v>
      </c>
      <c r="AN272">
        <v>0</v>
      </c>
      <c r="AO272">
        <v>1</v>
      </c>
      <c r="AP272">
        <v>61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 x14ac:dyDescent="0.45">
      <c r="A273" t="s">
        <v>656</v>
      </c>
      <c r="B273" t="s">
        <v>79</v>
      </c>
      <c r="C273" t="s">
        <v>657</v>
      </c>
      <c r="D273" t="s">
        <v>81</v>
      </c>
      <c r="E273" s="2" t="str">
        <f>HYPERLINK("capsilon://?command=openfolder&amp;siteaddress=FAM.docvelocity-na8.net&amp;folderid=FXEAACDBC1-A8C2-C659-3CC6-0F1B56BAAC8A","FX211112774")</f>
        <v>FX211112774</v>
      </c>
      <c r="F273" t="s">
        <v>19</v>
      </c>
      <c r="G273" t="s">
        <v>19</v>
      </c>
      <c r="H273" t="s">
        <v>82</v>
      </c>
      <c r="I273" t="s">
        <v>658</v>
      </c>
      <c r="J273">
        <v>47</v>
      </c>
      <c r="K273" t="s">
        <v>84</v>
      </c>
      <c r="L273" t="s">
        <v>85</v>
      </c>
      <c r="M273" t="s">
        <v>86</v>
      </c>
      <c r="N273">
        <v>1</v>
      </c>
      <c r="O273" s="1">
        <v>44609.398472222223</v>
      </c>
      <c r="P273" s="1">
        <v>44609.407476851855</v>
      </c>
      <c r="Q273">
        <v>125</v>
      </c>
      <c r="R273">
        <v>653</v>
      </c>
      <c r="S273" t="b">
        <v>0</v>
      </c>
      <c r="T273" t="s">
        <v>87</v>
      </c>
      <c r="U273" t="b">
        <v>0</v>
      </c>
      <c r="V273" t="s">
        <v>118</v>
      </c>
      <c r="W273" s="1">
        <v>44609.407476851855</v>
      </c>
      <c r="X273">
        <v>514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47</v>
      </c>
      <c r="AE273">
        <v>42</v>
      </c>
      <c r="AF273">
        <v>0</v>
      </c>
      <c r="AG273">
        <v>5</v>
      </c>
      <c r="AH273" t="s">
        <v>87</v>
      </c>
      <c r="AI273" t="s">
        <v>87</v>
      </c>
      <c r="AJ273" t="s">
        <v>87</v>
      </c>
      <c r="AK273" t="s">
        <v>87</v>
      </c>
      <c r="AL273" t="s">
        <v>87</v>
      </c>
      <c r="AM273" t="s">
        <v>87</v>
      </c>
      <c r="AN273" t="s">
        <v>87</v>
      </c>
      <c r="AO273" t="s">
        <v>87</v>
      </c>
      <c r="AP273" t="s">
        <v>87</v>
      </c>
      <c r="AQ273" t="s">
        <v>87</v>
      </c>
      <c r="AR273" t="s">
        <v>87</v>
      </c>
      <c r="AS273" t="s">
        <v>87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 x14ac:dyDescent="0.45">
      <c r="A274" t="s">
        <v>659</v>
      </c>
      <c r="B274" t="s">
        <v>79</v>
      </c>
      <c r="C274" t="s">
        <v>657</v>
      </c>
      <c r="D274" t="s">
        <v>81</v>
      </c>
      <c r="E274" s="2" t="str">
        <f>HYPERLINK("capsilon://?command=openfolder&amp;siteaddress=FAM.docvelocity-na8.net&amp;folderid=FXEAACDBC1-A8C2-C659-3CC6-0F1B56BAAC8A","FX211112774")</f>
        <v>FX211112774</v>
      </c>
      <c r="F274" t="s">
        <v>19</v>
      </c>
      <c r="G274" t="s">
        <v>19</v>
      </c>
      <c r="H274" t="s">
        <v>82</v>
      </c>
      <c r="I274" t="s">
        <v>660</v>
      </c>
      <c r="J274">
        <v>52</v>
      </c>
      <c r="K274" t="s">
        <v>84</v>
      </c>
      <c r="L274" t="s">
        <v>85</v>
      </c>
      <c r="M274" t="s">
        <v>86</v>
      </c>
      <c r="N274">
        <v>1</v>
      </c>
      <c r="O274" s="1">
        <v>44609.39949074074</v>
      </c>
      <c r="P274" s="1">
        <v>44609.531342592592</v>
      </c>
      <c r="Q274">
        <v>10968</v>
      </c>
      <c r="R274">
        <v>424</v>
      </c>
      <c r="S274" t="b">
        <v>0</v>
      </c>
      <c r="T274" t="s">
        <v>87</v>
      </c>
      <c r="U274" t="b">
        <v>0</v>
      </c>
      <c r="V274" t="s">
        <v>88</v>
      </c>
      <c r="W274" s="1">
        <v>44609.531342592592</v>
      </c>
      <c r="X274">
        <v>195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52</v>
      </c>
      <c r="AE274">
        <v>47</v>
      </c>
      <c r="AF274">
        <v>0</v>
      </c>
      <c r="AG274">
        <v>6</v>
      </c>
      <c r="AH274" t="s">
        <v>87</v>
      </c>
      <c r="AI274" t="s">
        <v>87</v>
      </c>
      <c r="AJ274" t="s">
        <v>87</v>
      </c>
      <c r="AK274" t="s">
        <v>87</v>
      </c>
      <c r="AL274" t="s">
        <v>87</v>
      </c>
      <c r="AM274" t="s">
        <v>87</v>
      </c>
      <c r="AN274" t="s">
        <v>87</v>
      </c>
      <c r="AO274" t="s">
        <v>87</v>
      </c>
      <c r="AP274" t="s">
        <v>87</v>
      </c>
      <c r="AQ274" t="s">
        <v>87</v>
      </c>
      <c r="AR274" t="s">
        <v>87</v>
      </c>
      <c r="AS274" t="s">
        <v>87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 x14ac:dyDescent="0.45">
      <c r="A275" t="s">
        <v>661</v>
      </c>
      <c r="B275" t="s">
        <v>79</v>
      </c>
      <c r="C275" t="s">
        <v>657</v>
      </c>
      <c r="D275" t="s">
        <v>81</v>
      </c>
      <c r="E275" s="2" t="str">
        <f>HYPERLINK("capsilon://?command=openfolder&amp;siteaddress=FAM.docvelocity-na8.net&amp;folderid=FXEAACDBC1-A8C2-C659-3CC6-0F1B56BAAC8A","FX211112774")</f>
        <v>FX211112774</v>
      </c>
      <c r="F275" t="s">
        <v>19</v>
      </c>
      <c r="G275" t="s">
        <v>19</v>
      </c>
      <c r="H275" t="s">
        <v>82</v>
      </c>
      <c r="I275" t="s">
        <v>662</v>
      </c>
      <c r="J275">
        <v>62</v>
      </c>
      <c r="K275" t="s">
        <v>84</v>
      </c>
      <c r="L275" t="s">
        <v>85</v>
      </c>
      <c r="M275" t="s">
        <v>86</v>
      </c>
      <c r="N275">
        <v>1</v>
      </c>
      <c r="O275" s="1">
        <v>44609.401076388887</v>
      </c>
      <c r="P275" s="1">
        <v>44609.53292824074</v>
      </c>
      <c r="Q275">
        <v>11047</v>
      </c>
      <c r="R275">
        <v>345</v>
      </c>
      <c r="S275" t="b">
        <v>0</v>
      </c>
      <c r="T275" t="s">
        <v>87</v>
      </c>
      <c r="U275" t="b">
        <v>0</v>
      </c>
      <c r="V275" t="s">
        <v>110</v>
      </c>
      <c r="W275" s="1">
        <v>44609.53292824074</v>
      </c>
      <c r="X275">
        <v>79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62</v>
      </c>
      <c r="AE275">
        <v>57</v>
      </c>
      <c r="AF275">
        <v>0</v>
      </c>
      <c r="AG275">
        <v>5</v>
      </c>
      <c r="AH275" t="s">
        <v>87</v>
      </c>
      <c r="AI275" t="s">
        <v>87</v>
      </c>
      <c r="AJ275" t="s">
        <v>87</v>
      </c>
      <c r="AK275" t="s">
        <v>87</v>
      </c>
      <c r="AL275" t="s">
        <v>87</v>
      </c>
      <c r="AM275" t="s">
        <v>87</v>
      </c>
      <c r="AN275" t="s">
        <v>87</v>
      </c>
      <c r="AO275" t="s">
        <v>87</v>
      </c>
      <c r="AP275" t="s">
        <v>87</v>
      </c>
      <c r="AQ275" t="s">
        <v>87</v>
      </c>
      <c r="AR275" t="s">
        <v>87</v>
      </c>
      <c r="AS275" t="s">
        <v>87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 x14ac:dyDescent="0.45">
      <c r="A276" t="s">
        <v>663</v>
      </c>
      <c r="B276" t="s">
        <v>79</v>
      </c>
      <c r="C276" t="s">
        <v>657</v>
      </c>
      <c r="D276" t="s">
        <v>81</v>
      </c>
      <c r="E276" s="2" t="str">
        <f>HYPERLINK("capsilon://?command=openfolder&amp;siteaddress=FAM.docvelocity-na8.net&amp;folderid=FXEAACDBC1-A8C2-C659-3CC6-0F1B56BAAC8A","FX211112774")</f>
        <v>FX211112774</v>
      </c>
      <c r="F276" t="s">
        <v>19</v>
      </c>
      <c r="G276" t="s">
        <v>19</v>
      </c>
      <c r="H276" t="s">
        <v>82</v>
      </c>
      <c r="I276" t="s">
        <v>658</v>
      </c>
      <c r="J276">
        <v>185</v>
      </c>
      <c r="K276" t="s">
        <v>84</v>
      </c>
      <c r="L276" t="s">
        <v>85</v>
      </c>
      <c r="M276" t="s">
        <v>86</v>
      </c>
      <c r="N276">
        <v>2</v>
      </c>
      <c r="O276" s="1">
        <v>44609.408472222225</v>
      </c>
      <c r="P276" s="1">
        <v>44609.443784722222</v>
      </c>
      <c r="Q276">
        <v>209</v>
      </c>
      <c r="R276">
        <v>2842</v>
      </c>
      <c r="S276" t="b">
        <v>0</v>
      </c>
      <c r="T276" t="s">
        <v>87</v>
      </c>
      <c r="U276" t="b">
        <v>1</v>
      </c>
      <c r="V276" t="s">
        <v>118</v>
      </c>
      <c r="W276" s="1">
        <v>44609.432557870372</v>
      </c>
      <c r="X276">
        <v>2008</v>
      </c>
      <c r="Y276">
        <v>215</v>
      </c>
      <c r="Z276">
        <v>0</v>
      </c>
      <c r="AA276">
        <v>215</v>
      </c>
      <c r="AB276">
        <v>54</v>
      </c>
      <c r="AC276">
        <v>160</v>
      </c>
      <c r="AD276">
        <v>-30</v>
      </c>
      <c r="AE276">
        <v>0</v>
      </c>
      <c r="AF276">
        <v>0</v>
      </c>
      <c r="AG276">
        <v>0</v>
      </c>
      <c r="AH276" t="s">
        <v>185</v>
      </c>
      <c r="AI276" s="1">
        <v>44609.443784722222</v>
      </c>
      <c r="AJ276">
        <v>834</v>
      </c>
      <c r="AK276">
        <v>1</v>
      </c>
      <c r="AL276">
        <v>0</v>
      </c>
      <c r="AM276">
        <v>1</v>
      </c>
      <c r="AN276">
        <v>27</v>
      </c>
      <c r="AO276">
        <v>0</v>
      </c>
      <c r="AP276">
        <v>-31</v>
      </c>
      <c r="AQ276">
        <v>0</v>
      </c>
      <c r="AR276">
        <v>0</v>
      </c>
      <c r="AS276">
        <v>0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 x14ac:dyDescent="0.45">
      <c r="A277" t="s">
        <v>664</v>
      </c>
      <c r="B277" t="s">
        <v>79</v>
      </c>
      <c r="C277" t="s">
        <v>170</v>
      </c>
      <c r="D277" t="s">
        <v>81</v>
      </c>
      <c r="E277" s="2" t="str">
        <f>HYPERLINK("capsilon://?command=openfolder&amp;siteaddress=FAM.docvelocity-na8.net&amp;folderid=FX6604C0C4-C6AB-48AA-0C5A-28452C36663A","FX22019660")</f>
        <v>FX22019660</v>
      </c>
      <c r="F277" t="s">
        <v>19</v>
      </c>
      <c r="G277" t="s">
        <v>19</v>
      </c>
      <c r="H277" t="s">
        <v>82</v>
      </c>
      <c r="I277" t="s">
        <v>665</v>
      </c>
      <c r="J277">
        <v>30</v>
      </c>
      <c r="K277" t="s">
        <v>84</v>
      </c>
      <c r="L277" t="s">
        <v>85</v>
      </c>
      <c r="M277" t="s">
        <v>86</v>
      </c>
      <c r="N277">
        <v>2</v>
      </c>
      <c r="O277" s="1">
        <v>44609.415798611109</v>
      </c>
      <c r="P277" s="1">
        <v>44609.487824074073</v>
      </c>
      <c r="Q277">
        <v>5884</v>
      </c>
      <c r="R277">
        <v>339</v>
      </c>
      <c r="S277" t="b">
        <v>0</v>
      </c>
      <c r="T277" t="s">
        <v>87</v>
      </c>
      <c r="U277" t="b">
        <v>0</v>
      </c>
      <c r="V277" t="s">
        <v>365</v>
      </c>
      <c r="W277" s="1">
        <v>44609.483414351853</v>
      </c>
      <c r="X277">
        <v>226</v>
      </c>
      <c r="Y277">
        <v>9</v>
      </c>
      <c r="Z277">
        <v>0</v>
      </c>
      <c r="AA277">
        <v>9</v>
      </c>
      <c r="AB277">
        <v>0</v>
      </c>
      <c r="AC277">
        <v>1</v>
      </c>
      <c r="AD277">
        <v>21</v>
      </c>
      <c r="AE277">
        <v>0</v>
      </c>
      <c r="AF277">
        <v>0</v>
      </c>
      <c r="AG277">
        <v>0</v>
      </c>
      <c r="AH277" t="s">
        <v>129</v>
      </c>
      <c r="AI277" s="1">
        <v>44609.487824074073</v>
      </c>
      <c r="AJ277">
        <v>113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21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 x14ac:dyDescent="0.45">
      <c r="A278" t="s">
        <v>666</v>
      </c>
      <c r="B278" t="s">
        <v>79</v>
      </c>
      <c r="C278" t="s">
        <v>667</v>
      </c>
      <c r="D278" t="s">
        <v>81</v>
      </c>
      <c r="E278" s="2" t="str">
        <f>HYPERLINK("capsilon://?command=openfolder&amp;siteaddress=FAM.docvelocity-na8.net&amp;folderid=FX3574CA80-C87A-A42D-7006-1EF973B7A8D0","FX22024763")</f>
        <v>FX22024763</v>
      </c>
      <c r="F278" t="s">
        <v>19</v>
      </c>
      <c r="G278" t="s">
        <v>19</v>
      </c>
      <c r="H278" t="s">
        <v>82</v>
      </c>
      <c r="I278" t="s">
        <v>668</v>
      </c>
      <c r="J278">
        <v>64</v>
      </c>
      <c r="K278" t="s">
        <v>84</v>
      </c>
      <c r="L278" t="s">
        <v>85</v>
      </c>
      <c r="M278" t="s">
        <v>86</v>
      </c>
      <c r="N278">
        <v>1</v>
      </c>
      <c r="O278" s="1">
        <v>44609.495370370372</v>
      </c>
      <c r="P278" s="1">
        <v>44609.532002314816</v>
      </c>
      <c r="Q278">
        <v>2932</v>
      </c>
      <c r="R278">
        <v>233</v>
      </c>
      <c r="S278" t="b">
        <v>0</v>
      </c>
      <c r="T278" t="s">
        <v>87</v>
      </c>
      <c r="U278" t="b">
        <v>0</v>
      </c>
      <c r="V278" t="s">
        <v>110</v>
      </c>
      <c r="W278" s="1">
        <v>44609.532002314816</v>
      </c>
      <c r="X278">
        <v>72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64</v>
      </c>
      <c r="AE278">
        <v>59</v>
      </c>
      <c r="AF278">
        <v>0</v>
      </c>
      <c r="AG278">
        <v>3</v>
      </c>
      <c r="AH278" t="s">
        <v>87</v>
      </c>
      <c r="AI278" t="s">
        <v>87</v>
      </c>
      <c r="AJ278" t="s">
        <v>87</v>
      </c>
      <c r="AK278" t="s">
        <v>87</v>
      </c>
      <c r="AL278" t="s">
        <v>87</v>
      </c>
      <c r="AM278" t="s">
        <v>87</v>
      </c>
      <c r="AN278" t="s">
        <v>87</v>
      </c>
      <c r="AO278" t="s">
        <v>87</v>
      </c>
      <c r="AP278" t="s">
        <v>87</v>
      </c>
      <c r="AQ278" t="s">
        <v>87</v>
      </c>
      <c r="AR278" t="s">
        <v>87</v>
      </c>
      <c r="AS278" t="s">
        <v>87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 x14ac:dyDescent="0.45">
      <c r="A279" t="s">
        <v>669</v>
      </c>
      <c r="B279" t="s">
        <v>79</v>
      </c>
      <c r="C279" t="s">
        <v>667</v>
      </c>
      <c r="D279" t="s">
        <v>81</v>
      </c>
      <c r="E279" s="2" t="str">
        <f>HYPERLINK("capsilon://?command=openfolder&amp;siteaddress=FAM.docvelocity-na8.net&amp;folderid=FX3574CA80-C87A-A42D-7006-1EF973B7A8D0","FX22024763")</f>
        <v>FX22024763</v>
      </c>
      <c r="F279" t="s">
        <v>19</v>
      </c>
      <c r="G279" t="s">
        <v>19</v>
      </c>
      <c r="H279" t="s">
        <v>82</v>
      </c>
      <c r="I279" t="s">
        <v>670</v>
      </c>
      <c r="J279">
        <v>64</v>
      </c>
      <c r="K279" t="s">
        <v>84</v>
      </c>
      <c r="L279" t="s">
        <v>85</v>
      </c>
      <c r="M279" t="s">
        <v>86</v>
      </c>
      <c r="N279">
        <v>1</v>
      </c>
      <c r="O279" s="1">
        <v>44609.518333333333</v>
      </c>
      <c r="P279" s="1">
        <v>44609.52684027778</v>
      </c>
      <c r="Q279">
        <v>416</v>
      </c>
      <c r="R279">
        <v>319</v>
      </c>
      <c r="S279" t="b">
        <v>0</v>
      </c>
      <c r="T279" t="s">
        <v>87</v>
      </c>
      <c r="U279" t="b">
        <v>0</v>
      </c>
      <c r="V279" t="s">
        <v>128</v>
      </c>
      <c r="W279" s="1">
        <v>44609.52684027778</v>
      </c>
      <c r="X279">
        <v>221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64</v>
      </c>
      <c r="AE279">
        <v>59</v>
      </c>
      <c r="AF279">
        <v>0</v>
      </c>
      <c r="AG279">
        <v>3</v>
      </c>
      <c r="AH279" t="s">
        <v>87</v>
      </c>
      <c r="AI279" t="s">
        <v>87</v>
      </c>
      <c r="AJ279" t="s">
        <v>87</v>
      </c>
      <c r="AK279" t="s">
        <v>87</v>
      </c>
      <c r="AL279" t="s">
        <v>87</v>
      </c>
      <c r="AM279" t="s">
        <v>87</v>
      </c>
      <c r="AN279" t="s">
        <v>87</v>
      </c>
      <c r="AO279" t="s">
        <v>87</v>
      </c>
      <c r="AP279" t="s">
        <v>87</v>
      </c>
      <c r="AQ279" t="s">
        <v>87</v>
      </c>
      <c r="AR279" t="s">
        <v>87</v>
      </c>
      <c r="AS279" t="s">
        <v>87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 x14ac:dyDescent="0.45">
      <c r="A280" t="s">
        <v>671</v>
      </c>
      <c r="B280" t="s">
        <v>79</v>
      </c>
      <c r="C280" t="s">
        <v>672</v>
      </c>
      <c r="D280" t="s">
        <v>81</v>
      </c>
      <c r="E280" s="2" t="str">
        <f>HYPERLINK("capsilon://?command=openfolder&amp;siteaddress=FAM.docvelocity-na8.net&amp;folderid=FX86005B19-954C-62F9-E365-D240E6C84A77","FX22026407")</f>
        <v>FX22026407</v>
      </c>
      <c r="F280" t="s">
        <v>19</v>
      </c>
      <c r="G280" t="s">
        <v>19</v>
      </c>
      <c r="H280" t="s">
        <v>82</v>
      </c>
      <c r="I280" t="s">
        <v>673</v>
      </c>
      <c r="J280">
        <v>21</v>
      </c>
      <c r="K280" t="s">
        <v>84</v>
      </c>
      <c r="L280" t="s">
        <v>85</v>
      </c>
      <c r="M280" t="s">
        <v>86</v>
      </c>
      <c r="N280">
        <v>2</v>
      </c>
      <c r="O280" s="1">
        <v>44609.525069444448</v>
      </c>
      <c r="P280" s="1">
        <v>44609.530069444445</v>
      </c>
      <c r="Q280">
        <v>275</v>
      </c>
      <c r="R280">
        <v>157</v>
      </c>
      <c r="S280" t="b">
        <v>0</v>
      </c>
      <c r="T280" t="s">
        <v>87</v>
      </c>
      <c r="U280" t="b">
        <v>0</v>
      </c>
      <c r="V280" t="s">
        <v>132</v>
      </c>
      <c r="W280" s="1">
        <v>44609.526782407411</v>
      </c>
      <c r="X280">
        <v>52</v>
      </c>
      <c r="Y280">
        <v>0</v>
      </c>
      <c r="Z280">
        <v>0</v>
      </c>
      <c r="AA280">
        <v>0</v>
      </c>
      <c r="AB280">
        <v>9</v>
      </c>
      <c r="AC280">
        <v>0</v>
      </c>
      <c r="AD280">
        <v>21</v>
      </c>
      <c r="AE280">
        <v>0</v>
      </c>
      <c r="AF280">
        <v>0</v>
      </c>
      <c r="AG280">
        <v>0</v>
      </c>
      <c r="AH280" t="s">
        <v>129</v>
      </c>
      <c r="AI280" s="1">
        <v>44609.530069444445</v>
      </c>
      <c r="AJ280">
        <v>47</v>
      </c>
      <c r="AK280">
        <v>0</v>
      </c>
      <c r="AL280">
        <v>0</v>
      </c>
      <c r="AM280">
        <v>0</v>
      </c>
      <c r="AN280">
        <v>9</v>
      </c>
      <c r="AO280">
        <v>0</v>
      </c>
      <c r="AP280">
        <v>21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 x14ac:dyDescent="0.45">
      <c r="A281" t="s">
        <v>674</v>
      </c>
      <c r="B281" t="s">
        <v>79</v>
      </c>
      <c r="C281" t="s">
        <v>667</v>
      </c>
      <c r="D281" t="s">
        <v>81</v>
      </c>
      <c r="E281" s="2" t="str">
        <f>HYPERLINK("capsilon://?command=openfolder&amp;siteaddress=FAM.docvelocity-na8.net&amp;folderid=FX3574CA80-C87A-A42D-7006-1EF973B7A8D0","FX22024763")</f>
        <v>FX22024763</v>
      </c>
      <c r="F281" t="s">
        <v>19</v>
      </c>
      <c r="G281" t="s">
        <v>19</v>
      </c>
      <c r="H281" t="s">
        <v>82</v>
      </c>
      <c r="I281" t="s">
        <v>670</v>
      </c>
      <c r="J281">
        <v>169</v>
      </c>
      <c r="K281" t="s">
        <v>84</v>
      </c>
      <c r="L281" t="s">
        <v>85</v>
      </c>
      <c r="M281" t="s">
        <v>86</v>
      </c>
      <c r="N281">
        <v>2</v>
      </c>
      <c r="O281" s="1">
        <v>44609.52784722222</v>
      </c>
      <c r="P281" s="1">
        <v>44609.544027777774</v>
      </c>
      <c r="Q281">
        <v>570</v>
      </c>
      <c r="R281">
        <v>828</v>
      </c>
      <c r="S281" t="b">
        <v>0</v>
      </c>
      <c r="T281" t="s">
        <v>87</v>
      </c>
      <c r="U281" t="b">
        <v>1</v>
      </c>
      <c r="V281" t="s">
        <v>132</v>
      </c>
      <c r="W281" s="1">
        <v>44609.534571759257</v>
      </c>
      <c r="X281">
        <v>529</v>
      </c>
      <c r="Y281">
        <v>154</v>
      </c>
      <c r="Z281">
        <v>0</v>
      </c>
      <c r="AA281">
        <v>154</v>
      </c>
      <c r="AB281">
        <v>0</v>
      </c>
      <c r="AC281">
        <v>76</v>
      </c>
      <c r="AD281">
        <v>15</v>
      </c>
      <c r="AE281">
        <v>0</v>
      </c>
      <c r="AF281">
        <v>0</v>
      </c>
      <c r="AG281">
        <v>0</v>
      </c>
      <c r="AH281" t="s">
        <v>185</v>
      </c>
      <c r="AI281" s="1">
        <v>44609.544027777774</v>
      </c>
      <c r="AJ281">
        <v>292</v>
      </c>
      <c r="AK281">
        <v>4</v>
      </c>
      <c r="AL281">
        <v>0</v>
      </c>
      <c r="AM281">
        <v>4</v>
      </c>
      <c r="AN281">
        <v>0</v>
      </c>
      <c r="AO281">
        <v>3</v>
      </c>
      <c r="AP281">
        <v>11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 x14ac:dyDescent="0.45">
      <c r="A282" t="s">
        <v>675</v>
      </c>
      <c r="B282" t="s">
        <v>79</v>
      </c>
      <c r="C282" t="s">
        <v>672</v>
      </c>
      <c r="D282" t="s">
        <v>81</v>
      </c>
      <c r="E282" s="2" t="str">
        <f>HYPERLINK("capsilon://?command=openfolder&amp;siteaddress=FAM.docvelocity-na8.net&amp;folderid=FX86005B19-954C-62F9-E365-D240E6C84A77","FX22026407")</f>
        <v>FX22026407</v>
      </c>
      <c r="F282" t="s">
        <v>19</v>
      </c>
      <c r="G282" t="s">
        <v>19</v>
      </c>
      <c r="H282" t="s">
        <v>82</v>
      </c>
      <c r="I282" t="s">
        <v>676</v>
      </c>
      <c r="J282">
        <v>30</v>
      </c>
      <c r="K282" t="s">
        <v>84</v>
      </c>
      <c r="L282" t="s">
        <v>85</v>
      </c>
      <c r="M282" t="s">
        <v>86</v>
      </c>
      <c r="N282">
        <v>2</v>
      </c>
      <c r="O282" s="1">
        <v>44609.528796296298</v>
      </c>
      <c r="P282" s="1">
        <v>44609.544652777775</v>
      </c>
      <c r="Q282">
        <v>509</v>
      </c>
      <c r="R282">
        <v>861</v>
      </c>
      <c r="S282" t="b">
        <v>0</v>
      </c>
      <c r="T282" t="s">
        <v>87</v>
      </c>
      <c r="U282" t="b">
        <v>0</v>
      </c>
      <c r="V282" t="s">
        <v>121</v>
      </c>
      <c r="W282" s="1">
        <v>44609.541087962964</v>
      </c>
      <c r="X282">
        <v>798</v>
      </c>
      <c r="Y282">
        <v>9</v>
      </c>
      <c r="Z282">
        <v>0</v>
      </c>
      <c r="AA282">
        <v>9</v>
      </c>
      <c r="AB282">
        <v>0</v>
      </c>
      <c r="AC282">
        <v>9</v>
      </c>
      <c r="AD282">
        <v>21</v>
      </c>
      <c r="AE282">
        <v>0</v>
      </c>
      <c r="AF282">
        <v>0</v>
      </c>
      <c r="AG282">
        <v>0</v>
      </c>
      <c r="AH282" t="s">
        <v>185</v>
      </c>
      <c r="AI282" s="1">
        <v>44609.544652777775</v>
      </c>
      <c r="AJ282">
        <v>53</v>
      </c>
      <c r="AK282">
        <v>1</v>
      </c>
      <c r="AL282">
        <v>0</v>
      </c>
      <c r="AM282">
        <v>1</v>
      </c>
      <c r="AN282">
        <v>0</v>
      </c>
      <c r="AO282">
        <v>0</v>
      </c>
      <c r="AP282">
        <v>20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 x14ac:dyDescent="0.45">
      <c r="A283" t="s">
        <v>677</v>
      </c>
      <c r="B283" t="s">
        <v>79</v>
      </c>
      <c r="C283" t="s">
        <v>657</v>
      </c>
      <c r="D283" t="s">
        <v>81</v>
      </c>
      <c r="E283" s="2" t="str">
        <f>HYPERLINK("capsilon://?command=openfolder&amp;siteaddress=FAM.docvelocity-na8.net&amp;folderid=FXEAACDBC1-A8C2-C659-3CC6-0F1B56BAAC8A","FX211112774")</f>
        <v>FX211112774</v>
      </c>
      <c r="F283" t="s">
        <v>19</v>
      </c>
      <c r="G283" t="s">
        <v>19</v>
      </c>
      <c r="H283" t="s">
        <v>82</v>
      </c>
      <c r="I283" t="s">
        <v>660</v>
      </c>
      <c r="J283">
        <v>257</v>
      </c>
      <c r="K283" t="s">
        <v>84</v>
      </c>
      <c r="L283" t="s">
        <v>85</v>
      </c>
      <c r="M283" t="s">
        <v>86</v>
      </c>
      <c r="N283">
        <v>2</v>
      </c>
      <c r="O283" s="1">
        <v>44609.532418981478</v>
      </c>
      <c r="P283" s="1">
        <v>44609.733472222222</v>
      </c>
      <c r="Q283">
        <v>14457</v>
      </c>
      <c r="R283">
        <v>2914</v>
      </c>
      <c r="S283" t="b">
        <v>0</v>
      </c>
      <c r="T283" t="s">
        <v>87</v>
      </c>
      <c r="U283" t="b">
        <v>1</v>
      </c>
      <c r="V283" t="s">
        <v>365</v>
      </c>
      <c r="W283" s="1">
        <v>44609.555081018516</v>
      </c>
      <c r="X283">
        <v>1818</v>
      </c>
      <c r="Y283">
        <v>245</v>
      </c>
      <c r="Z283">
        <v>0</v>
      </c>
      <c r="AA283">
        <v>245</v>
      </c>
      <c r="AB283">
        <v>69</v>
      </c>
      <c r="AC283">
        <v>175</v>
      </c>
      <c r="AD283">
        <v>12</v>
      </c>
      <c r="AE283">
        <v>0</v>
      </c>
      <c r="AF283">
        <v>0</v>
      </c>
      <c r="AG283">
        <v>0</v>
      </c>
      <c r="AH283" t="s">
        <v>119</v>
      </c>
      <c r="AI283" s="1">
        <v>44609.733472222222</v>
      </c>
      <c r="AJ283">
        <v>1058</v>
      </c>
      <c r="AK283">
        <v>9</v>
      </c>
      <c r="AL283">
        <v>0</v>
      </c>
      <c r="AM283">
        <v>9</v>
      </c>
      <c r="AN283">
        <v>69</v>
      </c>
      <c r="AO283">
        <v>9</v>
      </c>
      <c r="AP283">
        <v>3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 x14ac:dyDescent="0.45">
      <c r="A284" t="s">
        <v>678</v>
      </c>
      <c r="B284" t="s">
        <v>79</v>
      </c>
      <c r="C284" t="s">
        <v>667</v>
      </c>
      <c r="D284" t="s">
        <v>81</v>
      </c>
      <c r="E284" s="2" t="str">
        <f>HYPERLINK("capsilon://?command=openfolder&amp;siteaddress=FAM.docvelocity-na8.net&amp;folderid=FX3574CA80-C87A-A42D-7006-1EF973B7A8D0","FX22024763")</f>
        <v>FX22024763</v>
      </c>
      <c r="F284" t="s">
        <v>19</v>
      </c>
      <c r="G284" t="s">
        <v>19</v>
      </c>
      <c r="H284" t="s">
        <v>82</v>
      </c>
      <c r="I284" t="s">
        <v>668</v>
      </c>
      <c r="J284">
        <v>169</v>
      </c>
      <c r="K284" t="s">
        <v>84</v>
      </c>
      <c r="L284" t="s">
        <v>85</v>
      </c>
      <c r="M284" t="s">
        <v>86</v>
      </c>
      <c r="N284">
        <v>2</v>
      </c>
      <c r="O284" s="1">
        <v>44609.53329861111</v>
      </c>
      <c r="P284" s="1">
        <v>44609.547939814816</v>
      </c>
      <c r="Q284">
        <v>227</v>
      </c>
      <c r="R284">
        <v>1038</v>
      </c>
      <c r="S284" t="b">
        <v>0</v>
      </c>
      <c r="T284" t="s">
        <v>87</v>
      </c>
      <c r="U284" t="b">
        <v>1</v>
      </c>
      <c r="V284" t="s">
        <v>132</v>
      </c>
      <c r="W284" s="1">
        <v>44609.539814814816</v>
      </c>
      <c r="X284">
        <v>452</v>
      </c>
      <c r="Y284">
        <v>154</v>
      </c>
      <c r="Z284">
        <v>0</v>
      </c>
      <c r="AA284">
        <v>154</v>
      </c>
      <c r="AB284">
        <v>0</v>
      </c>
      <c r="AC284">
        <v>76</v>
      </c>
      <c r="AD284">
        <v>15</v>
      </c>
      <c r="AE284">
        <v>0</v>
      </c>
      <c r="AF284">
        <v>0</v>
      </c>
      <c r="AG284">
        <v>0</v>
      </c>
      <c r="AH284" t="s">
        <v>129</v>
      </c>
      <c r="AI284" s="1">
        <v>44609.547939814816</v>
      </c>
      <c r="AJ284">
        <v>586</v>
      </c>
      <c r="AK284">
        <v>3</v>
      </c>
      <c r="AL284">
        <v>0</v>
      </c>
      <c r="AM284">
        <v>3</v>
      </c>
      <c r="AN284">
        <v>0</v>
      </c>
      <c r="AO284">
        <v>3</v>
      </c>
      <c r="AP284">
        <v>12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 x14ac:dyDescent="0.45">
      <c r="A285" t="s">
        <v>679</v>
      </c>
      <c r="B285" t="s">
        <v>79</v>
      </c>
      <c r="C285" t="s">
        <v>657</v>
      </c>
      <c r="D285" t="s">
        <v>81</v>
      </c>
      <c r="E285" s="2" t="str">
        <f>HYPERLINK("capsilon://?command=openfolder&amp;siteaddress=FAM.docvelocity-na8.net&amp;folderid=FXEAACDBC1-A8C2-C659-3CC6-0F1B56BAAC8A","FX211112774")</f>
        <v>FX211112774</v>
      </c>
      <c r="F285" t="s">
        <v>19</v>
      </c>
      <c r="G285" t="s">
        <v>19</v>
      </c>
      <c r="H285" t="s">
        <v>82</v>
      </c>
      <c r="I285" t="s">
        <v>662</v>
      </c>
      <c r="J285">
        <v>206</v>
      </c>
      <c r="K285" t="s">
        <v>84</v>
      </c>
      <c r="L285" t="s">
        <v>85</v>
      </c>
      <c r="M285" t="s">
        <v>86</v>
      </c>
      <c r="N285">
        <v>2</v>
      </c>
      <c r="O285" s="1">
        <v>44609.534166666665</v>
      </c>
      <c r="P285" s="1">
        <v>44609.741377314815</v>
      </c>
      <c r="Q285">
        <v>12892</v>
      </c>
      <c r="R285">
        <v>5011</v>
      </c>
      <c r="S285" t="b">
        <v>0</v>
      </c>
      <c r="T285" t="s">
        <v>87</v>
      </c>
      <c r="U285" t="b">
        <v>1</v>
      </c>
      <c r="V285" t="s">
        <v>124</v>
      </c>
      <c r="W285" s="1">
        <v>44609.587777777779</v>
      </c>
      <c r="X285">
        <v>4329</v>
      </c>
      <c r="Y285">
        <v>265</v>
      </c>
      <c r="Z285">
        <v>0</v>
      </c>
      <c r="AA285">
        <v>265</v>
      </c>
      <c r="AB285">
        <v>50</v>
      </c>
      <c r="AC285">
        <v>205</v>
      </c>
      <c r="AD285">
        <v>-59</v>
      </c>
      <c r="AE285">
        <v>0</v>
      </c>
      <c r="AF285">
        <v>0</v>
      </c>
      <c r="AG285">
        <v>0</v>
      </c>
      <c r="AH285" t="s">
        <v>119</v>
      </c>
      <c r="AI285" s="1">
        <v>44609.741377314815</v>
      </c>
      <c r="AJ285">
        <v>682</v>
      </c>
      <c r="AK285">
        <v>0</v>
      </c>
      <c r="AL285">
        <v>0</v>
      </c>
      <c r="AM285">
        <v>0</v>
      </c>
      <c r="AN285">
        <v>50</v>
      </c>
      <c r="AO285">
        <v>0</v>
      </c>
      <c r="AP285">
        <v>-59</v>
      </c>
      <c r="AQ285">
        <v>0</v>
      </c>
      <c r="AR285">
        <v>0</v>
      </c>
      <c r="AS285">
        <v>0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 x14ac:dyDescent="0.45">
      <c r="A286" t="s">
        <v>680</v>
      </c>
      <c r="B286" t="s">
        <v>79</v>
      </c>
      <c r="C286" t="s">
        <v>681</v>
      </c>
      <c r="D286" t="s">
        <v>81</v>
      </c>
      <c r="E286" s="2" t="str">
        <f>HYPERLINK("capsilon://?command=openfolder&amp;siteaddress=FAM.docvelocity-na8.net&amp;folderid=FX5230AB05-D2EA-AE1B-5639-81E31E216290","FX22027038")</f>
        <v>FX22027038</v>
      </c>
      <c r="F286" t="s">
        <v>19</v>
      </c>
      <c r="G286" t="s">
        <v>19</v>
      </c>
      <c r="H286" t="s">
        <v>82</v>
      </c>
      <c r="I286" t="s">
        <v>682</v>
      </c>
      <c r="J286">
        <v>28</v>
      </c>
      <c r="K286" t="s">
        <v>84</v>
      </c>
      <c r="L286" t="s">
        <v>85</v>
      </c>
      <c r="M286" t="s">
        <v>86</v>
      </c>
      <c r="N286">
        <v>2</v>
      </c>
      <c r="O286" s="1">
        <v>44609.563483796293</v>
      </c>
      <c r="P286" s="1">
        <v>44609.745729166665</v>
      </c>
      <c r="Q286">
        <v>15323</v>
      </c>
      <c r="R286">
        <v>423</v>
      </c>
      <c r="S286" t="b">
        <v>0</v>
      </c>
      <c r="T286" t="s">
        <v>87</v>
      </c>
      <c r="U286" t="b">
        <v>0</v>
      </c>
      <c r="V286" t="s">
        <v>88</v>
      </c>
      <c r="W286" s="1">
        <v>44609.567175925928</v>
      </c>
      <c r="X286">
        <v>235</v>
      </c>
      <c r="Y286">
        <v>21</v>
      </c>
      <c r="Z286">
        <v>0</v>
      </c>
      <c r="AA286">
        <v>21</v>
      </c>
      <c r="AB286">
        <v>0</v>
      </c>
      <c r="AC286">
        <v>15</v>
      </c>
      <c r="AD286">
        <v>7</v>
      </c>
      <c r="AE286">
        <v>0</v>
      </c>
      <c r="AF286">
        <v>0</v>
      </c>
      <c r="AG286">
        <v>0</v>
      </c>
      <c r="AH286" t="s">
        <v>119</v>
      </c>
      <c r="AI286" s="1">
        <v>44609.745729166665</v>
      </c>
      <c r="AJ286">
        <v>188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7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 x14ac:dyDescent="0.45">
      <c r="A287" t="s">
        <v>683</v>
      </c>
      <c r="B287" t="s">
        <v>79</v>
      </c>
      <c r="C287" t="s">
        <v>684</v>
      </c>
      <c r="D287" t="s">
        <v>81</v>
      </c>
      <c r="E287" s="2" t="str">
        <f>HYPERLINK("capsilon://?command=openfolder&amp;siteaddress=FAM.docvelocity-na8.net&amp;folderid=FXD9132C50-AF18-B1BF-4743-A3F21C9408F4","FX22026961")</f>
        <v>FX22026961</v>
      </c>
      <c r="F287" t="s">
        <v>19</v>
      </c>
      <c r="G287" t="s">
        <v>19</v>
      </c>
      <c r="H287" t="s">
        <v>82</v>
      </c>
      <c r="I287" t="s">
        <v>685</v>
      </c>
      <c r="J287">
        <v>66</v>
      </c>
      <c r="K287" t="s">
        <v>84</v>
      </c>
      <c r="L287" t="s">
        <v>85</v>
      </c>
      <c r="M287" t="s">
        <v>86</v>
      </c>
      <c r="N287">
        <v>1</v>
      </c>
      <c r="O287" s="1">
        <v>44609.585266203707</v>
      </c>
      <c r="P287" s="1">
        <v>44609.611284722225</v>
      </c>
      <c r="Q287">
        <v>1653</v>
      </c>
      <c r="R287">
        <v>595</v>
      </c>
      <c r="S287" t="b">
        <v>0</v>
      </c>
      <c r="T287" t="s">
        <v>87</v>
      </c>
      <c r="U287" t="b">
        <v>0</v>
      </c>
      <c r="V287" t="s">
        <v>88</v>
      </c>
      <c r="W287" s="1">
        <v>44609.611284722225</v>
      </c>
      <c r="X287">
        <v>71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66</v>
      </c>
      <c r="AE287">
        <v>52</v>
      </c>
      <c r="AF287">
        <v>0</v>
      </c>
      <c r="AG287">
        <v>1</v>
      </c>
      <c r="AH287" t="s">
        <v>87</v>
      </c>
      <c r="AI287" t="s">
        <v>87</v>
      </c>
      <c r="AJ287" t="s">
        <v>87</v>
      </c>
      <c r="AK287" t="s">
        <v>87</v>
      </c>
      <c r="AL287" t="s">
        <v>87</v>
      </c>
      <c r="AM287" t="s">
        <v>87</v>
      </c>
      <c r="AN287" t="s">
        <v>87</v>
      </c>
      <c r="AO287" t="s">
        <v>87</v>
      </c>
      <c r="AP287" t="s">
        <v>87</v>
      </c>
      <c r="AQ287" t="s">
        <v>87</v>
      </c>
      <c r="AR287" t="s">
        <v>87</v>
      </c>
      <c r="AS287" t="s">
        <v>87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 x14ac:dyDescent="0.45">
      <c r="A288" t="s">
        <v>686</v>
      </c>
      <c r="B288" t="s">
        <v>79</v>
      </c>
      <c r="C288" t="s">
        <v>684</v>
      </c>
      <c r="D288" t="s">
        <v>81</v>
      </c>
      <c r="E288" s="2" t="str">
        <f>HYPERLINK("capsilon://?command=openfolder&amp;siteaddress=FAM.docvelocity-na8.net&amp;folderid=FXD9132C50-AF18-B1BF-4743-A3F21C9408F4","FX22026961")</f>
        <v>FX22026961</v>
      </c>
      <c r="F288" t="s">
        <v>19</v>
      </c>
      <c r="G288" t="s">
        <v>19</v>
      </c>
      <c r="H288" t="s">
        <v>82</v>
      </c>
      <c r="I288" t="s">
        <v>685</v>
      </c>
      <c r="J288">
        <v>38</v>
      </c>
      <c r="K288" t="s">
        <v>84</v>
      </c>
      <c r="L288" t="s">
        <v>85</v>
      </c>
      <c r="M288" t="s">
        <v>86</v>
      </c>
      <c r="N288">
        <v>2</v>
      </c>
      <c r="O288" s="1">
        <v>44609.611562500002</v>
      </c>
      <c r="P288" s="1">
        <v>44609.74355324074</v>
      </c>
      <c r="Q288">
        <v>10570</v>
      </c>
      <c r="R288">
        <v>834</v>
      </c>
      <c r="S288" t="b">
        <v>0</v>
      </c>
      <c r="T288" t="s">
        <v>87</v>
      </c>
      <c r="U288" t="b">
        <v>1</v>
      </c>
      <c r="V288" t="s">
        <v>132</v>
      </c>
      <c r="W288" s="1">
        <v>44609.634189814817</v>
      </c>
      <c r="X288">
        <v>631</v>
      </c>
      <c r="Y288">
        <v>37</v>
      </c>
      <c r="Z288">
        <v>0</v>
      </c>
      <c r="AA288">
        <v>37</v>
      </c>
      <c r="AB288">
        <v>0</v>
      </c>
      <c r="AC288">
        <v>21</v>
      </c>
      <c r="AD288">
        <v>1</v>
      </c>
      <c r="AE288">
        <v>0</v>
      </c>
      <c r="AF288">
        <v>0</v>
      </c>
      <c r="AG288">
        <v>0</v>
      </c>
      <c r="AH288" t="s">
        <v>119</v>
      </c>
      <c r="AI288" s="1">
        <v>44609.74355324074</v>
      </c>
      <c r="AJ288">
        <v>187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</v>
      </c>
      <c r="AQ288">
        <v>0</v>
      </c>
      <c r="AR288">
        <v>0</v>
      </c>
      <c r="AS288">
        <v>0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 x14ac:dyDescent="0.45">
      <c r="A289" t="s">
        <v>687</v>
      </c>
      <c r="B289" t="s">
        <v>79</v>
      </c>
      <c r="C289" t="s">
        <v>688</v>
      </c>
      <c r="D289" t="s">
        <v>81</v>
      </c>
      <c r="E289" s="2" t="str">
        <f>HYPERLINK("capsilon://?command=openfolder&amp;siteaddress=FAM.docvelocity-na8.net&amp;folderid=FX6640692B-137D-6B29-1CD2-4739C490BD41","FX22026596")</f>
        <v>FX22026596</v>
      </c>
      <c r="F289" t="s">
        <v>19</v>
      </c>
      <c r="G289" t="s">
        <v>19</v>
      </c>
      <c r="H289" t="s">
        <v>82</v>
      </c>
      <c r="I289" t="s">
        <v>689</v>
      </c>
      <c r="J289">
        <v>32</v>
      </c>
      <c r="K289" t="s">
        <v>84</v>
      </c>
      <c r="L289" t="s">
        <v>85</v>
      </c>
      <c r="M289" t="s">
        <v>86</v>
      </c>
      <c r="N289">
        <v>1</v>
      </c>
      <c r="O289" s="1">
        <v>44610.398541666669</v>
      </c>
      <c r="P289" s="1">
        <v>44610.46565972222</v>
      </c>
      <c r="Q289">
        <v>4746</v>
      </c>
      <c r="R289">
        <v>1053</v>
      </c>
      <c r="S289" t="b">
        <v>0</v>
      </c>
      <c r="T289" t="s">
        <v>87</v>
      </c>
      <c r="U289" t="b">
        <v>0</v>
      </c>
      <c r="V289" t="s">
        <v>96</v>
      </c>
      <c r="W289" s="1">
        <v>44610.46565972222</v>
      </c>
      <c r="X289">
        <v>333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32</v>
      </c>
      <c r="AE289">
        <v>27</v>
      </c>
      <c r="AF289">
        <v>0</v>
      </c>
      <c r="AG289">
        <v>4</v>
      </c>
      <c r="AH289" t="s">
        <v>87</v>
      </c>
      <c r="AI289" t="s">
        <v>87</v>
      </c>
      <c r="AJ289" t="s">
        <v>87</v>
      </c>
      <c r="AK289" t="s">
        <v>87</v>
      </c>
      <c r="AL289" t="s">
        <v>87</v>
      </c>
      <c r="AM289" t="s">
        <v>87</v>
      </c>
      <c r="AN289" t="s">
        <v>87</v>
      </c>
      <c r="AO289" t="s">
        <v>87</v>
      </c>
      <c r="AP289" t="s">
        <v>87</v>
      </c>
      <c r="AQ289" t="s">
        <v>87</v>
      </c>
      <c r="AR289" t="s">
        <v>87</v>
      </c>
      <c r="AS289" t="s">
        <v>87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 x14ac:dyDescent="0.45">
      <c r="A290" t="s">
        <v>690</v>
      </c>
      <c r="B290" t="s">
        <v>79</v>
      </c>
      <c r="C290" t="s">
        <v>691</v>
      </c>
      <c r="D290" t="s">
        <v>81</v>
      </c>
      <c r="E290" s="2" t="str">
        <f>HYPERLINK("capsilon://?command=openfolder&amp;siteaddress=FAM.docvelocity-na8.net&amp;folderid=FX7C35CFB1-4DD5-B1CD-B961-5DE4C650BCC8","FX220111842")</f>
        <v>FX220111842</v>
      </c>
      <c r="F290" t="s">
        <v>19</v>
      </c>
      <c r="G290" t="s">
        <v>19</v>
      </c>
      <c r="H290" t="s">
        <v>82</v>
      </c>
      <c r="I290" t="s">
        <v>692</v>
      </c>
      <c r="J290">
        <v>30</v>
      </c>
      <c r="K290" t="s">
        <v>84</v>
      </c>
      <c r="L290" t="s">
        <v>85</v>
      </c>
      <c r="M290" t="s">
        <v>86</v>
      </c>
      <c r="N290">
        <v>2</v>
      </c>
      <c r="O290" s="1">
        <v>44610.403599537036</v>
      </c>
      <c r="P290" s="1">
        <v>44610.419560185182</v>
      </c>
      <c r="Q290">
        <v>1088</v>
      </c>
      <c r="R290">
        <v>291</v>
      </c>
      <c r="S290" t="b">
        <v>0</v>
      </c>
      <c r="T290" t="s">
        <v>87</v>
      </c>
      <c r="U290" t="b">
        <v>0</v>
      </c>
      <c r="V290" t="s">
        <v>118</v>
      </c>
      <c r="W290" s="1">
        <v>44610.414918981478</v>
      </c>
      <c r="X290">
        <v>127</v>
      </c>
      <c r="Y290">
        <v>9</v>
      </c>
      <c r="Z290">
        <v>0</v>
      </c>
      <c r="AA290">
        <v>9</v>
      </c>
      <c r="AB290">
        <v>0</v>
      </c>
      <c r="AC290">
        <v>3</v>
      </c>
      <c r="AD290">
        <v>21</v>
      </c>
      <c r="AE290">
        <v>0</v>
      </c>
      <c r="AF290">
        <v>0</v>
      </c>
      <c r="AG290">
        <v>0</v>
      </c>
      <c r="AH290" t="s">
        <v>323</v>
      </c>
      <c r="AI290" s="1">
        <v>44610.419560185182</v>
      </c>
      <c r="AJ290">
        <v>164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21</v>
      </c>
      <c r="AQ290">
        <v>0</v>
      </c>
      <c r="AR290">
        <v>0</v>
      </c>
      <c r="AS290">
        <v>0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 x14ac:dyDescent="0.45">
      <c r="A291" t="s">
        <v>693</v>
      </c>
      <c r="B291" t="s">
        <v>79</v>
      </c>
      <c r="C291" t="s">
        <v>694</v>
      </c>
      <c r="D291" t="s">
        <v>81</v>
      </c>
      <c r="E291" s="2" t="str">
        <f>HYPERLINK("capsilon://?command=openfolder&amp;siteaddress=FAM.docvelocity-na8.net&amp;folderid=FX6CFC8356-1BBA-BA89-9059-8AB68F71A12E","FX220111528")</f>
        <v>FX220111528</v>
      </c>
      <c r="F291" t="s">
        <v>19</v>
      </c>
      <c r="G291" t="s">
        <v>19</v>
      </c>
      <c r="H291" t="s">
        <v>82</v>
      </c>
      <c r="I291" t="s">
        <v>695</v>
      </c>
      <c r="J291">
        <v>46</v>
      </c>
      <c r="K291" t="s">
        <v>84</v>
      </c>
      <c r="L291" t="s">
        <v>85</v>
      </c>
      <c r="M291" t="s">
        <v>86</v>
      </c>
      <c r="N291">
        <v>1</v>
      </c>
      <c r="O291" s="1">
        <v>44610.422754629632</v>
      </c>
      <c r="P291" s="1">
        <v>44610.467592592591</v>
      </c>
      <c r="Q291">
        <v>3694</v>
      </c>
      <c r="R291">
        <v>180</v>
      </c>
      <c r="S291" t="b">
        <v>0</v>
      </c>
      <c r="T291" t="s">
        <v>87</v>
      </c>
      <c r="U291" t="b">
        <v>0</v>
      </c>
      <c r="V291" t="s">
        <v>96</v>
      </c>
      <c r="W291" s="1">
        <v>44610.467592592591</v>
      </c>
      <c r="X291">
        <v>167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46</v>
      </c>
      <c r="AE291">
        <v>41</v>
      </c>
      <c r="AF291">
        <v>0</v>
      </c>
      <c r="AG291">
        <v>2</v>
      </c>
      <c r="AH291" t="s">
        <v>87</v>
      </c>
      <c r="AI291" t="s">
        <v>87</v>
      </c>
      <c r="AJ291" t="s">
        <v>87</v>
      </c>
      <c r="AK291" t="s">
        <v>87</v>
      </c>
      <c r="AL291" t="s">
        <v>87</v>
      </c>
      <c r="AM291" t="s">
        <v>87</v>
      </c>
      <c r="AN291" t="s">
        <v>87</v>
      </c>
      <c r="AO291" t="s">
        <v>87</v>
      </c>
      <c r="AP291" t="s">
        <v>87</v>
      </c>
      <c r="AQ291" t="s">
        <v>87</v>
      </c>
      <c r="AR291" t="s">
        <v>87</v>
      </c>
      <c r="AS291" t="s">
        <v>87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 x14ac:dyDescent="0.45">
      <c r="A292" t="s">
        <v>696</v>
      </c>
      <c r="B292" t="s">
        <v>79</v>
      </c>
      <c r="C292" t="s">
        <v>694</v>
      </c>
      <c r="D292" t="s">
        <v>81</v>
      </c>
      <c r="E292" s="2" t="str">
        <f>HYPERLINK("capsilon://?command=openfolder&amp;siteaddress=FAM.docvelocity-na8.net&amp;folderid=FX6CFC8356-1BBA-BA89-9059-8AB68F71A12E","FX220111528")</f>
        <v>FX220111528</v>
      </c>
      <c r="F292" t="s">
        <v>19</v>
      </c>
      <c r="G292" t="s">
        <v>19</v>
      </c>
      <c r="H292" t="s">
        <v>82</v>
      </c>
      <c r="I292" t="s">
        <v>697</v>
      </c>
      <c r="J292">
        <v>68</v>
      </c>
      <c r="K292" t="s">
        <v>84</v>
      </c>
      <c r="L292" t="s">
        <v>85</v>
      </c>
      <c r="M292" t="s">
        <v>86</v>
      </c>
      <c r="N292">
        <v>1</v>
      </c>
      <c r="O292" s="1">
        <v>44610.423148148147</v>
      </c>
      <c r="P292" s="1">
        <v>44610.591365740744</v>
      </c>
      <c r="Q292">
        <v>14107</v>
      </c>
      <c r="R292">
        <v>427</v>
      </c>
      <c r="S292" t="b">
        <v>0</v>
      </c>
      <c r="T292" t="s">
        <v>87</v>
      </c>
      <c r="U292" t="b">
        <v>0</v>
      </c>
      <c r="V292" t="s">
        <v>88</v>
      </c>
      <c r="W292" s="1">
        <v>44610.591365740744</v>
      </c>
      <c r="X292">
        <v>126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68</v>
      </c>
      <c r="AE292">
        <v>63</v>
      </c>
      <c r="AF292">
        <v>0</v>
      </c>
      <c r="AG292">
        <v>2</v>
      </c>
      <c r="AH292" t="s">
        <v>87</v>
      </c>
      <c r="AI292" t="s">
        <v>87</v>
      </c>
      <c r="AJ292" t="s">
        <v>87</v>
      </c>
      <c r="AK292" t="s">
        <v>87</v>
      </c>
      <c r="AL292" t="s">
        <v>87</v>
      </c>
      <c r="AM292" t="s">
        <v>87</v>
      </c>
      <c r="AN292" t="s">
        <v>87</v>
      </c>
      <c r="AO292" t="s">
        <v>87</v>
      </c>
      <c r="AP292" t="s">
        <v>87</v>
      </c>
      <c r="AQ292" t="s">
        <v>87</v>
      </c>
      <c r="AR292" t="s">
        <v>87</v>
      </c>
      <c r="AS292" t="s">
        <v>87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 x14ac:dyDescent="0.45">
      <c r="A293" t="s">
        <v>698</v>
      </c>
      <c r="B293" t="s">
        <v>79</v>
      </c>
      <c r="C293" t="s">
        <v>699</v>
      </c>
      <c r="D293" t="s">
        <v>81</v>
      </c>
      <c r="E293" s="2" t="str">
        <f>HYPERLINK("capsilon://?command=openfolder&amp;siteaddress=FAM.docvelocity-na8.net&amp;folderid=FX9A1C2BAB-F727-778A-CEB0-D4CF735411D6","FX220112716")</f>
        <v>FX220112716</v>
      </c>
      <c r="F293" t="s">
        <v>19</v>
      </c>
      <c r="G293" t="s">
        <v>19</v>
      </c>
      <c r="H293" t="s">
        <v>82</v>
      </c>
      <c r="I293" t="s">
        <v>700</v>
      </c>
      <c r="J293">
        <v>28</v>
      </c>
      <c r="K293" t="s">
        <v>84</v>
      </c>
      <c r="L293" t="s">
        <v>85</v>
      </c>
      <c r="M293" t="s">
        <v>86</v>
      </c>
      <c r="N293">
        <v>2</v>
      </c>
      <c r="O293" s="1">
        <v>44594.509664351855</v>
      </c>
      <c r="P293" s="1">
        <v>44594.515115740738</v>
      </c>
      <c r="Q293">
        <v>304</v>
      </c>
      <c r="R293">
        <v>167</v>
      </c>
      <c r="S293" t="b">
        <v>0</v>
      </c>
      <c r="T293" t="s">
        <v>87</v>
      </c>
      <c r="U293" t="b">
        <v>0</v>
      </c>
      <c r="V293" t="s">
        <v>141</v>
      </c>
      <c r="W293" s="1">
        <v>44594.513749999998</v>
      </c>
      <c r="X293">
        <v>87</v>
      </c>
      <c r="Y293">
        <v>0</v>
      </c>
      <c r="Z293">
        <v>0</v>
      </c>
      <c r="AA293">
        <v>0</v>
      </c>
      <c r="AB293">
        <v>21</v>
      </c>
      <c r="AC293">
        <v>0</v>
      </c>
      <c r="AD293">
        <v>28</v>
      </c>
      <c r="AE293">
        <v>0</v>
      </c>
      <c r="AF293">
        <v>0</v>
      </c>
      <c r="AG293">
        <v>0</v>
      </c>
      <c r="AH293" t="s">
        <v>92</v>
      </c>
      <c r="AI293" s="1">
        <v>44594.515115740738</v>
      </c>
      <c r="AJ293">
        <v>54</v>
      </c>
      <c r="AK293">
        <v>0</v>
      </c>
      <c r="AL293">
        <v>0</v>
      </c>
      <c r="AM293">
        <v>0</v>
      </c>
      <c r="AN293">
        <v>21</v>
      </c>
      <c r="AO293">
        <v>0</v>
      </c>
      <c r="AP293">
        <v>28</v>
      </c>
      <c r="AQ293">
        <v>0</v>
      </c>
      <c r="AR293">
        <v>0</v>
      </c>
      <c r="AS293">
        <v>0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 x14ac:dyDescent="0.45">
      <c r="A294" t="s">
        <v>701</v>
      </c>
      <c r="B294" t="s">
        <v>79</v>
      </c>
      <c r="C294" t="s">
        <v>702</v>
      </c>
      <c r="D294" t="s">
        <v>81</v>
      </c>
      <c r="E294" s="2" t="str">
        <f>HYPERLINK("capsilon://?command=openfolder&amp;siteaddress=FAM.docvelocity-na8.net&amp;folderid=FX3D2E56D7-B764-003A-FBDD-30950CAB90AA","FX22026613")</f>
        <v>FX22026613</v>
      </c>
      <c r="F294" t="s">
        <v>19</v>
      </c>
      <c r="G294" t="s">
        <v>19</v>
      </c>
      <c r="H294" t="s">
        <v>82</v>
      </c>
      <c r="I294" t="s">
        <v>703</v>
      </c>
      <c r="J294">
        <v>30</v>
      </c>
      <c r="K294" t="s">
        <v>84</v>
      </c>
      <c r="L294" t="s">
        <v>85</v>
      </c>
      <c r="M294" t="s">
        <v>86</v>
      </c>
      <c r="N294">
        <v>2</v>
      </c>
      <c r="O294" s="1">
        <v>44610.453576388885</v>
      </c>
      <c r="P294" s="1">
        <v>44610.499548611115</v>
      </c>
      <c r="Q294">
        <v>3723</v>
      </c>
      <c r="R294">
        <v>249</v>
      </c>
      <c r="S294" t="b">
        <v>0</v>
      </c>
      <c r="T294" t="s">
        <v>87</v>
      </c>
      <c r="U294" t="b">
        <v>0</v>
      </c>
      <c r="V294" t="s">
        <v>365</v>
      </c>
      <c r="W294" s="1">
        <v>44610.496018518519</v>
      </c>
      <c r="X294">
        <v>139</v>
      </c>
      <c r="Y294">
        <v>9</v>
      </c>
      <c r="Z294">
        <v>0</v>
      </c>
      <c r="AA294">
        <v>9</v>
      </c>
      <c r="AB294">
        <v>0</v>
      </c>
      <c r="AC294">
        <v>4</v>
      </c>
      <c r="AD294">
        <v>21</v>
      </c>
      <c r="AE294">
        <v>0</v>
      </c>
      <c r="AF294">
        <v>0</v>
      </c>
      <c r="AG294">
        <v>0</v>
      </c>
      <c r="AH294" t="s">
        <v>172</v>
      </c>
      <c r="AI294" s="1">
        <v>44610.499548611115</v>
      </c>
      <c r="AJ294">
        <v>110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21</v>
      </c>
      <c r="AQ294">
        <v>0</v>
      </c>
      <c r="AR294">
        <v>0</v>
      </c>
      <c r="AS294">
        <v>0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 x14ac:dyDescent="0.45">
      <c r="A295" t="s">
        <v>704</v>
      </c>
      <c r="B295" t="s">
        <v>79</v>
      </c>
      <c r="C295" t="s">
        <v>699</v>
      </c>
      <c r="D295" t="s">
        <v>81</v>
      </c>
      <c r="E295" s="2" t="str">
        <f>HYPERLINK("capsilon://?command=openfolder&amp;siteaddress=FAM.docvelocity-na8.net&amp;folderid=FX9A1C2BAB-F727-778A-CEB0-D4CF735411D6","FX220112716")</f>
        <v>FX220112716</v>
      </c>
      <c r="F295" t="s">
        <v>19</v>
      </c>
      <c r="G295" t="s">
        <v>19</v>
      </c>
      <c r="H295" t="s">
        <v>82</v>
      </c>
      <c r="I295" t="s">
        <v>705</v>
      </c>
      <c r="J295">
        <v>28</v>
      </c>
      <c r="K295" t="s">
        <v>84</v>
      </c>
      <c r="L295" t="s">
        <v>85</v>
      </c>
      <c r="M295" t="s">
        <v>86</v>
      </c>
      <c r="N295">
        <v>2</v>
      </c>
      <c r="O295" s="1">
        <v>44594.510150462964</v>
      </c>
      <c r="P295" s="1">
        <v>44594.534502314818</v>
      </c>
      <c r="Q295">
        <v>1564</v>
      </c>
      <c r="R295">
        <v>540</v>
      </c>
      <c r="S295" t="b">
        <v>0</v>
      </c>
      <c r="T295" t="s">
        <v>87</v>
      </c>
      <c r="U295" t="b">
        <v>0</v>
      </c>
      <c r="V295" t="s">
        <v>141</v>
      </c>
      <c r="W295" s="1">
        <v>44594.516018518516</v>
      </c>
      <c r="X295">
        <v>195</v>
      </c>
      <c r="Y295">
        <v>21</v>
      </c>
      <c r="Z295">
        <v>0</v>
      </c>
      <c r="AA295">
        <v>21</v>
      </c>
      <c r="AB295">
        <v>0</v>
      </c>
      <c r="AC295">
        <v>17</v>
      </c>
      <c r="AD295">
        <v>7</v>
      </c>
      <c r="AE295">
        <v>0</v>
      </c>
      <c r="AF295">
        <v>0</v>
      </c>
      <c r="AG295">
        <v>0</v>
      </c>
      <c r="AH295" t="s">
        <v>92</v>
      </c>
      <c r="AI295" s="1">
        <v>44594.534502314818</v>
      </c>
      <c r="AJ295">
        <v>338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7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 x14ac:dyDescent="0.45">
      <c r="A296" t="s">
        <v>706</v>
      </c>
      <c r="B296" t="s">
        <v>79</v>
      </c>
      <c r="C296" t="s">
        <v>707</v>
      </c>
      <c r="D296" t="s">
        <v>81</v>
      </c>
      <c r="E296" s="2" t="str">
        <f>HYPERLINK("capsilon://?command=openfolder&amp;siteaddress=FAM.docvelocity-na8.net&amp;folderid=FX5A646F95-B279-8C23-B889-FD085C2B3C0F","FX22028186")</f>
        <v>FX22028186</v>
      </c>
      <c r="F296" t="s">
        <v>19</v>
      </c>
      <c r="G296" t="s">
        <v>19</v>
      </c>
      <c r="H296" t="s">
        <v>82</v>
      </c>
      <c r="I296" t="s">
        <v>708</v>
      </c>
      <c r="J296">
        <v>44</v>
      </c>
      <c r="K296" t="s">
        <v>84</v>
      </c>
      <c r="L296" t="s">
        <v>85</v>
      </c>
      <c r="M296" t="s">
        <v>86</v>
      </c>
      <c r="N296">
        <v>1</v>
      </c>
      <c r="O296" s="1">
        <v>44610.459270833337</v>
      </c>
      <c r="P296" s="1">
        <v>44610.592199074075</v>
      </c>
      <c r="Q296">
        <v>11035</v>
      </c>
      <c r="R296">
        <v>450</v>
      </c>
      <c r="S296" t="b">
        <v>0</v>
      </c>
      <c r="T296" t="s">
        <v>87</v>
      </c>
      <c r="U296" t="b">
        <v>0</v>
      </c>
      <c r="V296" t="s">
        <v>88</v>
      </c>
      <c r="W296" s="1">
        <v>44610.592199074075</v>
      </c>
      <c r="X296">
        <v>71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44</v>
      </c>
      <c r="AE296">
        <v>39</v>
      </c>
      <c r="AF296">
        <v>0</v>
      </c>
      <c r="AG296">
        <v>2</v>
      </c>
      <c r="AH296" t="s">
        <v>87</v>
      </c>
      <c r="AI296" t="s">
        <v>87</v>
      </c>
      <c r="AJ296" t="s">
        <v>87</v>
      </c>
      <c r="AK296" t="s">
        <v>87</v>
      </c>
      <c r="AL296" t="s">
        <v>87</v>
      </c>
      <c r="AM296" t="s">
        <v>87</v>
      </c>
      <c r="AN296" t="s">
        <v>87</v>
      </c>
      <c r="AO296" t="s">
        <v>87</v>
      </c>
      <c r="AP296" t="s">
        <v>87</v>
      </c>
      <c r="AQ296" t="s">
        <v>87</v>
      </c>
      <c r="AR296" t="s">
        <v>87</v>
      </c>
      <c r="AS296" t="s">
        <v>87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 x14ac:dyDescent="0.45">
      <c r="A297" t="s">
        <v>709</v>
      </c>
      <c r="B297" t="s">
        <v>79</v>
      </c>
      <c r="C297" t="s">
        <v>707</v>
      </c>
      <c r="D297" t="s">
        <v>81</v>
      </c>
      <c r="E297" s="2" t="str">
        <f>HYPERLINK("capsilon://?command=openfolder&amp;siteaddress=FAM.docvelocity-na8.net&amp;folderid=FX5A646F95-B279-8C23-B889-FD085C2B3C0F","FX22028186")</f>
        <v>FX22028186</v>
      </c>
      <c r="F297" t="s">
        <v>19</v>
      </c>
      <c r="G297" t="s">
        <v>19</v>
      </c>
      <c r="H297" t="s">
        <v>82</v>
      </c>
      <c r="I297" t="s">
        <v>710</v>
      </c>
      <c r="J297">
        <v>44</v>
      </c>
      <c r="K297" t="s">
        <v>84</v>
      </c>
      <c r="L297" t="s">
        <v>85</v>
      </c>
      <c r="M297" t="s">
        <v>86</v>
      </c>
      <c r="N297">
        <v>1</v>
      </c>
      <c r="O297" s="1">
        <v>44610.460902777777</v>
      </c>
      <c r="P297" s="1">
        <v>44610.593518518515</v>
      </c>
      <c r="Q297">
        <v>11217</v>
      </c>
      <c r="R297">
        <v>241</v>
      </c>
      <c r="S297" t="b">
        <v>0</v>
      </c>
      <c r="T297" t="s">
        <v>87</v>
      </c>
      <c r="U297" t="b">
        <v>0</v>
      </c>
      <c r="V297" t="s">
        <v>88</v>
      </c>
      <c r="W297" s="1">
        <v>44610.593518518515</v>
      </c>
      <c r="X297">
        <v>113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44</v>
      </c>
      <c r="AE297">
        <v>39</v>
      </c>
      <c r="AF297">
        <v>0</v>
      </c>
      <c r="AG297">
        <v>2</v>
      </c>
      <c r="AH297" t="s">
        <v>87</v>
      </c>
      <c r="AI297" t="s">
        <v>87</v>
      </c>
      <c r="AJ297" t="s">
        <v>87</v>
      </c>
      <c r="AK297" t="s">
        <v>87</v>
      </c>
      <c r="AL297" t="s">
        <v>87</v>
      </c>
      <c r="AM297" t="s">
        <v>87</v>
      </c>
      <c r="AN297" t="s">
        <v>87</v>
      </c>
      <c r="AO297" t="s">
        <v>87</v>
      </c>
      <c r="AP297" t="s">
        <v>87</v>
      </c>
      <c r="AQ297" t="s">
        <v>87</v>
      </c>
      <c r="AR297" t="s">
        <v>87</v>
      </c>
      <c r="AS297" t="s">
        <v>87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 x14ac:dyDescent="0.45">
      <c r="A298" t="s">
        <v>711</v>
      </c>
      <c r="B298" t="s">
        <v>79</v>
      </c>
      <c r="C298" t="s">
        <v>466</v>
      </c>
      <c r="D298" t="s">
        <v>81</v>
      </c>
      <c r="E298" s="2" t="str">
        <f>HYPERLINK("capsilon://?command=openfolder&amp;siteaddress=FAM.docvelocity-na8.net&amp;folderid=FX7E1BA9DB-DEB8-5918-4E01-D9DB05EA3A61","FX2201940")</f>
        <v>FX2201940</v>
      </c>
      <c r="F298" t="s">
        <v>19</v>
      </c>
      <c r="G298" t="s">
        <v>19</v>
      </c>
      <c r="H298" t="s">
        <v>82</v>
      </c>
      <c r="I298" t="s">
        <v>712</v>
      </c>
      <c r="J298">
        <v>57</v>
      </c>
      <c r="K298" t="s">
        <v>84</v>
      </c>
      <c r="L298" t="s">
        <v>85</v>
      </c>
      <c r="M298" t="s">
        <v>86</v>
      </c>
      <c r="N298">
        <v>2</v>
      </c>
      <c r="O298" s="1">
        <v>44610.466354166667</v>
      </c>
      <c r="P298" s="1">
        <v>44610.502905092595</v>
      </c>
      <c r="Q298">
        <v>2708</v>
      </c>
      <c r="R298">
        <v>450</v>
      </c>
      <c r="S298" t="b">
        <v>0</v>
      </c>
      <c r="T298" t="s">
        <v>87</v>
      </c>
      <c r="U298" t="b">
        <v>0</v>
      </c>
      <c r="V298" t="s">
        <v>91</v>
      </c>
      <c r="W298" s="1">
        <v>44610.499131944445</v>
      </c>
      <c r="X298">
        <v>161</v>
      </c>
      <c r="Y298">
        <v>52</v>
      </c>
      <c r="Z298">
        <v>0</v>
      </c>
      <c r="AA298">
        <v>52</v>
      </c>
      <c r="AB298">
        <v>0</v>
      </c>
      <c r="AC298">
        <v>15</v>
      </c>
      <c r="AD298">
        <v>5</v>
      </c>
      <c r="AE298">
        <v>0</v>
      </c>
      <c r="AF298">
        <v>0</v>
      </c>
      <c r="AG298">
        <v>0</v>
      </c>
      <c r="AH298" t="s">
        <v>172</v>
      </c>
      <c r="AI298" s="1">
        <v>44610.502905092595</v>
      </c>
      <c r="AJ298">
        <v>289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5</v>
      </c>
      <c r="AQ298">
        <v>0</v>
      </c>
      <c r="AR298">
        <v>0</v>
      </c>
      <c r="AS298">
        <v>0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 x14ac:dyDescent="0.45">
      <c r="A299" t="s">
        <v>713</v>
      </c>
      <c r="B299" t="s">
        <v>79</v>
      </c>
      <c r="C299" t="s">
        <v>688</v>
      </c>
      <c r="D299" t="s">
        <v>81</v>
      </c>
      <c r="E299" s="2" t="str">
        <f>HYPERLINK("capsilon://?command=openfolder&amp;siteaddress=FAM.docvelocity-na8.net&amp;folderid=FX6640692B-137D-6B29-1CD2-4739C490BD41","FX22026596")</f>
        <v>FX22026596</v>
      </c>
      <c r="F299" t="s">
        <v>19</v>
      </c>
      <c r="G299" t="s">
        <v>19</v>
      </c>
      <c r="H299" t="s">
        <v>82</v>
      </c>
      <c r="I299" t="s">
        <v>689</v>
      </c>
      <c r="J299">
        <v>128</v>
      </c>
      <c r="K299" t="s">
        <v>84</v>
      </c>
      <c r="L299" t="s">
        <v>85</v>
      </c>
      <c r="M299" t="s">
        <v>86</v>
      </c>
      <c r="N299">
        <v>2</v>
      </c>
      <c r="O299" s="1">
        <v>44610.46671296296</v>
      </c>
      <c r="P299" s="1">
        <v>44610.492685185185</v>
      </c>
      <c r="Q299">
        <v>1283</v>
      </c>
      <c r="R299">
        <v>961</v>
      </c>
      <c r="S299" t="b">
        <v>0</v>
      </c>
      <c r="T299" t="s">
        <v>87</v>
      </c>
      <c r="U299" t="b">
        <v>1</v>
      </c>
      <c r="V299" t="s">
        <v>365</v>
      </c>
      <c r="W299" s="1">
        <v>44610.486504629633</v>
      </c>
      <c r="X299">
        <v>717</v>
      </c>
      <c r="Y299">
        <v>72</v>
      </c>
      <c r="Z299">
        <v>0</v>
      </c>
      <c r="AA299">
        <v>72</v>
      </c>
      <c r="AB299">
        <v>54</v>
      </c>
      <c r="AC299">
        <v>50</v>
      </c>
      <c r="AD299">
        <v>56</v>
      </c>
      <c r="AE299">
        <v>0</v>
      </c>
      <c r="AF299">
        <v>0</v>
      </c>
      <c r="AG299">
        <v>0</v>
      </c>
      <c r="AH299" t="s">
        <v>119</v>
      </c>
      <c r="AI299" s="1">
        <v>44610.492685185185</v>
      </c>
      <c r="AJ299">
        <v>239</v>
      </c>
      <c r="AK299">
        <v>0</v>
      </c>
      <c r="AL299">
        <v>0</v>
      </c>
      <c r="AM299">
        <v>0</v>
      </c>
      <c r="AN299">
        <v>54</v>
      </c>
      <c r="AO299">
        <v>0</v>
      </c>
      <c r="AP299">
        <v>56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 x14ac:dyDescent="0.45">
      <c r="A300" t="s">
        <v>714</v>
      </c>
      <c r="B300" t="s">
        <v>79</v>
      </c>
      <c r="C300" t="s">
        <v>694</v>
      </c>
      <c r="D300" t="s">
        <v>81</v>
      </c>
      <c r="E300" s="2" t="str">
        <f>HYPERLINK("capsilon://?command=openfolder&amp;siteaddress=FAM.docvelocity-na8.net&amp;folderid=FX6CFC8356-1BBA-BA89-9059-8AB68F71A12E","FX220111528")</f>
        <v>FX220111528</v>
      </c>
      <c r="F300" t="s">
        <v>19</v>
      </c>
      <c r="G300" t="s">
        <v>19</v>
      </c>
      <c r="H300" t="s">
        <v>82</v>
      </c>
      <c r="I300" t="s">
        <v>695</v>
      </c>
      <c r="J300">
        <v>84</v>
      </c>
      <c r="K300" t="s">
        <v>84</v>
      </c>
      <c r="L300" t="s">
        <v>85</v>
      </c>
      <c r="M300" t="s">
        <v>86</v>
      </c>
      <c r="N300">
        <v>2</v>
      </c>
      <c r="O300" s="1">
        <v>44610.468541666669</v>
      </c>
      <c r="P300" s="1">
        <v>44610.500613425924</v>
      </c>
      <c r="Q300">
        <v>1631</v>
      </c>
      <c r="R300">
        <v>1140</v>
      </c>
      <c r="S300" t="b">
        <v>0</v>
      </c>
      <c r="T300" t="s">
        <v>87</v>
      </c>
      <c r="U300" t="b">
        <v>1</v>
      </c>
      <c r="V300" t="s">
        <v>365</v>
      </c>
      <c r="W300" s="1">
        <v>44610.492881944447</v>
      </c>
      <c r="X300">
        <v>550</v>
      </c>
      <c r="Y300">
        <v>83</v>
      </c>
      <c r="Z300">
        <v>0</v>
      </c>
      <c r="AA300">
        <v>83</v>
      </c>
      <c r="AB300">
        <v>0</v>
      </c>
      <c r="AC300">
        <v>48</v>
      </c>
      <c r="AD300">
        <v>1</v>
      </c>
      <c r="AE300">
        <v>0</v>
      </c>
      <c r="AF300">
        <v>0</v>
      </c>
      <c r="AG300">
        <v>0</v>
      </c>
      <c r="AH300" t="s">
        <v>119</v>
      </c>
      <c r="AI300" s="1">
        <v>44610.500613425924</v>
      </c>
      <c r="AJ300">
        <v>572</v>
      </c>
      <c r="AK300">
        <v>1</v>
      </c>
      <c r="AL300">
        <v>0</v>
      </c>
      <c r="AM300">
        <v>1</v>
      </c>
      <c r="AN300">
        <v>0</v>
      </c>
      <c r="AO300">
        <v>1</v>
      </c>
      <c r="AP300">
        <v>0</v>
      </c>
      <c r="AQ300">
        <v>0</v>
      </c>
      <c r="AR300">
        <v>0</v>
      </c>
      <c r="AS300">
        <v>0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 x14ac:dyDescent="0.45">
      <c r="A301" t="s">
        <v>715</v>
      </c>
      <c r="B301" t="s">
        <v>79</v>
      </c>
      <c r="C301" t="s">
        <v>699</v>
      </c>
      <c r="D301" t="s">
        <v>81</v>
      </c>
      <c r="E301" s="2" t="str">
        <f>HYPERLINK("capsilon://?command=openfolder&amp;siteaddress=FAM.docvelocity-na8.net&amp;folderid=FX9A1C2BAB-F727-778A-CEB0-D4CF735411D6","FX220112716")</f>
        <v>FX220112716</v>
      </c>
      <c r="F301" t="s">
        <v>19</v>
      </c>
      <c r="G301" t="s">
        <v>19</v>
      </c>
      <c r="H301" t="s">
        <v>82</v>
      </c>
      <c r="I301" t="s">
        <v>716</v>
      </c>
      <c r="J301">
        <v>28</v>
      </c>
      <c r="K301" t="s">
        <v>84</v>
      </c>
      <c r="L301" t="s">
        <v>85</v>
      </c>
      <c r="M301" t="s">
        <v>86</v>
      </c>
      <c r="N301">
        <v>2</v>
      </c>
      <c r="O301" s="1">
        <v>44594.515636574077</v>
      </c>
      <c r="P301" s="1">
        <v>44594.538761574076</v>
      </c>
      <c r="Q301">
        <v>1423</v>
      </c>
      <c r="R301">
        <v>575</v>
      </c>
      <c r="S301" t="b">
        <v>0</v>
      </c>
      <c r="T301" t="s">
        <v>87</v>
      </c>
      <c r="U301" t="b">
        <v>0</v>
      </c>
      <c r="V301" t="s">
        <v>141</v>
      </c>
      <c r="W301" s="1">
        <v>44594.518437500003</v>
      </c>
      <c r="X301">
        <v>208</v>
      </c>
      <c r="Y301">
        <v>21</v>
      </c>
      <c r="Z301">
        <v>0</v>
      </c>
      <c r="AA301">
        <v>21</v>
      </c>
      <c r="AB301">
        <v>0</v>
      </c>
      <c r="AC301">
        <v>6</v>
      </c>
      <c r="AD301">
        <v>7</v>
      </c>
      <c r="AE301">
        <v>0</v>
      </c>
      <c r="AF301">
        <v>0</v>
      </c>
      <c r="AG301">
        <v>0</v>
      </c>
      <c r="AH301" t="s">
        <v>92</v>
      </c>
      <c r="AI301" s="1">
        <v>44594.538761574076</v>
      </c>
      <c r="AJ301">
        <v>367</v>
      </c>
      <c r="AK301">
        <v>1</v>
      </c>
      <c r="AL301">
        <v>0</v>
      </c>
      <c r="AM301">
        <v>1</v>
      </c>
      <c r="AN301">
        <v>0</v>
      </c>
      <c r="AO301">
        <v>1</v>
      </c>
      <c r="AP301">
        <v>6</v>
      </c>
      <c r="AQ301">
        <v>0</v>
      </c>
      <c r="AR301">
        <v>0</v>
      </c>
      <c r="AS301">
        <v>0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 x14ac:dyDescent="0.45">
      <c r="A302" t="s">
        <v>717</v>
      </c>
      <c r="B302" t="s">
        <v>79</v>
      </c>
      <c r="C302" t="s">
        <v>718</v>
      </c>
      <c r="D302" t="s">
        <v>81</v>
      </c>
      <c r="E302" s="2" t="str">
        <f>HYPERLINK("capsilon://?command=openfolder&amp;siteaddress=FAM.docvelocity-na8.net&amp;folderid=FXCE28207D-68E0-4001-F500-B76430AAD4AF","FX22015036")</f>
        <v>FX22015036</v>
      </c>
      <c r="F302" t="s">
        <v>19</v>
      </c>
      <c r="G302" t="s">
        <v>19</v>
      </c>
      <c r="H302" t="s">
        <v>82</v>
      </c>
      <c r="I302" t="s">
        <v>719</v>
      </c>
      <c r="J302">
        <v>66</v>
      </c>
      <c r="K302" t="s">
        <v>84</v>
      </c>
      <c r="L302" t="s">
        <v>85</v>
      </c>
      <c r="M302" t="s">
        <v>86</v>
      </c>
      <c r="N302">
        <v>2</v>
      </c>
      <c r="O302" s="1">
        <v>44594.517245370371</v>
      </c>
      <c r="P302" s="1">
        <v>44594.539120370369</v>
      </c>
      <c r="Q302">
        <v>1829</v>
      </c>
      <c r="R302">
        <v>61</v>
      </c>
      <c r="S302" t="b">
        <v>0</v>
      </c>
      <c r="T302" t="s">
        <v>87</v>
      </c>
      <c r="U302" t="b">
        <v>0</v>
      </c>
      <c r="V302" t="s">
        <v>88</v>
      </c>
      <c r="W302" s="1">
        <v>44594.517696759256</v>
      </c>
      <c r="X302">
        <v>31</v>
      </c>
      <c r="Y302">
        <v>0</v>
      </c>
      <c r="Z302">
        <v>0</v>
      </c>
      <c r="AA302">
        <v>0</v>
      </c>
      <c r="AB302">
        <v>52</v>
      </c>
      <c r="AC302">
        <v>0</v>
      </c>
      <c r="AD302">
        <v>66</v>
      </c>
      <c r="AE302">
        <v>0</v>
      </c>
      <c r="AF302">
        <v>0</v>
      </c>
      <c r="AG302">
        <v>0</v>
      </c>
      <c r="AH302" t="s">
        <v>92</v>
      </c>
      <c r="AI302" s="1">
        <v>44594.539120370369</v>
      </c>
      <c r="AJ302">
        <v>30</v>
      </c>
      <c r="AK302">
        <v>0</v>
      </c>
      <c r="AL302">
        <v>0</v>
      </c>
      <c r="AM302">
        <v>0</v>
      </c>
      <c r="AN302">
        <v>52</v>
      </c>
      <c r="AO302">
        <v>0</v>
      </c>
      <c r="AP302">
        <v>66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 x14ac:dyDescent="0.45">
      <c r="A303" t="s">
        <v>720</v>
      </c>
      <c r="B303" t="s">
        <v>79</v>
      </c>
      <c r="C303" t="s">
        <v>721</v>
      </c>
      <c r="D303" t="s">
        <v>81</v>
      </c>
      <c r="E303" s="2" t="str">
        <f>HYPERLINK("capsilon://?command=openfolder&amp;siteaddress=FAM.docvelocity-na8.net&amp;folderid=FXFC20F7F6-9E7F-BFD2-4D78-54DE01F7FAD6","FX22026507")</f>
        <v>FX22026507</v>
      </c>
      <c r="F303" t="s">
        <v>19</v>
      </c>
      <c r="G303" t="s">
        <v>19</v>
      </c>
      <c r="H303" t="s">
        <v>82</v>
      </c>
      <c r="I303" t="s">
        <v>722</v>
      </c>
      <c r="J303">
        <v>30</v>
      </c>
      <c r="K303" t="s">
        <v>84</v>
      </c>
      <c r="L303" t="s">
        <v>85</v>
      </c>
      <c r="M303" t="s">
        <v>86</v>
      </c>
      <c r="N303">
        <v>2</v>
      </c>
      <c r="O303" s="1">
        <v>44610.58630787037</v>
      </c>
      <c r="P303" s="1">
        <v>44610.639907407407</v>
      </c>
      <c r="Q303">
        <v>4350</v>
      </c>
      <c r="R303">
        <v>281</v>
      </c>
      <c r="S303" t="b">
        <v>0</v>
      </c>
      <c r="T303" t="s">
        <v>87</v>
      </c>
      <c r="U303" t="b">
        <v>0</v>
      </c>
      <c r="V303" t="s">
        <v>132</v>
      </c>
      <c r="W303" s="1">
        <v>44610.591145833336</v>
      </c>
      <c r="X303">
        <v>172</v>
      </c>
      <c r="Y303">
        <v>9</v>
      </c>
      <c r="Z303">
        <v>0</v>
      </c>
      <c r="AA303">
        <v>9</v>
      </c>
      <c r="AB303">
        <v>0</v>
      </c>
      <c r="AC303">
        <v>7</v>
      </c>
      <c r="AD303">
        <v>21</v>
      </c>
      <c r="AE303">
        <v>0</v>
      </c>
      <c r="AF303">
        <v>0</v>
      </c>
      <c r="AG303">
        <v>0</v>
      </c>
      <c r="AH303" t="s">
        <v>549</v>
      </c>
      <c r="AI303" s="1">
        <v>44610.639907407407</v>
      </c>
      <c r="AJ303">
        <v>109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21</v>
      </c>
      <c r="AQ303">
        <v>0</v>
      </c>
      <c r="AR303">
        <v>0</v>
      </c>
      <c r="AS303">
        <v>0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 x14ac:dyDescent="0.45">
      <c r="A304" t="s">
        <v>723</v>
      </c>
      <c r="B304" t="s">
        <v>79</v>
      </c>
      <c r="C304" t="s">
        <v>694</v>
      </c>
      <c r="D304" t="s">
        <v>81</v>
      </c>
      <c r="E304" s="2" t="str">
        <f>HYPERLINK("capsilon://?command=openfolder&amp;siteaddress=FAM.docvelocity-na8.net&amp;folderid=FX6CFC8356-1BBA-BA89-9059-8AB68F71A12E","FX220111528")</f>
        <v>FX220111528</v>
      </c>
      <c r="F304" t="s">
        <v>19</v>
      </c>
      <c r="G304" t="s">
        <v>19</v>
      </c>
      <c r="H304" t="s">
        <v>82</v>
      </c>
      <c r="I304" t="s">
        <v>697</v>
      </c>
      <c r="J304">
        <v>123</v>
      </c>
      <c r="K304" t="s">
        <v>84</v>
      </c>
      <c r="L304" t="s">
        <v>85</v>
      </c>
      <c r="M304" t="s">
        <v>86</v>
      </c>
      <c r="N304">
        <v>2</v>
      </c>
      <c r="O304" s="1">
        <v>44610.592488425929</v>
      </c>
      <c r="P304" s="1">
        <v>44610.6247337963</v>
      </c>
      <c r="Q304">
        <v>1686</v>
      </c>
      <c r="R304">
        <v>1100</v>
      </c>
      <c r="S304" t="b">
        <v>0</v>
      </c>
      <c r="T304" t="s">
        <v>87</v>
      </c>
      <c r="U304" t="b">
        <v>1</v>
      </c>
      <c r="V304" t="s">
        <v>132</v>
      </c>
      <c r="W304" s="1">
        <v>44610.602106481485</v>
      </c>
      <c r="X304">
        <v>676</v>
      </c>
      <c r="Y304">
        <v>80</v>
      </c>
      <c r="Z304">
        <v>0</v>
      </c>
      <c r="AA304">
        <v>80</v>
      </c>
      <c r="AB304">
        <v>0</v>
      </c>
      <c r="AC304">
        <v>47</v>
      </c>
      <c r="AD304">
        <v>43</v>
      </c>
      <c r="AE304">
        <v>0</v>
      </c>
      <c r="AF304">
        <v>0</v>
      </c>
      <c r="AG304">
        <v>0</v>
      </c>
      <c r="AH304" t="s">
        <v>549</v>
      </c>
      <c r="AI304" s="1">
        <v>44610.6247337963</v>
      </c>
      <c r="AJ304">
        <v>419</v>
      </c>
      <c r="AK304">
        <v>1</v>
      </c>
      <c r="AL304">
        <v>0</v>
      </c>
      <c r="AM304">
        <v>1</v>
      </c>
      <c r="AN304">
        <v>0</v>
      </c>
      <c r="AO304">
        <v>1</v>
      </c>
      <c r="AP304">
        <v>42</v>
      </c>
      <c r="AQ304">
        <v>0</v>
      </c>
      <c r="AR304">
        <v>0</v>
      </c>
      <c r="AS304">
        <v>0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 x14ac:dyDescent="0.45">
      <c r="A305" t="s">
        <v>724</v>
      </c>
      <c r="B305" t="s">
        <v>79</v>
      </c>
      <c r="C305" t="s">
        <v>707</v>
      </c>
      <c r="D305" t="s">
        <v>81</v>
      </c>
      <c r="E305" s="2" t="str">
        <f>HYPERLINK("capsilon://?command=openfolder&amp;siteaddress=FAM.docvelocity-na8.net&amp;folderid=FX5A646F95-B279-8C23-B889-FD085C2B3C0F","FX22028186")</f>
        <v>FX22028186</v>
      </c>
      <c r="F305" t="s">
        <v>19</v>
      </c>
      <c r="G305" t="s">
        <v>19</v>
      </c>
      <c r="H305" t="s">
        <v>82</v>
      </c>
      <c r="I305" t="s">
        <v>708</v>
      </c>
      <c r="J305">
        <v>88</v>
      </c>
      <c r="K305" t="s">
        <v>84</v>
      </c>
      <c r="L305" t="s">
        <v>85</v>
      </c>
      <c r="M305" t="s">
        <v>86</v>
      </c>
      <c r="N305">
        <v>2</v>
      </c>
      <c r="O305" s="1">
        <v>44610.594074074077</v>
      </c>
      <c r="P305" s="1">
        <v>44610.630740740744</v>
      </c>
      <c r="Q305">
        <v>1336</v>
      </c>
      <c r="R305">
        <v>1832</v>
      </c>
      <c r="S305" t="b">
        <v>0</v>
      </c>
      <c r="T305" t="s">
        <v>87</v>
      </c>
      <c r="U305" t="b">
        <v>1</v>
      </c>
      <c r="V305" t="s">
        <v>88</v>
      </c>
      <c r="W305" s="1">
        <v>44610.610150462962</v>
      </c>
      <c r="X305">
        <v>1314</v>
      </c>
      <c r="Y305">
        <v>122</v>
      </c>
      <c r="Z305">
        <v>0</v>
      </c>
      <c r="AA305">
        <v>122</v>
      </c>
      <c r="AB305">
        <v>0</v>
      </c>
      <c r="AC305">
        <v>92</v>
      </c>
      <c r="AD305">
        <v>-34</v>
      </c>
      <c r="AE305">
        <v>0</v>
      </c>
      <c r="AF305">
        <v>0</v>
      </c>
      <c r="AG305">
        <v>0</v>
      </c>
      <c r="AH305" t="s">
        <v>549</v>
      </c>
      <c r="AI305" s="1">
        <v>44610.630740740744</v>
      </c>
      <c r="AJ305">
        <v>518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-34</v>
      </c>
      <c r="AQ305">
        <v>0</v>
      </c>
      <c r="AR305">
        <v>0</v>
      </c>
      <c r="AS305">
        <v>0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 x14ac:dyDescent="0.45">
      <c r="A306" t="s">
        <v>725</v>
      </c>
      <c r="B306" t="s">
        <v>79</v>
      </c>
      <c r="C306" t="s">
        <v>707</v>
      </c>
      <c r="D306" t="s">
        <v>81</v>
      </c>
      <c r="E306" s="2" t="str">
        <f>HYPERLINK("capsilon://?command=openfolder&amp;siteaddress=FAM.docvelocity-na8.net&amp;folderid=FX5A646F95-B279-8C23-B889-FD085C2B3C0F","FX22028186")</f>
        <v>FX22028186</v>
      </c>
      <c r="F306" t="s">
        <v>19</v>
      </c>
      <c r="G306" t="s">
        <v>19</v>
      </c>
      <c r="H306" t="s">
        <v>82</v>
      </c>
      <c r="I306" t="s">
        <v>710</v>
      </c>
      <c r="J306">
        <v>88</v>
      </c>
      <c r="K306" t="s">
        <v>84</v>
      </c>
      <c r="L306" t="s">
        <v>85</v>
      </c>
      <c r="M306" t="s">
        <v>86</v>
      </c>
      <c r="N306">
        <v>2</v>
      </c>
      <c r="O306" s="1">
        <v>44610.595729166664</v>
      </c>
      <c r="P306" s="1">
        <v>44610.63863425926</v>
      </c>
      <c r="Q306">
        <v>2037</v>
      </c>
      <c r="R306">
        <v>1670</v>
      </c>
      <c r="S306" t="b">
        <v>0</v>
      </c>
      <c r="T306" t="s">
        <v>87</v>
      </c>
      <c r="U306" t="b">
        <v>1</v>
      </c>
      <c r="V306" t="s">
        <v>132</v>
      </c>
      <c r="W306" s="1">
        <v>44610.613564814812</v>
      </c>
      <c r="X306">
        <v>989</v>
      </c>
      <c r="Y306">
        <v>122</v>
      </c>
      <c r="Z306">
        <v>0</v>
      </c>
      <c r="AA306">
        <v>122</v>
      </c>
      <c r="AB306">
        <v>0</v>
      </c>
      <c r="AC306">
        <v>92</v>
      </c>
      <c r="AD306">
        <v>-34</v>
      </c>
      <c r="AE306">
        <v>0</v>
      </c>
      <c r="AF306">
        <v>0</v>
      </c>
      <c r="AG306">
        <v>0</v>
      </c>
      <c r="AH306" t="s">
        <v>549</v>
      </c>
      <c r="AI306" s="1">
        <v>44610.63863425926</v>
      </c>
      <c r="AJ306">
        <v>681</v>
      </c>
      <c r="AK306">
        <v>2</v>
      </c>
      <c r="AL306">
        <v>0</v>
      </c>
      <c r="AM306">
        <v>2</v>
      </c>
      <c r="AN306">
        <v>0</v>
      </c>
      <c r="AO306">
        <v>2</v>
      </c>
      <c r="AP306">
        <v>-36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 x14ac:dyDescent="0.45">
      <c r="A307" t="s">
        <v>726</v>
      </c>
      <c r="B307" t="s">
        <v>79</v>
      </c>
      <c r="C307" t="s">
        <v>727</v>
      </c>
      <c r="D307" t="s">
        <v>81</v>
      </c>
      <c r="E307" s="2" t="str">
        <f>HYPERLINK("capsilon://?command=openfolder&amp;siteaddress=FAM.docvelocity-na8.net&amp;folderid=FXFC1B2595-07A8-D24D-DDD7-A1894597506D","FX22026925")</f>
        <v>FX22026925</v>
      </c>
      <c r="F307" t="s">
        <v>19</v>
      </c>
      <c r="G307" t="s">
        <v>19</v>
      </c>
      <c r="H307" t="s">
        <v>82</v>
      </c>
      <c r="I307" t="s">
        <v>728</v>
      </c>
      <c r="J307">
        <v>178</v>
      </c>
      <c r="K307" t="s">
        <v>84</v>
      </c>
      <c r="L307" t="s">
        <v>85</v>
      </c>
      <c r="M307" t="s">
        <v>86</v>
      </c>
      <c r="N307">
        <v>1</v>
      </c>
      <c r="O307" s="1">
        <v>44610.621215277781</v>
      </c>
      <c r="P307" s="1">
        <v>44610.690937500003</v>
      </c>
      <c r="Q307">
        <v>5519</v>
      </c>
      <c r="R307">
        <v>505</v>
      </c>
      <c r="S307" t="b">
        <v>0</v>
      </c>
      <c r="T307" t="s">
        <v>87</v>
      </c>
      <c r="U307" t="b">
        <v>0</v>
      </c>
      <c r="V307" t="s">
        <v>88</v>
      </c>
      <c r="W307" s="1">
        <v>44610.690937500003</v>
      </c>
      <c r="X307">
        <v>302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178</v>
      </c>
      <c r="AE307">
        <v>147</v>
      </c>
      <c r="AF307">
        <v>0</v>
      </c>
      <c r="AG307">
        <v>12</v>
      </c>
      <c r="AH307" t="s">
        <v>87</v>
      </c>
      <c r="AI307" t="s">
        <v>87</v>
      </c>
      <c r="AJ307" t="s">
        <v>87</v>
      </c>
      <c r="AK307" t="s">
        <v>87</v>
      </c>
      <c r="AL307" t="s">
        <v>87</v>
      </c>
      <c r="AM307" t="s">
        <v>87</v>
      </c>
      <c r="AN307" t="s">
        <v>87</v>
      </c>
      <c r="AO307" t="s">
        <v>87</v>
      </c>
      <c r="AP307" t="s">
        <v>87</v>
      </c>
      <c r="AQ307" t="s">
        <v>87</v>
      </c>
      <c r="AR307" t="s">
        <v>87</v>
      </c>
      <c r="AS307" t="s">
        <v>87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 x14ac:dyDescent="0.45">
      <c r="A308" t="s">
        <v>729</v>
      </c>
      <c r="B308" t="s">
        <v>79</v>
      </c>
      <c r="C308" t="s">
        <v>721</v>
      </c>
      <c r="D308" t="s">
        <v>81</v>
      </c>
      <c r="E308" s="2" t="str">
        <f>HYPERLINK("capsilon://?command=openfolder&amp;siteaddress=FAM.docvelocity-na8.net&amp;folderid=FXFC20F7F6-9E7F-BFD2-4D78-54DE01F7FAD6","FX22026507")</f>
        <v>FX22026507</v>
      </c>
      <c r="F308" t="s">
        <v>19</v>
      </c>
      <c r="G308" t="s">
        <v>19</v>
      </c>
      <c r="H308" t="s">
        <v>82</v>
      </c>
      <c r="I308" t="s">
        <v>730</v>
      </c>
      <c r="J308">
        <v>28</v>
      </c>
      <c r="K308" t="s">
        <v>84</v>
      </c>
      <c r="L308" t="s">
        <v>85</v>
      </c>
      <c r="M308" t="s">
        <v>86</v>
      </c>
      <c r="N308">
        <v>1</v>
      </c>
      <c r="O308" s="1">
        <v>44610.672592592593</v>
      </c>
      <c r="P308" s="1">
        <v>44610.692314814813</v>
      </c>
      <c r="Q308">
        <v>1481</v>
      </c>
      <c r="R308">
        <v>223</v>
      </c>
      <c r="S308" t="b">
        <v>0</v>
      </c>
      <c r="T308" t="s">
        <v>87</v>
      </c>
      <c r="U308" t="b">
        <v>0</v>
      </c>
      <c r="V308" t="s">
        <v>88</v>
      </c>
      <c r="W308" s="1">
        <v>44610.692314814813</v>
      </c>
      <c r="X308">
        <v>118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28</v>
      </c>
      <c r="AE308">
        <v>21</v>
      </c>
      <c r="AF308">
        <v>0</v>
      </c>
      <c r="AG308">
        <v>4</v>
      </c>
      <c r="AH308" t="s">
        <v>87</v>
      </c>
      <c r="AI308" t="s">
        <v>87</v>
      </c>
      <c r="AJ308" t="s">
        <v>87</v>
      </c>
      <c r="AK308" t="s">
        <v>87</v>
      </c>
      <c r="AL308" t="s">
        <v>87</v>
      </c>
      <c r="AM308" t="s">
        <v>87</v>
      </c>
      <c r="AN308" t="s">
        <v>87</v>
      </c>
      <c r="AO308" t="s">
        <v>87</v>
      </c>
      <c r="AP308" t="s">
        <v>87</v>
      </c>
      <c r="AQ308" t="s">
        <v>87</v>
      </c>
      <c r="AR308" t="s">
        <v>87</v>
      </c>
      <c r="AS308" t="s">
        <v>87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 x14ac:dyDescent="0.45">
      <c r="A309" t="s">
        <v>731</v>
      </c>
      <c r="B309" t="s">
        <v>79</v>
      </c>
      <c r="C309" t="s">
        <v>721</v>
      </c>
      <c r="D309" t="s">
        <v>81</v>
      </c>
      <c r="E309" s="2" t="str">
        <f>HYPERLINK("capsilon://?command=openfolder&amp;siteaddress=FAM.docvelocity-na8.net&amp;folderid=FXFC20F7F6-9E7F-BFD2-4D78-54DE01F7FAD6","FX22026507")</f>
        <v>FX22026507</v>
      </c>
      <c r="F309" t="s">
        <v>19</v>
      </c>
      <c r="G309" t="s">
        <v>19</v>
      </c>
      <c r="H309" t="s">
        <v>82</v>
      </c>
      <c r="I309" t="s">
        <v>732</v>
      </c>
      <c r="J309">
        <v>50</v>
      </c>
      <c r="K309" t="s">
        <v>84</v>
      </c>
      <c r="L309" t="s">
        <v>85</v>
      </c>
      <c r="M309" t="s">
        <v>86</v>
      </c>
      <c r="N309">
        <v>1</v>
      </c>
      <c r="O309" s="1">
        <v>44610.67328703704</v>
      </c>
      <c r="P309" s="1">
        <v>44610.693402777775</v>
      </c>
      <c r="Q309">
        <v>1411</v>
      </c>
      <c r="R309">
        <v>327</v>
      </c>
      <c r="S309" t="b">
        <v>0</v>
      </c>
      <c r="T309" t="s">
        <v>87</v>
      </c>
      <c r="U309" t="b">
        <v>0</v>
      </c>
      <c r="V309" t="s">
        <v>88</v>
      </c>
      <c r="W309" s="1">
        <v>44610.693402777775</v>
      </c>
      <c r="X309">
        <v>93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50</v>
      </c>
      <c r="AE309">
        <v>45</v>
      </c>
      <c r="AF309">
        <v>0</v>
      </c>
      <c r="AG309">
        <v>2</v>
      </c>
      <c r="AH309" t="s">
        <v>87</v>
      </c>
      <c r="AI309" t="s">
        <v>87</v>
      </c>
      <c r="AJ309" t="s">
        <v>87</v>
      </c>
      <c r="AK309" t="s">
        <v>87</v>
      </c>
      <c r="AL309" t="s">
        <v>87</v>
      </c>
      <c r="AM309" t="s">
        <v>87</v>
      </c>
      <c r="AN309" t="s">
        <v>87</v>
      </c>
      <c r="AO309" t="s">
        <v>87</v>
      </c>
      <c r="AP309" t="s">
        <v>87</v>
      </c>
      <c r="AQ309" t="s">
        <v>87</v>
      </c>
      <c r="AR309" t="s">
        <v>87</v>
      </c>
      <c r="AS309" t="s">
        <v>87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 x14ac:dyDescent="0.45">
      <c r="A310" t="s">
        <v>733</v>
      </c>
      <c r="B310" t="s">
        <v>79</v>
      </c>
      <c r="C310" t="s">
        <v>734</v>
      </c>
      <c r="D310" t="s">
        <v>81</v>
      </c>
      <c r="E310" s="2" t="str">
        <f>HYPERLINK("capsilon://?command=openfolder&amp;siteaddress=FAM.docvelocity-na8.net&amp;folderid=FX3063A692-66B7-777B-78FE-43EBA8BCDB42","FX22026878")</f>
        <v>FX22026878</v>
      </c>
      <c r="F310" t="s">
        <v>19</v>
      </c>
      <c r="G310" t="s">
        <v>19</v>
      </c>
      <c r="H310" t="s">
        <v>82</v>
      </c>
      <c r="I310" t="s">
        <v>735</v>
      </c>
      <c r="J310">
        <v>30</v>
      </c>
      <c r="K310" t="s">
        <v>84</v>
      </c>
      <c r="L310" t="s">
        <v>85</v>
      </c>
      <c r="M310" t="s">
        <v>86</v>
      </c>
      <c r="N310">
        <v>2</v>
      </c>
      <c r="O310" s="1">
        <v>44610.678449074076</v>
      </c>
      <c r="P310" s="1">
        <v>44610.776631944442</v>
      </c>
      <c r="Q310">
        <v>8301</v>
      </c>
      <c r="R310">
        <v>182</v>
      </c>
      <c r="S310" t="b">
        <v>0</v>
      </c>
      <c r="T310" t="s">
        <v>87</v>
      </c>
      <c r="U310" t="b">
        <v>0</v>
      </c>
      <c r="V310" t="s">
        <v>132</v>
      </c>
      <c r="W310" s="1">
        <v>44610.684016203704</v>
      </c>
      <c r="X310">
        <v>147</v>
      </c>
      <c r="Y310">
        <v>9</v>
      </c>
      <c r="Z310">
        <v>0</v>
      </c>
      <c r="AA310">
        <v>9</v>
      </c>
      <c r="AB310">
        <v>0</v>
      </c>
      <c r="AC310">
        <v>6</v>
      </c>
      <c r="AD310">
        <v>21</v>
      </c>
      <c r="AE310">
        <v>0</v>
      </c>
      <c r="AF310">
        <v>0</v>
      </c>
      <c r="AG310">
        <v>0</v>
      </c>
      <c r="AH310" t="s">
        <v>119</v>
      </c>
      <c r="AI310" s="1">
        <v>44610.776631944442</v>
      </c>
      <c r="AJ310">
        <v>35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21</v>
      </c>
      <c r="AQ310">
        <v>0</v>
      </c>
      <c r="AR310">
        <v>0</v>
      </c>
      <c r="AS310">
        <v>0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 x14ac:dyDescent="0.45">
      <c r="A311" t="s">
        <v>736</v>
      </c>
      <c r="B311" t="s">
        <v>79</v>
      </c>
      <c r="C311" t="s">
        <v>734</v>
      </c>
      <c r="D311" t="s">
        <v>81</v>
      </c>
      <c r="E311" s="2" t="str">
        <f>HYPERLINK("capsilon://?command=openfolder&amp;siteaddress=FAM.docvelocity-na8.net&amp;folderid=FX3063A692-66B7-777B-78FE-43EBA8BCDB42","FX22026878")</f>
        <v>FX22026878</v>
      </c>
      <c r="F311" t="s">
        <v>19</v>
      </c>
      <c r="G311" t="s">
        <v>19</v>
      </c>
      <c r="H311" t="s">
        <v>82</v>
      </c>
      <c r="I311" t="s">
        <v>737</v>
      </c>
      <c r="J311">
        <v>103</v>
      </c>
      <c r="K311" t="s">
        <v>84</v>
      </c>
      <c r="L311" t="s">
        <v>85</v>
      </c>
      <c r="M311" t="s">
        <v>86</v>
      </c>
      <c r="N311">
        <v>1</v>
      </c>
      <c r="O311" s="1">
        <v>44610.681354166663</v>
      </c>
      <c r="P311" s="1">
        <v>44610.695474537039</v>
      </c>
      <c r="Q311">
        <v>987</v>
      </c>
      <c r="R311">
        <v>233</v>
      </c>
      <c r="S311" t="b">
        <v>0</v>
      </c>
      <c r="T311" t="s">
        <v>87</v>
      </c>
      <c r="U311" t="b">
        <v>0</v>
      </c>
      <c r="V311" t="s">
        <v>88</v>
      </c>
      <c r="W311" s="1">
        <v>44610.695474537039</v>
      </c>
      <c r="X311">
        <v>152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103</v>
      </c>
      <c r="AE311">
        <v>98</v>
      </c>
      <c r="AF311">
        <v>0</v>
      </c>
      <c r="AG311">
        <v>4</v>
      </c>
      <c r="AH311" t="s">
        <v>87</v>
      </c>
      <c r="AI311" t="s">
        <v>87</v>
      </c>
      <c r="AJ311" t="s">
        <v>87</v>
      </c>
      <c r="AK311" t="s">
        <v>87</v>
      </c>
      <c r="AL311" t="s">
        <v>87</v>
      </c>
      <c r="AM311" t="s">
        <v>87</v>
      </c>
      <c r="AN311" t="s">
        <v>87</v>
      </c>
      <c r="AO311" t="s">
        <v>87</v>
      </c>
      <c r="AP311" t="s">
        <v>87</v>
      </c>
      <c r="AQ311" t="s">
        <v>87</v>
      </c>
      <c r="AR311" t="s">
        <v>87</v>
      </c>
      <c r="AS311" t="s">
        <v>87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 x14ac:dyDescent="0.45">
      <c r="A312" t="s">
        <v>738</v>
      </c>
      <c r="B312" t="s">
        <v>79</v>
      </c>
      <c r="C312" t="s">
        <v>721</v>
      </c>
      <c r="D312" t="s">
        <v>81</v>
      </c>
      <c r="E312" s="2" t="str">
        <f>HYPERLINK("capsilon://?command=openfolder&amp;siteaddress=FAM.docvelocity-na8.net&amp;folderid=FXFC20F7F6-9E7F-BFD2-4D78-54DE01F7FAD6","FX22026507")</f>
        <v>FX22026507</v>
      </c>
      <c r="F312" t="s">
        <v>19</v>
      </c>
      <c r="G312" t="s">
        <v>19</v>
      </c>
      <c r="H312" t="s">
        <v>82</v>
      </c>
      <c r="I312" t="s">
        <v>739</v>
      </c>
      <c r="J312">
        <v>28</v>
      </c>
      <c r="K312" t="s">
        <v>84</v>
      </c>
      <c r="L312" t="s">
        <v>85</v>
      </c>
      <c r="M312" t="s">
        <v>86</v>
      </c>
      <c r="N312">
        <v>1</v>
      </c>
      <c r="O312" s="1">
        <v>44610.682824074072</v>
      </c>
      <c r="P312" s="1">
        <v>44610.697708333333</v>
      </c>
      <c r="Q312">
        <v>1040</v>
      </c>
      <c r="R312">
        <v>246</v>
      </c>
      <c r="S312" t="b">
        <v>0</v>
      </c>
      <c r="T312" t="s">
        <v>87</v>
      </c>
      <c r="U312" t="b">
        <v>0</v>
      </c>
      <c r="V312" t="s">
        <v>88</v>
      </c>
      <c r="W312" s="1">
        <v>44610.697708333333</v>
      </c>
      <c r="X312">
        <v>186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28</v>
      </c>
      <c r="AE312">
        <v>21</v>
      </c>
      <c r="AF312">
        <v>0</v>
      </c>
      <c r="AG312">
        <v>3</v>
      </c>
      <c r="AH312" t="s">
        <v>87</v>
      </c>
      <c r="AI312" t="s">
        <v>87</v>
      </c>
      <c r="AJ312" t="s">
        <v>87</v>
      </c>
      <c r="AK312" t="s">
        <v>87</v>
      </c>
      <c r="AL312" t="s">
        <v>87</v>
      </c>
      <c r="AM312" t="s">
        <v>87</v>
      </c>
      <c r="AN312" t="s">
        <v>87</v>
      </c>
      <c r="AO312" t="s">
        <v>87</v>
      </c>
      <c r="AP312" t="s">
        <v>87</v>
      </c>
      <c r="AQ312" t="s">
        <v>87</v>
      </c>
      <c r="AR312" t="s">
        <v>87</v>
      </c>
      <c r="AS312" t="s">
        <v>87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 x14ac:dyDescent="0.45">
      <c r="A313" t="s">
        <v>740</v>
      </c>
      <c r="B313" t="s">
        <v>79</v>
      </c>
      <c r="C313" t="s">
        <v>721</v>
      </c>
      <c r="D313" t="s">
        <v>81</v>
      </c>
      <c r="E313" s="2" t="str">
        <f>HYPERLINK("capsilon://?command=openfolder&amp;siteaddress=FAM.docvelocity-na8.net&amp;folderid=FXFC20F7F6-9E7F-BFD2-4D78-54DE01F7FAD6","FX22026507")</f>
        <v>FX22026507</v>
      </c>
      <c r="F313" t="s">
        <v>19</v>
      </c>
      <c r="G313" t="s">
        <v>19</v>
      </c>
      <c r="H313" t="s">
        <v>82</v>
      </c>
      <c r="I313" t="s">
        <v>741</v>
      </c>
      <c r="J313">
        <v>66</v>
      </c>
      <c r="K313" t="s">
        <v>84</v>
      </c>
      <c r="L313" t="s">
        <v>85</v>
      </c>
      <c r="M313" t="s">
        <v>86</v>
      </c>
      <c r="N313">
        <v>1</v>
      </c>
      <c r="O313" s="1">
        <v>44610.683923611112</v>
      </c>
      <c r="P313" s="1">
        <v>44610.699062500003</v>
      </c>
      <c r="Q313">
        <v>1234</v>
      </c>
      <c r="R313">
        <v>74</v>
      </c>
      <c r="S313" t="b">
        <v>0</v>
      </c>
      <c r="T313" t="s">
        <v>87</v>
      </c>
      <c r="U313" t="b">
        <v>0</v>
      </c>
      <c r="V313" t="s">
        <v>88</v>
      </c>
      <c r="W313" s="1">
        <v>44610.699062500003</v>
      </c>
      <c r="X313">
        <v>33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66</v>
      </c>
      <c r="AE313">
        <v>61</v>
      </c>
      <c r="AF313">
        <v>0</v>
      </c>
      <c r="AG313">
        <v>2</v>
      </c>
      <c r="AH313" t="s">
        <v>87</v>
      </c>
      <c r="AI313" t="s">
        <v>87</v>
      </c>
      <c r="AJ313" t="s">
        <v>87</v>
      </c>
      <c r="AK313" t="s">
        <v>87</v>
      </c>
      <c r="AL313" t="s">
        <v>87</v>
      </c>
      <c r="AM313" t="s">
        <v>87</v>
      </c>
      <c r="AN313" t="s">
        <v>87</v>
      </c>
      <c r="AO313" t="s">
        <v>87</v>
      </c>
      <c r="AP313" t="s">
        <v>87</v>
      </c>
      <c r="AQ313" t="s">
        <v>87</v>
      </c>
      <c r="AR313" t="s">
        <v>87</v>
      </c>
      <c r="AS313" t="s">
        <v>87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 x14ac:dyDescent="0.45">
      <c r="A314" t="s">
        <v>742</v>
      </c>
      <c r="B314" t="s">
        <v>79</v>
      </c>
      <c r="C314" t="s">
        <v>727</v>
      </c>
      <c r="D314" t="s">
        <v>81</v>
      </c>
      <c r="E314" s="2" t="str">
        <f>HYPERLINK("capsilon://?command=openfolder&amp;siteaddress=FAM.docvelocity-na8.net&amp;folderid=FXFC1B2595-07A8-D24D-DDD7-A1894597506D","FX22026925")</f>
        <v>FX22026925</v>
      </c>
      <c r="F314" t="s">
        <v>19</v>
      </c>
      <c r="G314" t="s">
        <v>19</v>
      </c>
      <c r="H314" t="s">
        <v>82</v>
      </c>
      <c r="I314" t="s">
        <v>728</v>
      </c>
      <c r="J314">
        <v>407</v>
      </c>
      <c r="K314" t="s">
        <v>84</v>
      </c>
      <c r="L314" t="s">
        <v>85</v>
      </c>
      <c r="M314" t="s">
        <v>86</v>
      </c>
      <c r="N314">
        <v>2</v>
      </c>
      <c r="O314" s="1">
        <v>44610.692407407405</v>
      </c>
      <c r="P314" s="1">
        <v>44610.813194444447</v>
      </c>
      <c r="Q314">
        <v>2991</v>
      </c>
      <c r="R314">
        <v>7445</v>
      </c>
      <c r="S314" t="b">
        <v>0</v>
      </c>
      <c r="T314" t="s">
        <v>87</v>
      </c>
      <c r="U314" t="b">
        <v>1</v>
      </c>
      <c r="V314" t="s">
        <v>743</v>
      </c>
      <c r="W314" s="1">
        <v>44610.743750000001</v>
      </c>
      <c r="X314">
        <v>4018</v>
      </c>
      <c r="Y314">
        <v>365</v>
      </c>
      <c r="Z314">
        <v>0</v>
      </c>
      <c r="AA314">
        <v>365</v>
      </c>
      <c r="AB314">
        <v>0</v>
      </c>
      <c r="AC314">
        <v>218</v>
      </c>
      <c r="AD314">
        <v>42</v>
      </c>
      <c r="AE314">
        <v>0</v>
      </c>
      <c r="AF314">
        <v>0</v>
      </c>
      <c r="AG314">
        <v>0</v>
      </c>
      <c r="AH314" t="s">
        <v>549</v>
      </c>
      <c r="AI314" s="1">
        <v>44610.813194444447</v>
      </c>
      <c r="AJ314">
        <v>3398</v>
      </c>
      <c r="AK314">
        <v>24</v>
      </c>
      <c r="AL314">
        <v>0</v>
      </c>
      <c r="AM314">
        <v>24</v>
      </c>
      <c r="AN314">
        <v>0</v>
      </c>
      <c r="AO314">
        <v>24</v>
      </c>
      <c r="AP314">
        <v>18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 x14ac:dyDescent="0.45">
      <c r="A315" t="s">
        <v>744</v>
      </c>
      <c r="B315" t="s">
        <v>79</v>
      </c>
      <c r="C315" t="s">
        <v>721</v>
      </c>
      <c r="D315" t="s">
        <v>81</v>
      </c>
      <c r="E315" s="2" t="str">
        <f>HYPERLINK("capsilon://?command=openfolder&amp;siteaddress=FAM.docvelocity-na8.net&amp;folderid=FXFC20F7F6-9E7F-BFD2-4D78-54DE01F7FAD6","FX22026507")</f>
        <v>FX22026507</v>
      </c>
      <c r="F315" t="s">
        <v>19</v>
      </c>
      <c r="G315" t="s">
        <v>19</v>
      </c>
      <c r="H315" t="s">
        <v>82</v>
      </c>
      <c r="I315" t="s">
        <v>730</v>
      </c>
      <c r="J315">
        <v>112</v>
      </c>
      <c r="K315" t="s">
        <v>84</v>
      </c>
      <c r="L315" t="s">
        <v>85</v>
      </c>
      <c r="M315" t="s">
        <v>86</v>
      </c>
      <c r="N315">
        <v>2</v>
      </c>
      <c r="O315" s="1">
        <v>44610.693472222221</v>
      </c>
      <c r="P315" s="1">
        <v>44610.77621527778</v>
      </c>
      <c r="Q315">
        <v>6024</v>
      </c>
      <c r="R315">
        <v>1125</v>
      </c>
      <c r="S315" t="b">
        <v>0</v>
      </c>
      <c r="T315" t="s">
        <v>87</v>
      </c>
      <c r="U315" t="b">
        <v>1</v>
      </c>
      <c r="V315" t="s">
        <v>132</v>
      </c>
      <c r="W315" s="1">
        <v>44610.721134259256</v>
      </c>
      <c r="X315">
        <v>931</v>
      </c>
      <c r="Y315">
        <v>84</v>
      </c>
      <c r="Z315">
        <v>0</v>
      </c>
      <c r="AA315">
        <v>84</v>
      </c>
      <c r="AB315">
        <v>0</v>
      </c>
      <c r="AC315">
        <v>54</v>
      </c>
      <c r="AD315">
        <v>28</v>
      </c>
      <c r="AE315">
        <v>0</v>
      </c>
      <c r="AF315">
        <v>0</v>
      </c>
      <c r="AG315">
        <v>0</v>
      </c>
      <c r="AH315" t="s">
        <v>119</v>
      </c>
      <c r="AI315" s="1">
        <v>44610.77621527778</v>
      </c>
      <c r="AJ315">
        <v>189</v>
      </c>
      <c r="AK315">
        <v>3</v>
      </c>
      <c r="AL315">
        <v>0</v>
      </c>
      <c r="AM315">
        <v>3</v>
      </c>
      <c r="AN315">
        <v>0</v>
      </c>
      <c r="AO315">
        <v>2</v>
      </c>
      <c r="AP315">
        <v>25</v>
      </c>
      <c r="AQ315">
        <v>0</v>
      </c>
      <c r="AR315">
        <v>0</v>
      </c>
      <c r="AS315">
        <v>0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 x14ac:dyDescent="0.45">
      <c r="A316" t="s">
        <v>745</v>
      </c>
      <c r="B316" t="s">
        <v>79</v>
      </c>
      <c r="C316" t="s">
        <v>721</v>
      </c>
      <c r="D316" t="s">
        <v>81</v>
      </c>
      <c r="E316" s="2" t="str">
        <f>HYPERLINK("capsilon://?command=openfolder&amp;siteaddress=FAM.docvelocity-na8.net&amp;folderid=FXFC20F7F6-9E7F-BFD2-4D78-54DE01F7FAD6","FX22026507")</f>
        <v>FX22026507</v>
      </c>
      <c r="F316" t="s">
        <v>19</v>
      </c>
      <c r="G316" t="s">
        <v>19</v>
      </c>
      <c r="H316" t="s">
        <v>82</v>
      </c>
      <c r="I316" t="s">
        <v>732</v>
      </c>
      <c r="J316">
        <v>91</v>
      </c>
      <c r="K316" t="s">
        <v>84</v>
      </c>
      <c r="L316" t="s">
        <v>85</v>
      </c>
      <c r="M316" t="s">
        <v>86</v>
      </c>
      <c r="N316">
        <v>2</v>
      </c>
      <c r="O316" s="1">
        <v>44610.694363425922</v>
      </c>
      <c r="P316" s="1">
        <v>44610.829837962963</v>
      </c>
      <c r="Q316">
        <v>7361</v>
      </c>
      <c r="R316">
        <v>4344</v>
      </c>
      <c r="S316" t="b">
        <v>0</v>
      </c>
      <c r="T316" t="s">
        <v>87</v>
      </c>
      <c r="U316" t="b">
        <v>1</v>
      </c>
      <c r="V316" t="s">
        <v>138</v>
      </c>
      <c r="W316" s="1">
        <v>44610.798275462963</v>
      </c>
      <c r="X316">
        <v>3313</v>
      </c>
      <c r="Y316">
        <v>97</v>
      </c>
      <c r="Z316">
        <v>0</v>
      </c>
      <c r="AA316">
        <v>97</v>
      </c>
      <c r="AB316">
        <v>0</v>
      </c>
      <c r="AC316">
        <v>84</v>
      </c>
      <c r="AD316">
        <v>-6</v>
      </c>
      <c r="AE316">
        <v>0</v>
      </c>
      <c r="AF316">
        <v>0</v>
      </c>
      <c r="AG316">
        <v>0</v>
      </c>
      <c r="AH316" t="s">
        <v>549</v>
      </c>
      <c r="AI316" s="1">
        <v>44610.829837962963</v>
      </c>
      <c r="AJ316">
        <v>866</v>
      </c>
      <c r="AK316">
        <v>6</v>
      </c>
      <c r="AL316">
        <v>0</v>
      </c>
      <c r="AM316">
        <v>6</v>
      </c>
      <c r="AN316">
        <v>0</v>
      </c>
      <c r="AO316">
        <v>6</v>
      </c>
      <c r="AP316">
        <v>-12</v>
      </c>
      <c r="AQ316">
        <v>0</v>
      </c>
      <c r="AR316">
        <v>0</v>
      </c>
      <c r="AS316">
        <v>0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 x14ac:dyDescent="0.45">
      <c r="A317" t="s">
        <v>746</v>
      </c>
      <c r="B317" t="s">
        <v>79</v>
      </c>
      <c r="C317" t="s">
        <v>734</v>
      </c>
      <c r="D317" t="s">
        <v>81</v>
      </c>
      <c r="E317" s="2" t="str">
        <f>HYPERLINK("capsilon://?command=openfolder&amp;siteaddress=FAM.docvelocity-na8.net&amp;folderid=FX3063A692-66B7-777B-78FE-43EBA8BCDB42","FX22026878")</f>
        <v>FX22026878</v>
      </c>
      <c r="F317" t="s">
        <v>19</v>
      </c>
      <c r="G317" t="s">
        <v>19</v>
      </c>
      <c r="H317" t="s">
        <v>82</v>
      </c>
      <c r="I317" t="s">
        <v>737</v>
      </c>
      <c r="J317">
        <v>357</v>
      </c>
      <c r="K317" t="s">
        <v>84</v>
      </c>
      <c r="L317" t="s">
        <v>85</v>
      </c>
      <c r="M317" t="s">
        <v>86</v>
      </c>
      <c r="N317">
        <v>2</v>
      </c>
      <c r="O317" s="1">
        <v>44610.696608796294</v>
      </c>
      <c r="P317" s="1">
        <v>44614.200439814813</v>
      </c>
      <c r="Q317">
        <v>297555</v>
      </c>
      <c r="R317">
        <v>5176</v>
      </c>
      <c r="S317" t="b">
        <v>0</v>
      </c>
      <c r="T317" t="s">
        <v>87</v>
      </c>
      <c r="U317" t="b">
        <v>1</v>
      </c>
      <c r="V317" t="s">
        <v>118</v>
      </c>
      <c r="W317" s="1">
        <v>44610.807986111111</v>
      </c>
      <c r="X317">
        <v>2055</v>
      </c>
      <c r="Y317">
        <v>267</v>
      </c>
      <c r="Z317">
        <v>0</v>
      </c>
      <c r="AA317">
        <v>267</v>
      </c>
      <c r="AB317">
        <v>0</v>
      </c>
      <c r="AC317">
        <v>160</v>
      </c>
      <c r="AD317">
        <v>90</v>
      </c>
      <c r="AE317">
        <v>0</v>
      </c>
      <c r="AF317">
        <v>0</v>
      </c>
      <c r="AG317">
        <v>0</v>
      </c>
      <c r="AH317" t="s">
        <v>323</v>
      </c>
      <c r="AI317" s="1">
        <v>44614.200439814813</v>
      </c>
      <c r="AJ317">
        <v>1482</v>
      </c>
      <c r="AK317">
        <v>2</v>
      </c>
      <c r="AL317">
        <v>0</v>
      </c>
      <c r="AM317">
        <v>2</v>
      </c>
      <c r="AN317">
        <v>0</v>
      </c>
      <c r="AO317">
        <v>1</v>
      </c>
      <c r="AP317">
        <v>88</v>
      </c>
      <c r="AQ317">
        <v>0</v>
      </c>
      <c r="AR317">
        <v>0</v>
      </c>
      <c r="AS317">
        <v>0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 x14ac:dyDescent="0.45">
      <c r="A318" t="s">
        <v>747</v>
      </c>
      <c r="B318" t="s">
        <v>79</v>
      </c>
      <c r="C318" t="s">
        <v>721</v>
      </c>
      <c r="D318" t="s">
        <v>81</v>
      </c>
      <c r="E318" s="2" t="str">
        <f>HYPERLINK("capsilon://?command=openfolder&amp;siteaddress=FAM.docvelocity-na8.net&amp;folderid=FXFC20F7F6-9E7F-BFD2-4D78-54DE01F7FAD6","FX22026507")</f>
        <v>FX22026507</v>
      </c>
      <c r="F318" t="s">
        <v>19</v>
      </c>
      <c r="G318" t="s">
        <v>19</v>
      </c>
      <c r="H318" t="s">
        <v>82</v>
      </c>
      <c r="I318" t="s">
        <v>739</v>
      </c>
      <c r="J318">
        <v>84</v>
      </c>
      <c r="K318" t="s">
        <v>84</v>
      </c>
      <c r="L318" t="s">
        <v>85</v>
      </c>
      <c r="M318" t="s">
        <v>86</v>
      </c>
      <c r="N318">
        <v>2</v>
      </c>
      <c r="O318" s="1">
        <v>44610.698078703703</v>
      </c>
      <c r="P318" s="1">
        <v>44614.210810185185</v>
      </c>
      <c r="Q318">
        <v>301789</v>
      </c>
      <c r="R318">
        <v>1711</v>
      </c>
      <c r="S318" t="b">
        <v>0</v>
      </c>
      <c r="T318" t="s">
        <v>87</v>
      </c>
      <c r="U318" t="b">
        <v>1</v>
      </c>
      <c r="V318" t="s">
        <v>91</v>
      </c>
      <c r="W318" s="1">
        <v>44610.793692129628</v>
      </c>
      <c r="X318">
        <v>812</v>
      </c>
      <c r="Y318">
        <v>63</v>
      </c>
      <c r="Z318">
        <v>0</v>
      </c>
      <c r="AA318">
        <v>63</v>
      </c>
      <c r="AB318">
        <v>0</v>
      </c>
      <c r="AC318">
        <v>50</v>
      </c>
      <c r="AD318">
        <v>21</v>
      </c>
      <c r="AE318">
        <v>0</v>
      </c>
      <c r="AF318">
        <v>0</v>
      </c>
      <c r="AG318">
        <v>0</v>
      </c>
      <c r="AH318" t="s">
        <v>323</v>
      </c>
      <c r="AI318" s="1">
        <v>44614.210810185185</v>
      </c>
      <c r="AJ318">
        <v>895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21</v>
      </c>
      <c r="AQ318">
        <v>0</v>
      </c>
      <c r="AR318">
        <v>0</v>
      </c>
      <c r="AS318">
        <v>0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 x14ac:dyDescent="0.45">
      <c r="A319" t="s">
        <v>748</v>
      </c>
      <c r="B319" t="s">
        <v>79</v>
      </c>
      <c r="C319" t="s">
        <v>721</v>
      </c>
      <c r="D319" t="s">
        <v>81</v>
      </c>
      <c r="E319" s="2" t="str">
        <f>HYPERLINK("capsilon://?command=openfolder&amp;siteaddress=FAM.docvelocity-na8.net&amp;folderid=FXFC20F7F6-9E7F-BFD2-4D78-54DE01F7FAD6","FX22026507")</f>
        <v>FX22026507</v>
      </c>
      <c r="F319" t="s">
        <v>19</v>
      </c>
      <c r="G319" t="s">
        <v>19</v>
      </c>
      <c r="H319" t="s">
        <v>82</v>
      </c>
      <c r="I319" t="s">
        <v>741</v>
      </c>
      <c r="J319">
        <v>124</v>
      </c>
      <c r="K319" t="s">
        <v>84</v>
      </c>
      <c r="L319" t="s">
        <v>85</v>
      </c>
      <c r="M319" t="s">
        <v>86</v>
      </c>
      <c r="N319">
        <v>2</v>
      </c>
      <c r="O319" s="1">
        <v>44610.699872685182</v>
      </c>
      <c r="P319" s="1">
        <v>44614.224594907406</v>
      </c>
      <c r="Q319">
        <v>302944</v>
      </c>
      <c r="R319">
        <v>1592</v>
      </c>
      <c r="S319" t="b">
        <v>0</v>
      </c>
      <c r="T319" t="s">
        <v>87</v>
      </c>
      <c r="U319" t="b">
        <v>1</v>
      </c>
      <c r="V319" t="s">
        <v>132</v>
      </c>
      <c r="W319" s="1">
        <v>44610.789259259262</v>
      </c>
      <c r="X319">
        <v>394</v>
      </c>
      <c r="Y319">
        <v>84</v>
      </c>
      <c r="Z319">
        <v>0</v>
      </c>
      <c r="AA319">
        <v>84</v>
      </c>
      <c r="AB319">
        <v>0</v>
      </c>
      <c r="AC319">
        <v>28</v>
      </c>
      <c r="AD319">
        <v>40</v>
      </c>
      <c r="AE319">
        <v>0</v>
      </c>
      <c r="AF319">
        <v>0</v>
      </c>
      <c r="AG319">
        <v>0</v>
      </c>
      <c r="AH319" t="s">
        <v>323</v>
      </c>
      <c r="AI319" s="1">
        <v>44614.224594907406</v>
      </c>
      <c r="AJ319">
        <v>1190</v>
      </c>
      <c r="AK319">
        <v>2</v>
      </c>
      <c r="AL319">
        <v>0</v>
      </c>
      <c r="AM319">
        <v>2</v>
      </c>
      <c r="AN319">
        <v>0</v>
      </c>
      <c r="AO319">
        <v>2</v>
      </c>
      <c r="AP319">
        <v>38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 x14ac:dyDescent="0.45">
      <c r="A320" t="s">
        <v>749</v>
      </c>
      <c r="B320" t="s">
        <v>79</v>
      </c>
      <c r="C320" t="s">
        <v>734</v>
      </c>
      <c r="D320" t="s">
        <v>81</v>
      </c>
      <c r="E320" s="2" t="str">
        <f>HYPERLINK("capsilon://?command=openfolder&amp;siteaddress=FAM.docvelocity-na8.net&amp;folderid=FX3063A692-66B7-777B-78FE-43EBA8BCDB42","FX22026878")</f>
        <v>FX22026878</v>
      </c>
      <c r="F320" t="s">
        <v>19</v>
      </c>
      <c r="G320" t="s">
        <v>19</v>
      </c>
      <c r="H320" t="s">
        <v>82</v>
      </c>
      <c r="I320" t="s">
        <v>750</v>
      </c>
      <c r="J320">
        <v>30</v>
      </c>
      <c r="K320" t="s">
        <v>84</v>
      </c>
      <c r="L320" t="s">
        <v>85</v>
      </c>
      <c r="M320" t="s">
        <v>86</v>
      </c>
      <c r="N320">
        <v>2</v>
      </c>
      <c r="O320" s="1">
        <v>44610.699988425928</v>
      </c>
      <c r="P320" s="1">
        <v>44610.777037037034</v>
      </c>
      <c r="Q320">
        <v>6565</v>
      </c>
      <c r="R320">
        <v>92</v>
      </c>
      <c r="S320" t="b">
        <v>0</v>
      </c>
      <c r="T320" t="s">
        <v>87</v>
      </c>
      <c r="U320" t="b">
        <v>0</v>
      </c>
      <c r="V320" t="s">
        <v>88</v>
      </c>
      <c r="W320" s="1">
        <v>44610.701284722221</v>
      </c>
      <c r="X320">
        <v>57</v>
      </c>
      <c r="Y320">
        <v>9</v>
      </c>
      <c r="Z320">
        <v>0</v>
      </c>
      <c r="AA320">
        <v>9</v>
      </c>
      <c r="AB320">
        <v>0</v>
      </c>
      <c r="AC320">
        <v>6</v>
      </c>
      <c r="AD320">
        <v>21</v>
      </c>
      <c r="AE320">
        <v>0</v>
      </c>
      <c r="AF320">
        <v>0</v>
      </c>
      <c r="AG320">
        <v>0</v>
      </c>
      <c r="AH320" t="s">
        <v>119</v>
      </c>
      <c r="AI320" s="1">
        <v>44610.777037037034</v>
      </c>
      <c r="AJ320">
        <v>35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21</v>
      </c>
      <c r="AQ320">
        <v>0</v>
      </c>
      <c r="AR320">
        <v>0</v>
      </c>
      <c r="AS320">
        <v>0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 x14ac:dyDescent="0.45">
      <c r="A321" t="s">
        <v>751</v>
      </c>
      <c r="B321" t="s">
        <v>79</v>
      </c>
      <c r="C321" t="s">
        <v>752</v>
      </c>
      <c r="D321" t="s">
        <v>81</v>
      </c>
      <c r="E321" s="2" t="str">
        <f>HYPERLINK("capsilon://?command=openfolder&amp;siteaddress=FAM.docvelocity-na8.net&amp;folderid=FX49E115A5-0D91-EA36-6449-1F5F00384A05","FX21129494")</f>
        <v>FX21129494</v>
      </c>
      <c r="F321" t="s">
        <v>19</v>
      </c>
      <c r="G321" t="s">
        <v>19</v>
      </c>
      <c r="H321" t="s">
        <v>82</v>
      </c>
      <c r="I321" t="s">
        <v>753</v>
      </c>
      <c r="J321">
        <v>42</v>
      </c>
      <c r="K321" t="s">
        <v>84</v>
      </c>
      <c r="L321" t="s">
        <v>85</v>
      </c>
      <c r="M321" t="s">
        <v>86</v>
      </c>
      <c r="N321">
        <v>2</v>
      </c>
      <c r="O321" s="1">
        <v>44594.549143518518</v>
      </c>
      <c r="P321" s="1">
        <v>44594.555069444446</v>
      </c>
      <c r="Q321">
        <v>316</v>
      </c>
      <c r="R321">
        <v>196</v>
      </c>
      <c r="S321" t="b">
        <v>0</v>
      </c>
      <c r="T321" t="s">
        <v>87</v>
      </c>
      <c r="U321" t="b">
        <v>0</v>
      </c>
      <c r="V321" t="s">
        <v>365</v>
      </c>
      <c r="W321" s="1">
        <v>44594.552800925929</v>
      </c>
      <c r="X321">
        <v>107</v>
      </c>
      <c r="Y321">
        <v>0</v>
      </c>
      <c r="Z321">
        <v>0</v>
      </c>
      <c r="AA321">
        <v>0</v>
      </c>
      <c r="AB321">
        <v>37</v>
      </c>
      <c r="AC321">
        <v>0</v>
      </c>
      <c r="AD321">
        <v>42</v>
      </c>
      <c r="AE321">
        <v>0</v>
      </c>
      <c r="AF321">
        <v>0</v>
      </c>
      <c r="AG321">
        <v>0</v>
      </c>
      <c r="AH321" t="s">
        <v>92</v>
      </c>
      <c r="AI321" s="1">
        <v>44594.555069444446</v>
      </c>
      <c r="AJ321">
        <v>89</v>
      </c>
      <c r="AK321">
        <v>0</v>
      </c>
      <c r="AL321">
        <v>0</v>
      </c>
      <c r="AM321">
        <v>0</v>
      </c>
      <c r="AN321">
        <v>37</v>
      </c>
      <c r="AO321">
        <v>0</v>
      </c>
      <c r="AP321">
        <v>42</v>
      </c>
      <c r="AQ321">
        <v>0</v>
      </c>
      <c r="AR321">
        <v>0</v>
      </c>
      <c r="AS321">
        <v>0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 x14ac:dyDescent="0.45">
      <c r="A322" t="s">
        <v>754</v>
      </c>
      <c r="B322" t="s">
        <v>79</v>
      </c>
      <c r="C322" t="s">
        <v>755</v>
      </c>
      <c r="D322" t="s">
        <v>81</v>
      </c>
      <c r="E322" s="2" t="str">
        <f>HYPERLINK("capsilon://?command=openfolder&amp;siteaddress=FAM.docvelocity-na8.net&amp;folderid=FXBBC3F4AF-4921-B614-FA1B-016ED2B01E37","FX220113983")</f>
        <v>FX220113983</v>
      </c>
      <c r="F322" t="s">
        <v>19</v>
      </c>
      <c r="G322" t="s">
        <v>19</v>
      </c>
      <c r="H322" t="s">
        <v>82</v>
      </c>
      <c r="I322" t="s">
        <v>756</v>
      </c>
      <c r="J322">
        <v>46</v>
      </c>
      <c r="K322" t="s">
        <v>84</v>
      </c>
      <c r="L322" t="s">
        <v>85</v>
      </c>
      <c r="M322" t="s">
        <v>86</v>
      </c>
      <c r="N322">
        <v>1</v>
      </c>
      <c r="O322" s="1">
        <v>44594.557986111111</v>
      </c>
      <c r="P322" s="1">
        <v>44594.616249999999</v>
      </c>
      <c r="Q322">
        <v>4611</v>
      </c>
      <c r="R322">
        <v>423</v>
      </c>
      <c r="S322" t="b">
        <v>0</v>
      </c>
      <c r="T322" t="s">
        <v>87</v>
      </c>
      <c r="U322" t="b">
        <v>0</v>
      </c>
      <c r="V322" t="s">
        <v>88</v>
      </c>
      <c r="W322" s="1">
        <v>44594.616249999999</v>
      </c>
      <c r="X322">
        <v>76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46</v>
      </c>
      <c r="AE322">
        <v>41</v>
      </c>
      <c r="AF322">
        <v>0</v>
      </c>
      <c r="AG322">
        <v>2</v>
      </c>
      <c r="AH322" t="s">
        <v>87</v>
      </c>
      <c r="AI322" t="s">
        <v>87</v>
      </c>
      <c r="AJ322" t="s">
        <v>87</v>
      </c>
      <c r="AK322" t="s">
        <v>87</v>
      </c>
      <c r="AL322" t="s">
        <v>87</v>
      </c>
      <c r="AM322" t="s">
        <v>87</v>
      </c>
      <c r="AN322" t="s">
        <v>87</v>
      </c>
      <c r="AO322" t="s">
        <v>87</v>
      </c>
      <c r="AP322" t="s">
        <v>87</v>
      </c>
      <c r="AQ322" t="s">
        <v>87</v>
      </c>
      <c r="AR322" t="s">
        <v>87</v>
      </c>
      <c r="AS322" t="s">
        <v>87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 x14ac:dyDescent="0.45">
      <c r="A323" t="s">
        <v>757</v>
      </c>
      <c r="B323" t="s">
        <v>79</v>
      </c>
      <c r="C323" t="s">
        <v>758</v>
      </c>
      <c r="D323" t="s">
        <v>81</v>
      </c>
      <c r="E323" s="2" t="str">
        <f>HYPERLINK("capsilon://?command=openfolder&amp;siteaddress=FAM.docvelocity-na8.net&amp;folderid=FX514C7B49-490E-8A1A-58F3-817B1156158E","FX220111136")</f>
        <v>FX220111136</v>
      </c>
      <c r="F323" t="s">
        <v>19</v>
      </c>
      <c r="G323" t="s">
        <v>19</v>
      </c>
      <c r="H323" t="s">
        <v>82</v>
      </c>
      <c r="I323" t="s">
        <v>759</v>
      </c>
      <c r="J323">
        <v>66</v>
      </c>
      <c r="K323" t="s">
        <v>84</v>
      </c>
      <c r="L323" t="s">
        <v>85</v>
      </c>
      <c r="M323" t="s">
        <v>86</v>
      </c>
      <c r="N323">
        <v>2</v>
      </c>
      <c r="O323" s="1">
        <v>44594.560034722221</v>
      </c>
      <c r="P323" s="1">
        <v>44594.586597222224</v>
      </c>
      <c r="Q323">
        <v>2207</v>
      </c>
      <c r="R323">
        <v>88</v>
      </c>
      <c r="S323" t="b">
        <v>0</v>
      </c>
      <c r="T323" t="s">
        <v>87</v>
      </c>
      <c r="U323" t="b">
        <v>0</v>
      </c>
      <c r="V323" t="s">
        <v>121</v>
      </c>
      <c r="W323" s="1">
        <v>44594.561076388891</v>
      </c>
      <c r="X323">
        <v>55</v>
      </c>
      <c r="Y323">
        <v>0</v>
      </c>
      <c r="Z323">
        <v>0</v>
      </c>
      <c r="AA323">
        <v>0</v>
      </c>
      <c r="AB323">
        <v>52</v>
      </c>
      <c r="AC323">
        <v>0</v>
      </c>
      <c r="AD323">
        <v>66</v>
      </c>
      <c r="AE323">
        <v>0</v>
      </c>
      <c r="AF323">
        <v>0</v>
      </c>
      <c r="AG323">
        <v>0</v>
      </c>
      <c r="AH323" t="s">
        <v>92</v>
      </c>
      <c r="AI323" s="1">
        <v>44594.586597222224</v>
      </c>
      <c r="AJ323">
        <v>33</v>
      </c>
      <c r="AK323">
        <v>0</v>
      </c>
      <c r="AL323">
        <v>0</v>
      </c>
      <c r="AM323">
        <v>0</v>
      </c>
      <c r="AN323">
        <v>52</v>
      </c>
      <c r="AO323">
        <v>0</v>
      </c>
      <c r="AP323">
        <v>66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 x14ac:dyDescent="0.45">
      <c r="A324" t="s">
        <v>760</v>
      </c>
      <c r="B324" t="s">
        <v>79</v>
      </c>
      <c r="C324" t="s">
        <v>755</v>
      </c>
      <c r="D324" t="s">
        <v>81</v>
      </c>
      <c r="E324" s="2" t="str">
        <f>HYPERLINK("capsilon://?command=openfolder&amp;siteaddress=FAM.docvelocity-na8.net&amp;folderid=FXBBC3F4AF-4921-B614-FA1B-016ED2B01E37","FX220113983")</f>
        <v>FX220113983</v>
      </c>
      <c r="F324" t="s">
        <v>19</v>
      </c>
      <c r="G324" t="s">
        <v>19</v>
      </c>
      <c r="H324" t="s">
        <v>82</v>
      </c>
      <c r="I324" t="s">
        <v>761</v>
      </c>
      <c r="J324">
        <v>100</v>
      </c>
      <c r="K324" t="s">
        <v>84</v>
      </c>
      <c r="L324" t="s">
        <v>85</v>
      </c>
      <c r="M324" t="s">
        <v>86</v>
      </c>
      <c r="N324">
        <v>1</v>
      </c>
      <c r="O324" s="1">
        <v>44594.560810185183</v>
      </c>
      <c r="P324" s="1">
        <v>44594.617812500001</v>
      </c>
      <c r="Q324">
        <v>4588</v>
      </c>
      <c r="R324">
        <v>337</v>
      </c>
      <c r="S324" t="b">
        <v>0</v>
      </c>
      <c r="T324" t="s">
        <v>87</v>
      </c>
      <c r="U324" t="b">
        <v>0</v>
      </c>
      <c r="V324" t="s">
        <v>88</v>
      </c>
      <c r="W324" s="1">
        <v>44594.617812500001</v>
      </c>
      <c r="X324">
        <v>134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100</v>
      </c>
      <c r="AE324">
        <v>95</v>
      </c>
      <c r="AF324">
        <v>0</v>
      </c>
      <c r="AG324">
        <v>2</v>
      </c>
      <c r="AH324" t="s">
        <v>87</v>
      </c>
      <c r="AI324" t="s">
        <v>87</v>
      </c>
      <c r="AJ324" t="s">
        <v>87</v>
      </c>
      <c r="AK324" t="s">
        <v>87</v>
      </c>
      <c r="AL324" t="s">
        <v>87</v>
      </c>
      <c r="AM324" t="s">
        <v>87</v>
      </c>
      <c r="AN324" t="s">
        <v>87</v>
      </c>
      <c r="AO324" t="s">
        <v>87</v>
      </c>
      <c r="AP324" t="s">
        <v>87</v>
      </c>
      <c r="AQ324" t="s">
        <v>87</v>
      </c>
      <c r="AR324" t="s">
        <v>87</v>
      </c>
      <c r="AS324" t="s">
        <v>87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 x14ac:dyDescent="0.45">
      <c r="A325" t="s">
        <v>762</v>
      </c>
      <c r="B325" t="s">
        <v>79</v>
      </c>
      <c r="C325" t="s">
        <v>763</v>
      </c>
      <c r="D325" t="s">
        <v>81</v>
      </c>
      <c r="E325" s="2" t="str">
        <f>HYPERLINK("capsilon://?command=openfolder&amp;siteaddress=FAM.docvelocity-na8.net&amp;folderid=FX7C13126D-301F-8A14-D6A2-01B7E268B9B3","FX2201271")</f>
        <v>FX2201271</v>
      </c>
      <c r="F325" t="s">
        <v>19</v>
      </c>
      <c r="G325" t="s">
        <v>19</v>
      </c>
      <c r="H325" t="s">
        <v>82</v>
      </c>
      <c r="I325" t="s">
        <v>764</v>
      </c>
      <c r="J325">
        <v>0</v>
      </c>
      <c r="K325" t="s">
        <v>84</v>
      </c>
      <c r="L325" t="s">
        <v>85</v>
      </c>
      <c r="M325" t="s">
        <v>86</v>
      </c>
      <c r="N325">
        <v>1</v>
      </c>
      <c r="O325" s="1">
        <v>44614.516701388886</v>
      </c>
      <c r="P325" s="1">
        <v>44614.526319444441</v>
      </c>
      <c r="Q325">
        <v>728</v>
      </c>
      <c r="R325">
        <v>103</v>
      </c>
      <c r="S325" t="b">
        <v>0</v>
      </c>
      <c r="T325" t="s">
        <v>87</v>
      </c>
      <c r="U325" t="b">
        <v>0</v>
      </c>
      <c r="V325" t="s">
        <v>88</v>
      </c>
      <c r="W325" s="1">
        <v>44614.526319444441</v>
      </c>
      <c r="X325">
        <v>103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52</v>
      </c>
      <c r="AF325">
        <v>0</v>
      </c>
      <c r="AG325">
        <v>1</v>
      </c>
      <c r="AH325" t="s">
        <v>87</v>
      </c>
      <c r="AI325" t="s">
        <v>87</v>
      </c>
      <c r="AJ325" t="s">
        <v>87</v>
      </c>
      <c r="AK325" t="s">
        <v>87</v>
      </c>
      <c r="AL325" t="s">
        <v>87</v>
      </c>
      <c r="AM325" t="s">
        <v>87</v>
      </c>
      <c r="AN325" t="s">
        <v>87</v>
      </c>
      <c r="AO325" t="s">
        <v>87</v>
      </c>
      <c r="AP325" t="s">
        <v>87</v>
      </c>
      <c r="AQ325" t="s">
        <v>87</v>
      </c>
      <c r="AR325" t="s">
        <v>87</v>
      </c>
      <c r="AS325" t="s">
        <v>87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 x14ac:dyDescent="0.45">
      <c r="A326" t="s">
        <v>765</v>
      </c>
      <c r="B326" t="s">
        <v>79</v>
      </c>
      <c r="C326" t="s">
        <v>766</v>
      </c>
      <c r="D326" t="s">
        <v>81</v>
      </c>
      <c r="E326" s="2" t="str">
        <f>HYPERLINK("capsilon://?command=openfolder&amp;siteaddress=FAM.docvelocity-na8.net&amp;folderid=FX21139203-7305-26EA-8CA7-64F3FDBB5937","FX22027895")</f>
        <v>FX22027895</v>
      </c>
      <c r="F326" t="s">
        <v>19</v>
      </c>
      <c r="G326" t="s">
        <v>19</v>
      </c>
      <c r="H326" t="s">
        <v>82</v>
      </c>
      <c r="I326" t="s">
        <v>767</v>
      </c>
      <c r="J326">
        <v>0</v>
      </c>
      <c r="K326" t="s">
        <v>84</v>
      </c>
      <c r="L326" t="s">
        <v>85</v>
      </c>
      <c r="M326" t="s">
        <v>86</v>
      </c>
      <c r="N326">
        <v>2</v>
      </c>
      <c r="O326" s="1">
        <v>44614.518564814818</v>
      </c>
      <c r="P326" s="1">
        <v>44614.677905092591</v>
      </c>
      <c r="Q326">
        <v>13285</v>
      </c>
      <c r="R326">
        <v>482</v>
      </c>
      <c r="S326" t="b">
        <v>0</v>
      </c>
      <c r="T326" t="s">
        <v>87</v>
      </c>
      <c r="U326" t="b">
        <v>0</v>
      </c>
      <c r="V326" t="s">
        <v>88</v>
      </c>
      <c r="W326" s="1">
        <v>44614.528020833335</v>
      </c>
      <c r="X326">
        <v>146</v>
      </c>
      <c r="Y326">
        <v>21</v>
      </c>
      <c r="Z326">
        <v>0</v>
      </c>
      <c r="AA326">
        <v>21</v>
      </c>
      <c r="AB326">
        <v>0</v>
      </c>
      <c r="AC326">
        <v>4</v>
      </c>
      <c r="AD326">
        <v>-21</v>
      </c>
      <c r="AE326">
        <v>0</v>
      </c>
      <c r="AF326">
        <v>0</v>
      </c>
      <c r="AG326">
        <v>0</v>
      </c>
      <c r="AH326" t="s">
        <v>92</v>
      </c>
      <c r="AI326" s="1">
        <v>44614.677905092591</v>
      </c>
      <c r="AJ326">
        <v>336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-21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 x14ac:dyDescent="0.45">
      <c r="A327" t="s">
        <v>768</v>
      </c>
      <c r="B327" t="s">
        <v>79</v>
      </c>
      <c r="C327" t="s">
        <v>763</v>
      </c>
      <c r="D327" t="s">
        <v>81</v>
      </c>
      <c r="E327" s="2" t="str">
        <f>HYPERLINK("capsilon://?command=openfolder&amp;siteaddress=FAM.docvelocity-na8.net&amp;folderid=FX7C13126D-301F-8A14-D6A2-01B7E268B9B3","FX2201271")</f>
        <v>FX2201271</v>
      </c>
      <c r="F327" t="s">
        <v>19</v>
      </c>
      <c r="G327" t="s">
        <v>19</v>
      </c>
      <c r="H327" t="s">
        <v>82</v>
      </c>
      <c r="I327" t="s">
        <v>764</v>
      </c>
      <c r="J327">
        <v>0</v>
      </c>
      <c r="K327" t="s">
        <v>84</v>
      </c>
      <c r="L327" t="s">
        <v>85</v>
      </c>
      <c r="M327" t="s">
        <v>86</v>
      </c>
      <c r="N327">
        <v>2</v>
      </c>
      <c r="O327" s="1">
        <v>44614.526597222219</v>
      </c>
      <c r="P327" s="1">
        <v>44614.743634259263</v>
      </c>
      <c r="Q327">
        <v>9536</v>
      </c>
      <c r="R327">
        <v>9216</v>
      </c>
      <c r="S327" t="b">
        <v>0</v>
      </c>
      <c r="T327" t="s">
        <v>87</v>
      </c>
      <c r="U327" t="b">
        <v>1</v>
      </c>
      <c r="V327" t="s">
        <v>96</v>
      </c>
      <c r="W327" s="1">
        <v>44614.529189814813</v>
      </c>
      <c r="X327">
        <v>161</v>
      </c>
      <c r="Y327">
        <v>37</v>
      </c>
      <c r="Z327">
        <v>0</v>
      </c>
      <c r="AA327">
        <v>37</v>
      </c>
      <c r="AB327">
        <v>0</v>
      </c>
      <c r="AC327">
        <v>25</v>
      </c>
      <c r="AD327">
        <v>-37</v>
      </c>
      <c r="AE327">
        <v>0</v>
      </c>
      <c r="AF327">
        <v>0</v>
      </c>
      <c r="AG327">
        <v>0</v>
      </c>
      <c r="AH327" t="s">
        <v>92</v>
      </c>
      <c r="AI327" s="1">
        <v>44614.743634259263</v>
      </c>
      <c r="AJ327">
        <v>209</v>
      </c>
      <c r="AK327">
        <v>1</v>
      </c>
      <c r="AL327">
        <v>0</v>
      </c>
      <c r="AM327">
        <v>1</v>
      </c>
      <c r="AN327">
        <v>0</v>
      </c>
      <c r="AO327">
        <v>0</v>
      </c>
      <c r="AP327">
        <v>-38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 x14ac:dyDescent="0.45">
      <c r="A328" t="s">
        <v>769</v>
      </c>
      <c r="B328" t="s">
        <v>79</v>
      </c>
      <c r="C328" t="s">
        <v>770</v>
      </c>
      <c r="D328" t="s">
        <v>81</v>
      </c>
      <c r="E328" s="2" t="str">
        <f>HYPERLINK("capsilon://?command=openfolder&amp;siteaddress=FAM.docvelocity-na8.net&amp;folderid=FX0743823E-8EE9-0A96-43EC-74BF78E77057","FX220112977")</f>
        <v>FX220112977</v>
      </c>
      <c r="F328" t="s">
        <v>19</v>
      </c>
      <c r="G328" t="s">
        <v>19</v>
      </c>
      <c r="H328" t="s">
        <v>82</v>
      </c>
      <c r="I328" t="s">
        <v>771</v>
      </c>
      <c r="J328">
        <v>0</v>
      </c>
      <c r="K328" t="s">
        <v>84</v>
      </c>
      <c r="L328" t="s">
        <v>85</v>
      </c>
      <c r="M328" t="s">
        <v>86</v>
      </c>
      <c r="N328">
        <v>1</v>
      </c>
      <c r="O328" s="1">
        <v>44614.527766203704</v>
      </c>
      <c r="P328" s="1">
        <v>44614.536435185182</v>
      </c>
      <c r="Q328">
        <v>23</v>
      </c>
      <c r="R328">
        <v>726</v>
      </c>
      <c r="S328" t="b">
        <v>0</v>
      </c>
      <c r="T328" t="s">
        <v>87</v>
      </c>
      <c r="U328" t="b">
        <v>0</v>
      </c>
      <c r="V328" t="s">
        <v>88</v>
      </c>
      <c r="W328" s="1">
        <v>44614.536435185182</v>
      </c>
      <c r="X328">
        <v>726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21</v>
      </c>
      <c r="AF328">
        <v>0</v>
      </c>
      <c r="AG328">
        <v>7</v>
      </c>
      <c r="AH328" t="s">
        <v>87</v>
      </c>
      <c r="AI328" t="s">
        <v>87</v>
      </c>
      <c r="AJ328" t="s">
        <v>87</v>
      </c>
      <c r="AK328" t="s">
        <v>87</v>
      </c>
      <c r="AL328" t="s">
        <v>87</v>
      </c>
      <c r="AM328" t="s">
        <v>87</v>
      </c>
      <c r="AN328" t="s">
        <v>87</v>
      </c>
      <c r="AO328" t="s">
        <v>87</v>
      </c>
      <c r="AP328" t="s">
        <v>87</v>
      </c>
      <c r="AQ328" t="s">
        <v>87</v>
      </c>
      <c r="AR328" t="s">
        <v>87</v>
      </c>
      <c r="AS328" t="s">
        <v>87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 x14ac:dyDescent="0.45">
      <c r="A329" t="s">
        <v>772</v>
      </c>
      <c r="B329" t="s">
        <v>79</v>
      </c>
      <c r="C329" t="s">
        <v>770</v>
      </c>
      <c r="D329" t="s">
        <v>81</v>
      </c>
      <c r="E329" s="2" t="str">
        <f>HYPERLINK("capsilon://?command=openfolder&amp;siteaddress=FAM.docvelocity-na8.net&amp;folderid=FX0743823E-8EE9-0A96-43EC-74BF78E77057","FX220112977")</f>
        <v>FX220112977</v>
      </c>
      <c r="F329" t="s">
        <v>19</v>
      </c>
      <c r="G329" t="s">
        <v>19</v>
      </c>
      <c r="H329" t="s">
        <v>82</v>
      </c>
      <c r="I329" t="s">
        <v>773</v>
      </c>
      <c r="J329">
        <v>0</v>
      </c>
      <c r="K329" t="s">
        <v>84</v>
      </c>
      <c r="L329" t="s">
        <v>85</v>
      </c>
      <c r="M329" t="s">
        <v>86</v>
      </c>
      <c r="N329">
        <v>2</v>
      </c>
      <c r="O329" s="1">
        <v>44614.527974537035</v>
      </c>
      <c r="P329" s="1">
        <v>44614.682037037041</v>
      </c>
      <c r="Q329">
        <v>12573</v>
      </c>
      <c r="R329">
        <v>738</v>
      </c>
      <c r="S329" t="b">
        <v>0</v>
      </c>
      <c r="T329" t="s">
        <v>87</v>
      </c>
      <c r="U329" t="b">
        <v>0</v>
      </c>
      <c r="V329" t="s">
        <v>96</v>
      </c>
      <c r="W329" s="1">
        <v>44614.533622685187</v>
      </c>
      <c r="X329">
        <v>382</v>
      </c>
      <c r="Y329">
        <v>47</v>
      </c>
      <c r="Z329">
        <v>0</v>
      </c>
      <c r="AA329">
        <v>47</v>
      </c>
      <c r="AB329">
        <v>0</v>
      </c>
      <c r="AC329">
        <v>16</v>
      </c>
      <c r="AD329">
        <v>-47</v>
      </c>
      <c r="AE329">
        <v>0</v>
      </c>
      <c r="AF329">
        <v>0</v>
      </c>
      <c r="AG329">
        <v>0</v>
      </c>
      <c r="AH329" t="s">
        <v>92</v>
      </c>
      <c r="AI329" s="1">
        <v>44614.682037037041</v>
      </c>
      <c r="AJ329">
        <v>356</v>
      </c>
      <c r="AK329">
        <v>2</v>
      </c>
      <c r="AL329">
        <v>0</v>
      </c>
      <c r="AM329">
        <v>2</v>
      </c>
      <c r="AN329">
        <v>0</v>
      </c>
      <c r="AO329">
        <v>1</v>
      </c>
      <c r="AP329">
        <v>-49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 x14ac:dyDescent="0.45">
      <c r="A330" t="s">
        <v>774</v>
      </c>
      <c r="B330" t="s">
        <v>79</v>
      </c>
      <c r="C330" t="s">
        <v>775</v>
      </c>
      <c r="D330" t="s">
        <v>81</v>
      </c>
      <c r="E330" s="2" t="str">
        <f>HYPERLINK("capsilon://?command=openfolder&amp;siteaddress=FAM.docvelocity-na8.net&amp;folderid=FX533E74FF-39AD-F6FE-05F4-82EDF78D9465","FX22024407")</f>
        <v>FX22024407</v>
      </c>
      <c r="F330" t="s">
        <v>19</v>
      </c>
      <c r="G330" t="s">
        <v>19</v>
      </c>
      <c r="H330" t="s">
        <v>82</v>
      </c>
      <c r="I330" t="s">
        <v>776</v>
      </c>
      <c r="J330">
        <v>0</v>
      </c>
      <c r="K330" t="s">
        <v>84</v>
      </c>
      <c r="L330" t="s">
        <v>85</v>
      </c>
      <c r="M330" t="s">
        <v>86</v>
      </c>
      <c r="N330">
        <v>2</v>
      </c>
      <c r="O330" s="1">
        <v>44614.536273148151</v>
      </c>
      <c r="P330" s="1">
        <v>44615.291168981479</v>
      </c>
      <c r="Q330">
        <v>62223</v>
      </c>
      <c r="R330">
        <v>3000</v>
      </c>
      <c r="S330" t="b">
        <v>0</v>
      </c>
      <c r="T330" t="s">
        <v>87</v>
      </c>
      <c r="U330" t="b">
        <v>0</v>
      </c>
      <c r="V330" t="s">
        <v>110</v>
      </c>
      <c r="W330" s="1">
        <v>44615.196076388886</v>
      </c>
      <c r="X330">
        <v>457</v>
      </c>
      <c r="Y330">
        <v>0</v>
      </c>
      <c r="Z330">
        <v>0</v>
      </c>
      <c r="AA330">
        <v>0</v>
      </c>
      <c r="AB330">
        <v>27</v>
      </c>
      <c r="AC330">
        <v>0</v>
      </c>
      <c r="AD330">
        <v>0</v>
      </c>
      <c r="AE330">
        <v>0</v>
      </c>
      <c r="AF330">
        <v>0</v>
      </c>
      <c r="AG330">
        <v>0</v>
      </c>
      <c r="AH330" t="s">
        <v>172</v>
      </c>
      <c r="AI330" s="1">
        <v>44615.291168981479</v>
      </c>
      <c r="AJ330">
        <v>35</v>
      </c>
      <c r="AK330">
        <v>0</v>
      </c>
      <c r="AL330">
        <v>0</v>
      </c>
      <c r="AM330">
        <v>0</v>
      </c>
      <c r="AN330">
        <v>27</v>
      </c>
      <c r="AO330">
        <v>0</v>
      </c>
      <c r="AP330">
        <v>0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 x14ac:dyDescent="0.45">
      <c r="A331" t="s">
        <v>777</v>
      </c>
      <c r="B331" t="s">
        <v>79</v>
      </c>
      <c r="C331" t="s">
        <v>775</v>
      </c>
      <c r="D331" t="s">
        <v>81</v>
      </c>
      <c r="E331" s="2" t="str">
        <f>HYPERLINK("capsilon://?command=openfolder&amp;siteaddress=FAM.docvelocity-na8.net&amp;folderid=FX533E74FF-39AD-F6FE-05F4-82EDF78D9465","FX22024407")</f>
        <v>FX22024407</v>
      </c>
      <c r="F331" t="s">
        <v>19</v>
      </c>
      <c r="G331" t="s">
        <v>19</v>
      </c>
      <c r="H331" t="s">
        <v>82</v>
      </c>
      <c r="I331" t="s">
        <v>778</v>
      </c>
      <c r="J331">
        <v>0</v>
      </c>
      <c r="K331" t="s">
        <v>84</v>
      </c>
      <c r="L331" t="s">
        <v>85</v>
      </c>
      <c r="M331" t="s">
        <v>86</v>
      </c>
      <c r="N331">
        <v>2</v>
      </c>
      <c r="O331" s="1">
        <v>44614.536319444444</v>
      </c>
      <c r="P331" s="1">
        <v>44615.291655092595</v>
      </c>
      <c r="Q331">
        <v>64851</v>
      </c>
      <c r="R331">
        <v>410</v>
      </c>
      <c r="S331" t="b">
        <v>0</v>
      </c>
      <c r="T331" t="s">
        <v>87</v>
      </c>
      <c r="U331" t="b">
        <v>0</v>
      </c>
      <c r="V331" t="s">
        <v>513</v>
      </c>
      <c r="W331" s="1">
        <v>44615.196585648147</v>
      </c>
      <c r="X331">
        <v>312</v>
      </c>
      <c r="Y331">
        <v>0</v>
      </c>
      <c r="Z331">
        <v>0</v>
      </c>
      <c r="AA331">
        <v>0</v>
      </c>
      <c r="AB331">
        <v>32</v>
      </c>
      <c r="AC331">
        <v>0</v>
      </c>
      <c r="AD331">
        <v>0</v>
      </c>
      <c r="AE331">
        <v>0</v>
      </c>
      <c r="AF331">
        <v>0</v>
      </c>
      <c r="AG331">
        <v>0</v>
      </c>
      <c r="AH331" t="s">
        <v>172</v>
      </c>
      <c r="AI331" s="1">
        <v>44615.291655092595</v>
      </c>
      <c r="AJ331">
        <v>42</v>
      </c>
      <c r="AK331">
        <v>0</v>
      </c>
      <c r="AL331">
        <v>0</v>
      </c>
      <c r="AM331">
        <v>0</v>
      </c>
      <c r="AN331">
        <v>32</v>
      </c>
      <c r="AO331">
        <v>0</v>
      </c>
      <c r="AP331">
        <v>0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 x14ac:dyDescent="0.45">
      <c r="A332" t="s">
        <v>779</v>
      </c>
      <c r="B332" t="s">
        <v>79</v>
      </c>
      <c r="C332" t="s">
        <v>770</v>
      </c>
      <c r="D332" t="s">
        <v>81</v>
      </c>
      <c r="E332" s="2" t="str">
        <f>HYPERLINK("capsilon://?command=openfolder&amp;siteaddress=FAM.docvelocity-na8.net&amp;folderid=FX0743823E-8EE9-0A96-43EC-74BF78E77057","FX220112977")</f>
        <v>FX220112977</v>
      </c>
      <c r="F332" t="s">
        <v>19</v>
      </c>
      <c r="G332" t="s">
        <v>19</v>
      </c>
      <c r="H332" t="s">
        <v>82</v>
      </c>
      <c r="I332" t="s">
        <v>771</v>
      </c>
      <c r="J332">
        <v>0</v>
      </c>
      <c r="K332" t="s">
        <v>84</v>
      </c>
      <c r="L332" t="s">
        <v>85</v>
      </c>
      <c r="M332" t="s">
        <v>86</v>
      </c>
      <c r="N332">
        <v>2</v>
      </c>
      <c r="O332" s="1">
        <v>44614.537673611114</v>
      </c>
      <c r="P332" s="1">
        <v>44614.674016203702</v>
      </c>
      <c r="Q332">
        <v>7853</v>
      </c>
      <c r="R332">
        <v>3927</v>
      </c>
      <c r="S332" t="b">
        <v>0</v>
      </c>
      <c r="T332" t="s">
        <v>87</v>
      </c>
      <c r="U332" t="b">
        <v>1</v>
      </c>
      <c r="V332" t="s">
        <v>780</v>
      </c>
      <c r="W332" s="1">
        <v>44614.63077546296</v>
      </c>
      <c r="X332">
        <v>2034</v>
      </c>
      <c r="Y332">
        <v>126</v>
      </c>
      <c r="Z332">
        <v>0</v>
      </c>
      <c r="AA332">
        <v>126</v>
      </c>
      <c r="AB332">
        <v>21</v>
      </c>
      <c r="AC332">
        <v>47</v>
      </c>
      <c r="AD332">
        <v>-126</v>
      </c>
      <c r="AE332">
        <v>0</v>
      </c>
      <c r="AF332">
        <v>0</v>
      </c>
      <c r="AG332">
        <v>0</v>
      </c>
      <c r="AH332" t="s">
        <v>92</v>
      </c>
      <c r="AI332" s="1">
        <v>44614.674016203702</v>
      </c>
      <c r="AJ332">
        <v>1873</v>
      </c>
      <c r="AK332">
        <v>3</v>
      </c>
      <c r="AL332">
        <v>0</v>
      </c>
      <c r="AM332">
        <v>3</v>
      </c>
      <c r="AN332">
        <v>21</v>
      </c>
      <c r="AO332">
        <v>2</v>
      </c>
      <c r="AP332">
        <v>-129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 x14ac:dyDescent="0.45">
      <c r="A333" t="s">
        <v>781</v>
      </c>
      <c r="B333" t="s">
        <v>79</v>
      </c>
      <c r="C333" t="s">
        <v>763</v>
      </c>
      <c r="D333" t="s">
        <v>81</v>
      </c>
      <c r="E333" s="2" t="str">
        <f>HYPERLINK("capsilon://?command=openfolder&amp;siteaddress=FAM.docvelocity-na8.net&amp;folderid=FX7C13126D-301F-8A14-D6A2-01B7E268B9B3","FX2201271")</f>
        <v>FX2201271</v>
      </c>
      <c r="F333" t="s">
        <v>19</v>
      </c>
      <c r="G333" t="s">
        <v>19</v>
      </c>
      <c r="H333" t="s">
        <v>82</v>
      </c>
      <c r="I333" t="s">
        <v>782</v>
      </c>
      <c r="J333">
        <v>0</v>
      </c>
      <c r="K333" t="s">
        <v>84</v>
      </c>
      <c r="L333" t="s">
        <v>85</v>
      </c>
      <c r="M333" t="s">
        <v>86</v>
      </c>
      <c r="N333">
        <v>1</v>
      </c>
      <c r="O333" s="1">
        <v>44614.543356481481</v>
      </c>
      <c r="P333" s="1">
        <v>44615.196782407409</v>
      </c>
      <c r="Q333">
        <v>56243</v>
      </c>
      <c r="R333">
        <v>213</v>
      </c>
      <c r="S333" t="b">
        <v>0</v>
      </c>
      <c r="T333" t="s">
        <v>87</v>
      </c>
      <c r="U333" t="b">
        <v>0</v>
      </c>
      <c r="V333" t="s">
        <v>110</v>
      </c>
      <c r="W333" s="1">
        <v>44615.196782407409</v>
      </c>
      <c r="X333">
        <v>60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52</v>
      </c>
      <c r="AF333">
        <v>0</v>
      </c>
      <c r="AG333">
        <v>1</v>
      </c>
      <c r="AH333" t="s">
        <v>87</v>
      </c>
      <c r="AI333" t="s">
        <v>87</v>
      </c>
      <c r="AJ333" t="s">
        <v>87</v>
      </c>
      <c r="AK333" t="s">
        <v>87</v>
      </c>
      <c r="AL333" t="s">
        <v>87</v>
      </c>
      <c r="AM333" t="s">
        <v>87</v>
      </c>
      <c r="AN333" t="s">
        <v>87</v>
      </c>
      <c r="AO333" t="s">
        <v>87</v>
      </c>
      <c r="AP333" t="s">
        <v>87</v>
      </c>
      <c r="AQ333" t="s">
        <v>87</v>
      </c>
      <c r="AR333" t="s">
        <v>87</v>
      </c>
      <c r="AS333" t="s">
        <v>87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 x14ac:dyDescent="0.45">
      <c r="A334" t="s">
        <v>783</v>
      </c>
      <c r="B334" t="s">
        <v>79</v>
      </c>
      <c r="C334" t="s">
        <v>784</v>
      </c>
      <c r="D334" t="s">
        <v>81</v>
      </c>
      <c r="E334" s="2" t="str">
        <f>HYPERLINK("capsilon://?command=openfolder&amp;siteaddress=FAM.docvelocity-na8.net&amp;folderid=FXEB39741C-92C8-9685-DC57-766A1DA43F4B","FX22014608")</f>
        <v>FX22014608</v>
      </c>
      <c r="F334" t="s">
        <v>19</v>
      </c>
      <c r="G334" t="s">
        <v>19</v>
      </c>
      <c r="H334" t="s">
        <v>82</v>
      </c>
      <c r="I334" t="s">
        <v>785</v>
      </c>
      <c r="J334">
        <v>0</v>
      </c>
      <c r="K334" t="s">
        <v>84</v>
      </c>
      <c r="L334" t="s">
        <v>85</v>
      </c>
      <c r="M334" t="s">
        <v>86</v>
      </c>
      <c r="N334">
        <v>2</v>
      </c>
      <c r="O334" s="1">
        <v>44614.552384259259</v>
      </c>
      <c r="P334" s="1">
        <v>44614.683668981481</v>
      </c>
      <c r="Q334">
        <v>11012</v>
      </c>
      <c r="R334">
        <v>331</v>
      </c>
      <c r="S334" t="b">
        <v>0</v>
      </c>
      <c r="T334" t="s">
        <v>87</v>
      </c>
      <c r="U334" t="b">
        <v>0</v>
      </c>
      <c r="V334" t="s">
        <v>780</v>
      </c>
      <c r="W334" s="1">
        <v>44614.642777777779</v>
      </c>
      <c r="X334">
        <v>173</v>
      </c>
      <c r="Y334">
        <v>9</v>
      </c>
      <c r="Z334">
        <v>0</v>
      </c>
      <c r="AA334">
        <v>9</v>
      </c>
      <c r="AB334">
        <v>0</v>
      </c>
      <c r="AC334">
        <v>3</v>
      </c>
      <c r="AD334">
        <v>-9</v>
      </c>
      <c r="AE334">
        <v>0</v>
      </c>
      <c r="AF334">
        <v>0</v>
      </c>
      <c r="AG334">
        <v>0</v>
      </c>
      <c r="AH334" t="s">
        <v>92</v>
      </c>
      <c r="AI334" s="1">
        <v>44614.683668981481</v>
      </c>
      <c r="AJ334">
        <v>140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-9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 x14ac:dyDescent="0.45">
      <c r="A335" t="s">
        <v>786</v>
      </c>
      <c r="B335" t="s">
        <v>79</v>
      </c>
      <c r="C335" t="s">
        <v>642</v>
      </c>
      <c r="D335" t="s">
        <v>81</v>
      </c>
      <c r="E335" s="2" t="str">
        <f>HYPERLINK("capsilon://?command=openfolder&amp;siteaddress=FAM.docvelocity-na8.net&amp;folderid=FXBABBBAFD-405C-9214-A556-1A8E932AA3A8","FX2202597")</f>
        <v>FX2202597</v>
      </c>
      <c r="F335" t="s">
        <v>19</v>
      </c>
      <c r="G335" t="s">
        <v>19</v>
      </c>
      <c r="H335" t="s">
        <v>82</v>
      </c>
      <c r="I335" t="s">
        <v>787</v>
      </c>
      <c r="J335">
        <v>0</v>
      </c>
      <c r="K335" t="s">
        <v>84</v>
      </c>
      <c r="L335" t="s">
        <v>85</v>
      </c>
      <c r="M335" t="s">
        <v>86</v>
      </c>
      <c r="N335">
        <v>1</v>
      </c>
      <c r="O335" s="1">
        <v>44614.56753472222</v>
      </c>
      <c r="P335" s="1">
        <v>44615.202094907407</v>
      </c>
      <c r="Q335">
        <v>54285</v>
      </c>
      <c r="R335">
        <v>541</v>
      </c>
      <c r="S335" t="b">
        <v>0</v>
      </c>
      <c r="T335" t="s">
        <v>87</v>
      </c>
      <c r="U335" t="b">
        <v>0</v>
      </c>
      <c r="V335" t="s">
        <v>110</v>
      </c>
      <c r="W335" s="1">
        <v>44615.202094907407</v>
      </c>
      <c r="X335">
        <v>59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52</v>
      </c>
      <c r="AF335">
        <v>0</v>
      </c>
      <c r="AG335">
        <v>1</v>
      </c>
      <c r="AH335" t="s">
        <v>87</v>
      </c>
      <c r="AI335" t="s">
        <v>87</v>
      </c>
      <c r="AJ335" t="s">
        <v>87</v>
      </c>
      <c r="AK335" t="s">
        <v>87</v>
      </c>
      <c r="AL335" t="s">
        <v>87</v>
      </c>
      <c r="AM335" t="s">
        <v>87</v>
      </c>
      <c r="AN335" t="s">
        <v>87</v>
      </c>
      <c r="AO335" t="s">
        <v>87</v>
      </c>
      <c r="AP335" t="s">
        <v>87</v>
      </c>
      <c r="AQ335" t="s">
        <v>87</v>
      </c>
      <c r="AR335" t="s">
        <v>87</v>
      </c>
      <c r="AS335" t="s">
        <v>87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 x14ac:dyDescent="0.45">
      <c r="A336" t="s">
        <v>788</v>
      </c>
      <c r="B336" t="s">
        <v>79</v>
      </c>
      <c r="C336" t="s">
        <v>789</v>
      </c>
      <c r="D336" t="s">
        <v>81</v>
      </c>
      <c r="E336" s="2" t="str">
        <f>HYPERLINK("capsilon://?command=openfolder&amp;siteaddress=FAM.docvelocity-na8.net&amp;folderid=FXF3FA69FF-2299-89F2-4F0C-65F3F52419E6","FX22024123")</f>
        <v>FX22024123</v>
      </c>
      <c r="F336" t="s">
        <v>19</v>
      </c>
      <c r="G336" t="s">
        <v>19</v>
      </c>
      <c r="H336" t="s">
        <v>82</v>
      </c>
      <c r="I336" t="s">
        <v>790</v>
      </c>
      <c r="J336">
        <v>0</v>
      </c>
      <c r="K336" t="s">
        <v>84</v>
      </c>
      <c r="L336" t="s">
        <v>85</v>
      </c>
      <c r="M336" t="s">
        <v>86</v>
      </c>
      <c r="N336">
        <v>2</v>
      </c>
      <c r="O336" s="1">
        <v>44614.645752314813</v>
      </c>
      <c r="P336" s="1">
        <v>44614.850937499999</v>
      </c>
      <c r="Q336">
        <v>17359</v>
      </c>
      <c r="R336">
        <v>369</v>
      </c>
      <c r="S336" t="b">
        <v>0</v>
      </c>
      <c r="T336" t="s">
        <v>87</v>
      </c>
      <c r="U336" t="b">
        <v>0</v>
      </c>
      <c r="V336" t="s">
        <v>780</v>
      </c>
      <c r="W336" s="1">
        <v>44614.762418981481</v>
      </c>
      <c r="X336">
        <v>257</v>
      </c>
      <c r="Y336">
        <v>9</v>
      </c>
      <c r="Z336">
        <v>0</v>
      </c>
      <c r="AA336">
        <v>9</v>
      </c>
      <c r="AB336">
        <v>0</v>
      </c>
      <c r="AC336">
        <v>9</v>
      </c>
      <c r="AD336">
        <v>-9</v>
      </c>
      <c r="AE336">
        <v>0</v>
      </c>
      <c r="AF336">
        <v>0</v>
      </c>
      <c r="AG336">
        <v>0</v>
      </c>
      <c r="AH336" t="s">
        <v>119</v>
      </c>
      <c r="AI336" s="1">
        <v>44614.850937499999</v>
      </c>
      <c r="AJ336">
        <v>112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-9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 x14ac:dyDescent="0.45">
      <c r="A337" t="s">
        <v>791</v>
      </c>
      <c r="B337" t="s">
        <v>79</v>
      </c>
      <c r="C337" t="s">
        <v>755</v>
      </c>
      <c r="D337" t="s">
        <v>81</v>
      </c>
      <c r="E337" s="2" t="str">
        <f>HYPERLINK("capsilon://?command=openfolder&amp;siteaddress=FAM.docvelocity-na8.net&amp;folderid=FXBBC3F4AF-4921-B614-FA1B-016ED2B01E37","FX220113983")</f>
        <v>FX220113983</v>
      </c>
      <c r="F337" t="s">
        <v>19</v>
      </c>
      <c r="G337" t="s">
        <v>19</v>
      </c>
      <c r="H337" t="s">
        <v>82</v>
      </c>
      <c r="I337" t="s">
        <v>792</v>
      </c>
      <c r="J337">
        <v>0</v>
      </c>
      <c r="K337" t="s">
        <v>84</v>
      </c>
      <c r="L337" t="s">
        <v>85</v>
      </c>
      <c r="M337" t="s">
        <v>86</v>
      </c>
      <c r="N337">
        <v>2</v>
      </c>
      <c r="O337" s="1">
        <v>44614.66777777778</v>
      </c>
      <c r="P337" s="1">
        <v>44614.851678240739</v>
      </c>
      <c r="Q337">
        <v>15483</v>
      </c>
      <c r="R337">
        <v>406</v>
      </c>
      <c r="S337" t="b">
        <v>0</v>
      </c>
      <c r="T337" t="s">
        <v>87</v>
      </c>
      <c r="U337" t="b">
        <v>0</v>
      </c>
      <c r="V337" t="s">
        <v>780</v>
      </c>
      <c r="W337" s="1">
        <v>44614.766400462962</v>
      </c>
      <c r="X337">
        <v>343</v>
      </c>
      <c r="Y337">
        <v>9</v>
      </c>
      <c r="Z337">
        <v>0</v>
      </c>
      <c r="AA337">
        <v>9</v>
      </c>
      <c r="AB337">
        <v>0</v>
      </c>
      <c r="AC337">
        <v>1</v>
      </c>
      <c r="AD337">
        <v>-9</v>
      </c>
      <c r="AE337">
        <v>0</v>
      </c>
      <c r="AF337">
        <v>0</v>
      </c>
      <c r="AG337">
        <v>0</v>
      </c>
      <c r="AH337" t="s">
        <v>119</v>
      </c>
      <c r="AI337" s="1">
        <v>44614.851678240739</v>
      </c>
      <c r="AJ337">
        <v>63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-9</v>
      </c>
      <c r="AQ337">
        <v>0</v>
      </c>
      <c r="AR337">
        <v>0</v>
      </c>
      <c r="AS337">
        <v>0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 x14ac:dyDescent="0.45">
      <c r="A338" t="s">
        <v>793</v>
      </c>
      <c r="B338" t="s">
        <v>79</v>
      </c>
      <c r="C338" t="s">
        <v>770</v>
      </c>
      <c r="D338" t="s">
        <v>81</v>
      </c>
      <c r="E338" s="2" t="str">
        <f>HYPERLINK("capsilon://?command=openfolder&amp;siteaddress=FAM.docvelocity-na8.net&amp;folderid=FX0743823E-8EE9-0A96-43EC-74BF78E77057","FX220112977")</f>
        <v>FX220112977</v>
      </c>
      <c r="F338" t="s">
        <v>19</v>
      </c>
      <c r="G338" t="s">
        <v>19</v>
      </c>
      <c r="H338" t="s">
        <v>82</v>
      </c>
      <c r="I338" t="s">
        <v>794</v>
      </c>
      <c r="J338">
        <v>0</v>
      </c>
      <c r="K338" t="s">
        <v>84</v>
      </c>
      <c r="L338" t="s">
        <v>85</v>
      </c>
      <c r="M338" t="s">
        <v>86</v>
      </c>
      <c r="N338">
        <v>2</v>
      </c>
      <c r="O338" s="1">
        <v>44614.726817129631</v>
      </c>
      <c r="P338" s="1">
        <v>44614.853344907409</v>
      </c>
      <c r="Q338">
        <v>10088</v>
      </c>
      <c r="R338">
        <v>844</v>
      </c>
      <c r="S338" t="b">
        <v>0</v>
      </c>
      <c r="T338" t="s">
        <v>87</v>
      </c>
      <c r="U338" t="b">
        <v>0</v>
      </c>
      <c r="V338" t="s">
        <v>780</v>
      </c>
      <c r="W338" s="1">
        <v>44614.774525462963</v>
      </c>
      <c r="X338">
        <v>701</v>
      </c>
      <c r="Y338">
        <v>52</v>
      </c>
      <c r="Z338">
        <v>0</v>
      </c>
      <c r="AA338">
        <v>52</v>
      </c>
      <c r="AB338">
        <v>0</v>
      </c>
      <c r="AC338">
        <v>46</v>
      </c>
      <c r="AD338">
        <v>-52</v>
      </c>
      <c r="AE338">
        <v>0</v>
      </c>
      <c r="AF338">
        <v>0</v>
      </c>
      <c r="AG338">
        <v>0</v>
      </c>
      <c r="AH338" t="s">
        <v>119</v>
      </c>
      <c r="AI338" s="1">
        <v>44614.853344907409</v>
      </c>
      <c r="AJ338">
        <v>143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-52</v>
      </c>
      <c r="AQ338">
        <v>0</v>
      </c>
      <c r="AR338">
        <v>0</v>
      </c>
      <c r="AS338">
        <v>0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 x14ac:dyDescent="0.45">
      <c r="A339" t="s">
        <v>795</v>
      </c>
      <c r="B339" t="s">
        <v>79</v>
      </c>
      <c r="C339" t="s">
        <v>770</v>
      </c>
      <c r="D339" t="s">
        <v>81</v>
      </c>
      <c r="E339" s="2" t="str">
        <f>HYPERLINK("capsilon://?command=openfolder&amp;siteaddress=FAM.docvelocity-na8.net&amp;folderid=FX0743823E-8EE9-0A96-43EC-74BF78E77057","FX220112977")</f>
        <v>FX220112977</v>
      </c>
      <c r="F339" t="s">
        <v>19</v>
      </c>
      <c r="G339" t="s">
        <v>19</v>
      </c>
      <c r="H339" t="s">
        <v>82</v>
      </c>
      <c r="I339" t="s">
        <v>796</v>
      </c>
      <c r="J339">
        <v>0</v>
      </c>
      <c r="K339" t="s">
        <v>84</v>
      </c>
      <c r="L339" t="s">
        <v>85</v>
      </c>
      <c r="M339" t="s">
        <v>86</v>
      </c>
      <c r="N339">
        <v>2</v>
      </c>
      <c r="O339" s="1">
        <v>44614.727187500001</v>
      </c>
      <c r="P339" s="1">
        <v>44614.854803240742</v>
      </c>
      <c r="Q339">
        <v>10571</v>
      </c>
      <c r="R339">
        <v>455</v>
      </c>
      <c r="S339" t="b">
        <v>0</v>
      </c>
      <c r="T339" t="s">
        <v>87</v>
      </c>
      <c r="U339" t="b">
        <v>0</v>
      </c>
      <c r="V339" t="s">
        <v>780</v>
      </c>
      <c r="W339" s="1">
        <v>44614.778344907405</v>
      </c>
      <c r="X339">
        <v>330</v>
      </c>
      <c r="Y339">
        <v>47</v>
      </c>
      <c r="Z339">
        <v>0</v>
      </c>
      <c r="AA339">
        <v>47</v>
      </c>
      <c r="AB339">
        <v>0</v>
      </c>
      <c r="AC339">
        <v>26</v>
      </c>
      <c r="AD339">
        <v>-47</v>
      </c>
      <c r="AE339">
        <v>0</v>
      </c>
      <c r="AF339">
        <v>0</v>
      </c>
      <c r="AG339">
        <v>0</v>
      </c>
      <c r="AH339" t="s">
        <v>119</v>
      </c>
      <c r="AI339" s="1">
        <v>44614.854803240742</v>
      </c>
      <c r="AJ339">
        <v>125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-47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 x14ac:dyDescent="0.45">
      <c r="A340" t="s">
        <v>797</v>
      </c>
      <c r="B340" t="s">
        <v>79</v>
      </c>
      <c r="C340" t="s">
        <v>798</v>
      </c>
      <c r="D340" t="s">
        <v>81</v>
      </c>
      <c r="E340" s="2" t="str">
        <f>HYPERLINK("capsilon://?command=openfolder&amp;siteaddress=FAM.docvelocity-na8.net&amp;folderid=FX754E266D-3061-57BA-534F-DC5069D268FC","FX22028200")</f>
        <v>FX22028200</v>
      </c>
      <c r="F340" t="s">
        <v>19</v>
      </c>
      <c r="G340" t="s">
        <v>19</v>
      </c>
      <c r="H340" t="s">
        <v>82</v>
      </c>
      <c r="I340" t="s">
        <v>799</v>
      </c>
      <c r="J340">
        <v>0</v>
      </c>
      <c r="K340" t="s">
        <v>84</v>
      </c>
      <c r="L340" t="s">
        <v>85</v>
      </c>
      <c r="M340" t="s">
        <v>86</v>
      </c>
      <c r="N340">
        <v>1</v>
      </c>
      <c r="O340" s="1">
        <v>44614.828506944446</v>
      </c>
      <c r="P340" s="1">
        <v>44615.20140046296</v>
      </c>
      <c r="Q340">
        <v>31728</v>
      </c>
      <c r="R340">
        <v>490</v>
      </c>
      <c r="S340" t="b">
        <v>0</v>
      </c>
      <c r="T340" t="s">
        <v>87</v>
      </c>
      <c r="U340" t="b">
        <v>0</v>
      </c>
      <c r="V340" t="s">
        <v>110</v>
      </c>
      <c r="W340" s="1">
        <v>44615.20140046296</v>
      </c>
      <c r="X340">
        <v>398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21</v>
      </c>
      <c r="AF340">
        <v>0</v>
      </c>
      <c r="AG340">
        <v>3</v>
      </c>
      <c r="AH340" t="s">
        <v>87</v>
      </c>
      <c r="AI340" t="s">
        <v>87</v>
      </c>
      <c r="AJ340" t="s">
        <v>87</v>
      </c>
      <c r="AK340" t="s">
        <v>87</v>
      </c>
      <c r="AL340" t="s">
        <v>87</v>
      </c>
      <c r="AM340" t="s">
        <v>87</v>
      </c>
      <c r="AN340" t="s">
        <v>87</v>
      </c>
      <c r="AO340" t="s">
        <v>87</v>
      </c>
      <c r="AP340" t="s">
        <v>87</v>
      </c>
      <c r="AQ340" t="s">
        <v>87</v>
      </c>
      <c r="AR340" t="s">
        <v>87</v>
      </c>
      <c r="AS340" t="s">
        <v>87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 x14ac:dyDescent="0.45">
      <c r="A341" t="s">
        <v>800</v>
      </c>
      <c r="B341" t="s">
        <v>79</v>
      </c>
      <c r="C341" t="s">
        <v>801</v>
      </c>
      <c r="D341" t="s">
        <v>81</v>
      </c>
      <c r="E341" s="2" t="str">
        <f>HYPERLINK("capsilon://?command=openfolder&amp;siteaddress=FAM.docvelocity-na8.net&amp;folderid=FX4BED1F8E-B963-CBB8-9943-2AAD02846543","FX22017293")</f>
        <v>FX22017293</v>
      </c>
      <c r="F341" t="s">
        <v>19</v>
      </c>
      <c r="G341" t="s">
        <v>19</v>
      </c>
      <c r="H341" t="s">
        <v>82</v>
      </c>
      <c r="I341" t="s">
        <v>802</v>
      </c>
      <c r="J341">
        <v>0</v>
      </c>
      <c r="K341" t="s">
        <v>84</v>
      </c>
      <c r="L341" t="s">
        <v>85</v>
      </c>
      <c r="M341" t="s">
        <v>86</v>
      </c>
      <c r="N341">
        <v>2</v>
      </c>
      <c r="O341" s="1">
        <v>44615.064444444448</v>
      </c>
      <c r="P341" s="1">
        <v>44615.297986111109</v>
      </c>
      <c r="Q341">
        <v>16520</v>
      </c>
      <c r="R341">
        <v>3658</v>
      </c>
      <c r="S341" t="b">
        <v>0</v>
      </c>
      <c r="T341" t="s">
        <v>87</v>
      </c>
      <c r="U341" t="b">
        <v>0</v>
      </c>
      <c r="V341" t="s">
        <v>513</v>
      </c>
      <c r="W341" s="1">
        <v>44615.271469907406</v>
      </c>
      <c r="X341">
        <v>3104</v>
      </c>
      <c r="Y341">
        <v>119</v>
      </c>
      <c r="Z341">
        <v>0</v>
      </c>
      <c r="AA341">
        <v>119</v>
      </c>
      <c r="AB341">
        <v>0</v>
      </c>
      <c r="AC341">
        <v>109</v>
      </c>
      <c r="AD341">
        <v>-119</v>
      </c>
      <c r="AE341">
        <v>0</v>
      </c>
      <c r="AF341">
        <v>0</v>
      </c>
      <c r="AG341">
        <v>0</v>
      </c>
      <c r="AH341" t="s">
        <v>172</v>
      </c>
      <c r="AI341" s="1">
        <v>44615.297986111109</v>
      </c>
      <c r="AJ341">
        <v>547</v>
      </c>
      <c r="AK341">
        <v>7</v>
      </c>
      <c r="AL341">
        <v>0</v>
      </c>
      <c r="AM341">
        <v>7</v>
      </c>
      <c r="AN341">
        <v>0</v>
      </c>
      <c r="AO341">
        <v>9</v>
      </c>
      <c r="AP341">
        <v>-126</v>
      </c>
      <c r="AQ341">
        <v>0</v>
      </c>
      <c r="AR341">
        <v>0</v>
      </c>
      <c r="AS341">
        <v>0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 x14ac:dyDescent="0.45">
      <c r="A342" t="s">
        <v>803</v>
      </c>
      <c r="B342" t="s">
        <v>79</v>
      </c>
      <c r="C342" t="s">
        <v>763</v>
      </c>
      <c r="D342" t="s">
        <v>81</v>
      </c>
      <c r="E342" s="2" t="str">
        <f>HYPERLINK("capsilon://?command=openfolder&amp;siteaddress=FAM.docvelocity-na8.net&amp;folderid=FX7C13126D-301F-8A14-D6A2-01B7E268B9B3","FX2201271")</f>
        <v>FX2201271</v>
      </c>
      <c r="F342" t="s">
        <v>19</v>
      </c>
      <c r="G342" t="s">
        <v>19</v>
      </c>
      <c r="H342" t="s">
        <v>82</v>
      </c>
      <c r="I342" t="s">
        <v>782</v>
      </c>
      <c r="J342">
        <v>0</v>
      </c>
      <c r="K342" t="s">
        <v>84</v>
      </c>
      <c r="L342" t="s">
        <v>85</v>
      </c>
      <c r="M342" t="s">
        <v>86</v>
      </c>
      <c r="N342">
        <v>2</v>
      </c>
      <c r="O342" s="1">
        <v>44615.197118055556</v>
      </c>
      <c r="P342" s="1">
        <v>44615.284224537034</v>
      </c>
      <c r="Q342">
        <v>5717</v>
      </c>
      <c r="R342">
        <v>1809</v>
      </c>
      <c r="S342" t="b">
        <v>0</v>
      </c>
      <c r="T342" t="s">
        <v>87</v>
      </c>
      <c r="U342" t="b">
        <v>1</v>
      </c>
      <c r="V342" t="s">
        <v>513</v>
      </c>
      <c r="W342" s="1">
        <v>44615.218634259261</v>
      </c>
      <c r="X342">
        <v>1568</v>
      </c>
      <c r="Y342">
        <v>37</v>
      </c>
      <c r="Z342">
        <v>0</v>
      </c>
      <c r="AA342">
        <v>37</v>
      </c>
      <c r="AB342">
        <v>0</v>
      </c>
      <c r="AC342">
        <v>35</v>
      </c>
      <c r="AD342">
        <v>-37</v>
      </c>
      <c r="AE342">
        <v>0</v>
      </c>
      <c r="AF342">
        <v>0</v>
      </c>
      <c r="AG342">
        <v>0</v>
      </c>
      <c r="AH342" t="s">
        <v>172</v>
      </c>
      <c r="AI342" s="1">
        <v>44615.284224537034</v>
      </c>
      <c r="AJ342">
        <v>241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-37</v>
      </c>
      <c r="AQ342">
        <v>0</v>
      </c>
      <c r="AR342">
        <v>0</v>
      </c>
      <c r="AS342">
        <v>0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 x14ac:dyDescent="0.45">
      <c r="A343" t="s">
        <v>804</v>
      </c>
      <c r="B343" t="s">
        <v>79</v>
      </c>
      <c r="C343" t="s">
        <v>798</v>
      </c>
      <c r="D343" t="s">
        <v>81</v>
      </c>
      <c r="E343" s="2" t="str">
        <f>HYPERLINK("capsilon://?command=openfolder&amp;siteaddress=FAM.docvelocity-na8.net&amp;folderid=FX754E266D-3061-57BA-534F-DC5069D268FC","FX22028200")</f>
        <v>FX22028200</v>
      </c>
      <c r="F343" t="s">
        <v>19</v>
      </c>
      <c r="G343" t="s">
        <v>19</v>
      </c>
      <c r="H343" t="s">
        <v>82</v>
      </c>
      <c r="I343" t="s">
        <v>799</v>
      </c>
      <c r="J343">
        <v>0</v>
      </c>
      <c r="K343" t="s">
        <v>84</v>
      </c>
      <c r="L343" t="s">
        <v>85</v>
      </c>
      <c r="M343" t="s">
        <v>86</v>
      </c>
      <c r="N343">
        <v>2</v>
      </c>
      <c r="O343" s="1">
        <v>44615.201944444445</v>
      </c>
      <c r="P343" s="1">
        <v>44615.288495370369</v>
      </c>
      <c r="Q343">
        <v>5622</v>
      </c>
      <c r="R343">
        <v>1856</v>
      </c>
      <c r="S343" t="b">
        <v>0</v>
      </c>
      <c r="T343" t="s">
        <v>87</v>
      </c>
      <c r="U343" t="b">
        <v>1</v>
      </c>
      <c r="V343" t="s">
        <v>513</v>
      </c>
      <c r="W343" s="1">
        <v>44615.235532407409</v>
      </c>
      <c r="X343">
        <v>1459</v>
      </c>
      <c r="Y343">
        <v>63</v>
      </c>
      <c r="Z343">
        <v>0</v>
      </c>
      <c r="AA343">
        <v>63</v>
      </c>
      <c r="AB343">
        <v>0</v>
      </c>
      <c r="AC343">
        <v>28</v>
      </c>
      <c r="AD343">
        <v>-63</v>
      </c>
      <c r="AE343">
        <v>0</v>
      </c>
      <c r="AF343">
        <v>0</v>
      </c>
      <c r="AG343">
        <v>0</v>
      </c>
      <c r="AH343" t="s">
        <v>172</v>
      </c>
      <c r="AI343" s="1">
        <v>44615.288495370369</v>
      </c>
      <c r="AJ343">
        <v>369</v>
      </c>
      <c r="AK343">
        <v>1</v>
      </c>
      <c r="AL343">
        <v>0</v>
      </c>
      <c r="AM343">
        <v>1</v>
      </c>
      <c r="AN343">
        <v>0</v>
      </c>
      <c r="AO343">
        <v>1</v>
      </c>
      <c r="AP343">
        <v>-64</v>
      </c>
      <c r="AQ343">
        <v>0</v>
      </c>
      <c r="AR343">
        <v>0</v>
      </c>
      <c r="AS343">
        <v>0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 x14ac:dyDescent="0.45">
      <c r="A344" t="s">
        <v>805</v>
      </c>
      <c r="B344" t="s">
        <v>79</v>
      </c>
      <c r="C344" t="s">
        <v>642</v>
      </c>
      <c r="D344" t="s">
        <v>81</v>
      </c>
      <c r="E344" s="2" t="str">
        <f>HYPERLINK("capsilon://?command=openfolder&amp;siteaddress=FAM.docvelocity-na8.net&amp;folderid=FXBABBBAFD-405C-9214-A556-1A8E932AA3A8","FX2202597")</f>
        <v>FX2202597</v>
      </c>
      <c r="F344" t="s">
        <v>19</v>
      </c>
      <c r="G344" t="s">
        <v>19</v>
      </c>
      <c r="H344" t="s">
        <v>82</v>
      </c>
      <c r="I344" t="s">
        <v>787</v>
      </c>
      <c r="J344">
        <v>0</v>
      </c>
      <c r="K344" t="s">
        <v>84</v>
      </c>
      <c r="L344" t="s">
        <v>85</v>
      </c>
      <c r="M344" t="s">
        <v>86</v>
      </c>
      <c r="N344">
        <v>2</v>
      </c>
      <c r="O344" s="1">
        <v>44615.202453703707</v>
      </c>
      <c r="P344" s="1">
        <v>44615.290752314817</v>
      </c>
      <c r="Q344">
        <v>7259</v>
      </c>
      <c r="R344">
        <v>370</v>
      </c>
      <c r="S344" t="b">
        <v>0</v>
      </c>
      <c r="T344" t="s">
        <v>87</v>
      </c>
      <c r="U344" t="b">
        <v>1</v>
      </c>
      <c r="V344" t="s">
        <v>110</v>
      </c>
      <c r="W344" s="1">
        <v>44615.204560185186</v>
      </c>
      <c r="X344">
        <v>176</v>
      </c>
      <c r="Y344">
        <v>37</v>
      </c>
      <c r="Z344">
        <v>0</v>
      </c>
      <c r="AA344">
        <v>37</v>
      </c>
      <c r="AB344">
        <v>0</v>
      </c>
      <c r="AC344">
        <v>33</v>
      </c>
      <c r="AD344">
        <v>-37</v>
      </c>
      <c r="AE344">
        <v>0</v>
      </c>
      <c r="AF344">
        <v>0</v>
      </c>
      <c r="AG344">
        <v>0</v>
      </c>
      <c r="AH344" t="s">
        <v>172</v>
      </c>
      <c r="AI344" s="1">
        <v>44615.290752314817</v>
      </c>
      <c r="AJ344">
        <v>194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-37</v>
      </c>
      <c r="AQ344">
        <v>0</v>
      </c>
      <c r="AR344">
        <v>0</v>
      </c>
      <c r="AS344">
        <v>0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 x14ac:dyDescent="0.45">
      <c r="A345" t="s">
        <v>806</v>
      </c>
      <c r="B345" t="s">
        <v>79</v>
      </c>
      <c r="C345" t="s">
        <v>807</v>
      </c>
      <c r="D345" t="s">
        <v>81</v>
      </c>
      <c r="E345" s="2" t="str">
        <f>HYPERLINK("capsilon://?command=openfolder&amp;siteaddress=FAM.docvelocity-na8.net&amp;folderid=FX4062FBC7-EF2F-D8BF-7A40-ED524838C46D","FX22025031")</f>
        <v>FX22025031</v>
      </c>
      <c r="F345" t="s">
        <v>19</v>
      </c>
      <c r="G345" t="s">
        <v>19</v>
      </c>
      <c r="H345" t="s">
        <v>82</v>
      </c>
      <c r="I345" t="s">
        <v>808</v>
      </c>
      <c r="J345">
        <v>0</v>
      </c>
      <c r="K345" t="s">
        <v>84</v>
      </c>
      <c r="L345" t="s">
        <v>85</v>
      </c>
      <c r="M345" t="s">
        <v>86</v>
      </c>
      <c r="N345">
        <v>2</v>
      </c>
      <c r="O345" s="1">
        <v>44615.367303240739</v>
      </c>
      <c r="P345" s="1">
        <v>44615.483171296299</v>
      </c>
      <c r="Q345">
        <v>9804</v>
      </c>
      <c r="R345">
        <v>207</v>
      </c>
      <c r="S345" t="b">
        <v>0</v>
      </c>
      <c r="T345" t="s">
        <v>87</v>
      </c>
      <c r="U345" t="b">
        <v>0</v>
      </c>
      <c r="V345" t="s">
        <v>141</v>
      </c>
      <c r="W345" s="1">
        <v>44615.460405092592</v>
      </c>
      <c r="X345">
        <v>89</v>
      </c>
      <c r="Y345">
        <v>9</v>
      </c>
      <c r="Z345">
        <v>0</v>
      </c>
      <c r="AA345">
        <v>9</v>
      </c>
      <c r="AB345">
        <v>0</v>
      </c>
      <c r="AC345">
        <v>1</v>
      </c>
      <c r="AD345">
        <v>-9</v>
      </c>
      <c r="AE345">
        <v>0</v>
      </c>
      <c r="AF345">
        <v>0</v>
      </c>
      <c r="AG345">
        <v>0</v>
      </c>
      <c r="AH345" t="s">
        <v>119</v>
      </c>
      <c r="AI345" s="1">
        <v>44615.483171296299</v>
      </c>
      <c r="AJ345">
        <v>112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-9</v>
      </c>
      <c r="AQ345">
        <v>0</v>
      </c>
      <c r="AR345">
        <v>0</v>
      </c>
      <c r="AS345">
        <v>0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 x14ac:dyDescent="0.45">
      <c r="A346" t="s">
        <v>809</v>
      </c>
      <c r="B346" t="s">
        <v>79</v>
      </c>
      <c r="C346" t="s">
        <v>363</v>
      </c>
      <c r="D346" t="s">
        <v>81</v>
      </c>
      <c r="E346" s="2" t="str">
        <f>HYPERLINK("capsilon://?command=openfolder&amp;siteaddress=FAM.docvelocity-na8.net&amp;folderid=FX67873E51-E3AA-7309-644E-05A21D95D804","FX220113914")</f>
        <v>FX220113914</v>
      </c>
      <c r="F346" t="s">
        <v>19</v>
      </c>
      <c r="G346" t="s">
        <v>19</v>
      </c>
      <c r="H346" t="s">
        <v>82</v>
      </c>
      <c r="I346" t="s">
        <v>810</v>
      </c>
      <c r="J346">
        <v>0</v>
      </c>
      <c r="K346" t="s">
        <v>84</v>
      </c>
      <c r="L346" t="s">
        <v>85</v>
      </c>
      <c r="M346" t="s">
        <v>86</v>
      </c>
      <c r="N346">
        <v>2</v>
      </c>
      <c r="O346" s="1">
        <v>44615.394756944443</v>
      </c>
      <c r="P346" s="1">
        <v>44615.483344907407</v>
      </c>
      <c r="Q346">
        <v>7456</v>
      </c>
      <c r="R346">
        <v>198</v>
      </c>
      <c r="S346" t="b">
        <v>0</v>
      </c>
      <c r="T346" t="s">
        <v>87</v>
      </c>
      <c r="U346" t="b">
        <v>0</v>
      </c>
      <c r="V346" t="s">
        <v>141</v>
      </c>
      <c r="W346" s="1">
        <v>44615.461261574077</v>
      </c>
      <c r="X346">
        <v>73</v>
      </c>
      <c r="Y346">
        <v>9</v>
      </c>
      <c r="Z346">
        <v>0</v>
      </c>
      <c r="AA346">
        <v>9</v>
      </c>
      <c r="AB346">
        <v>0</v>
      </c>
      <c r="AC346">
        <v>3</v>
      </c>
      <c r="AD346">
        <v>-9</v>
      </c>
      <c r="AE346">
        <v>0</v>
      </c>
      <c r="AF346">
        <v>0</v>
      </c>
      <c r="AG346">
        <v>0</v>
      </c>
      <c r="AH346" t="s">
        <v>129</v>
      </c>
      <c r="AI346" s="1">
        <v>44615.483344907407</v>
      </c>
      <c r="AJ346">
        <v>125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-9</v>
      </c>
      <c r="AQ346">
        <v>0</v>
      </c>
      <c r="AR346">
        <v>0</v>
      </c>
      <c r="AS346">
        <v>0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 x14ac:dyDescent="0.45">
      <c r="A347" t="s">
        <v>811</v>
      </c>
      <c r="B347" t="s">
        <v>79</v>
      </c>
      <c r="C347" t="s">
        <v>812</v>
      </c>
      <c r="D347" t="s">
        <v>81</v>
      </c>
      <c r="E347" s="2" t="str">
        <f>HYPERLINK("capsilon://?command=openfolder&amp;siteaddress=FAM.docvelocity-na8.net&amp;folderid=FX272A2634-29B3-F333-3D7A-388170E0D798","FX22027654")</f>
        <v>FX22027654</v>
      </c>
      <c r="F347" t="s">
        <v>19</v>
      </c>
      <c r="G347" t="s">
        <v>19</v>
      </c>
      <c r="H347" t="s">
        <v>82</v>
      </c>
      <c r="I347" t="s">
        <v>813</v>
      </c>
      <c r="J347">
        <v>0</v>
      </c>
      <c r="K347" t="s">
        <v>84</v>
      </c>
      <c r="L347" t="s">
        <v>85</v>
      </c>
      <c r="M347" t="s">
        <v>86</v>
      </c>
      <c r="N347">
        <v>2</v>
      </c>
      <c r="O347" s="1">
        <v>44615.420844907407</v>
      </c>
      <c r="P347" s="1">
        <v>44615.483402777776</v>
      </c>
      <c r="Q347">
        <v>5322</v>
      </c>
      <c r="R347">
        <v>83</v>
      </c>
      <c r="S347" t="b">
        <v>0</v>
      </c>
      <c r="T347" t="s">
        <v>87</v>
      </c>
      <c r="U347" t="b">
        <v>0</v>
      </c>
      <c r="V347" t="s">
        <v>141</v>
      </c>
      <c r="W347" s="1">
        <v>44615.462013888886</v>
      </c>
      <c r="X347">
        <v>64</v>
      </c>
      <c r="Y347">
        <v>0</v>
      </c>
      <c r="Z347">
        <v>0</v>
      </c>
      <c r="AA347">
        <v>0</v>
      </c>
      <c r="AB347">
        <v>9</v>
      </c>
      <c r="AC347">
        <v>0</v>
      </c>
      <c r="AD347">
        <v>0</v>
      </c>
      <c r="AE347">
        <v>0</v>
      </c>
      <c r="AF347">
        <v>0</v>
      </c>
      <c r="AG347">
        <v>0</v>
      </c>
      <c r="AH347" t="s">
        <v>119</v>
      </c>
      <c r="AI347" s="1">
        <v>44615.483402777776</v>
      </c>
      <c r="AJ347">
        <v>19</v>
      </c>
      <c r="AK347">
        <v>0</v>
      </c>
      <c r="AL347">
        <v>0</v>
      </c>
      <c r="AM347">
        <v>0</v>
      </c>
      <c r="AN347">
        <v>9</v>
      </c>
      <c r="AO347">
        <v>0</v>
      </c>
      <c r="AP347">
        <v>0</v>
      </c>
      <c r="AQ347">
        <v>0</v>
      </c>
      <c r="AR347">
        <v>0</v>
      </c>
      <c r="AS347">
        <v>0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 x14ac:dyDescent="0.45">
      <c r="A348" t="s">
        <v>814</v>
      </c>
      <c r="B348" t="s">
        <v>79</v>
      </c>
      <c r="C348" t="s">
        <v>755</v>
      </c>
      <c r="D348" t="s">
        <v>81</v>
      </c>
      <c r="E348" s="2" t="str">
        <f>HYPERLINK("capsilon://?command=openfolder&amp;siteaddress=FAM.docvelocity-na8.net&amp;folderid=FXBBC3F4AF-4921-B614-FA1B-016ED2B01E37","FX220113983")</f>
        <v>FX220113983</v>
      </c>
      <c r="F348" t="s">
        <v>19</v>
      </c>
      <c r="G348" t="s">
        <v>19</v>
      </c>
      <c r="H348" t="s">
        <v>82</v>
      </c>
      <c r="I348" t="s">
        <v>756</v>
      </c>
      <c r="J348">
        <v>87</v>
      </c>
      <c r="K348" t="s">
        <v>84</v>
      </c>
      <c r="L348" t="s">
        <v>85</v>
      </c>
      <c r="M348" t="s">
        <v>86</v>
      </c>
      <c r="N348">
        <v>2</v>
      </c>
      <c r="O348" s="1">
        <v>44594.617581018516</v>
      </c>
      <c r="P348" s="1">
        <v>44594.654363425929</v>
      </c>
      <c r="Q348">
        <v>1429</v>
      </c>
      <c r="R348">
        <v>1749</v>
      </c>
      <c r="S348" t="b">
        <v>0</v>
      </c>
      <c r="T348" t="s">
        <v>87</v>
      </c>
      <c r="U348" t="b">
        <v>1</v>
      </c>
      <c r="V348" t="s">
        <v>249</v>
      </c>
      <c r="W348" s="1">
        <v>44594.631111111114</v>
      </c>
      <c r="X348">
        <v>955</v>
      </c>
      <c r="Y348">
        <v>110</v>
      </c>
      <c r="Z348">
        <v>0</v>
      </c>
      <c r="AA348">
        <v>110</v>
      </c>
      <c r="AB348">
        <v>0</v>
      </c>
      <c r="AC348">
        <v>66</v>
      </c>
      <c r="AD348">
        <v>-23</v>
      </c>
      <c r="AE348">
        <v>0</v>
      </c>
      <c r="AF348">
        <v>0</v>
      </c>
      <c r="AG348">
        <v>0</v>
      </c>
      <c r="AH348" t="s">
        <v>92</v>
      </c>
      <c r="AI348" s="1">
        <v>44594.654363425929</v>
      </c>
      <c r="AJ348">
        <v>685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-23</v>
      </c>
      <c r="AQ348">
        <v>0</v>
      </c>
      <c r="AR348">
        <v>0</v>
      </c>
      <c r="AS348">
        <v>0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 x14ac:dyDescent="0.45">
      <c r="A349" t="s">
        <v>815</v>
      </c>
      <c r="B349" t="s">
        <v>79</v>
      </c>
      <c r="C349" t="s">
        <v>755</v>
      </c>
      <c r="D349" t="s">
        <v>81</v>
      </c>
      <c r="E349" s="2" t="str">
        <f>HYPERLINK("capsilon://?command=openfolder&amp;siteaddress=FAM.docvelocity-na8.net&amp;folderid=FXBBC3F4AF-4921-B614-FA1B-016ED2B01E37","FX220113983")</f>
        <v>FX220113983</v>
      </c>
      <c r="F349" t="s">
        <v>19</v>
      </c>
      <c r="G349" t="s">
        <v>19</v>
      </c>
      <c r="H349" t="s">
        <v>82</v>
      </c>
      <c r="I349" t="s">
        <v>761</v>
      </c>
      <c r="J349">
        <v>190</v>
      </c>
      <c r="K349" t="s">
        <v>84</v>
      </c>
      <c r="L349" t="s">
        <v>85</v>
      </c>
      <c r="M349" t="s">
        <v>86</v>
      </c>
      <c r="N349">
        <v>2</v>
      </c>
      <c r="O349" s="1">
        <v>44594.621527777781</v>
      </c>
      <c r="P349" s="1">
        <v>44594.672719907408</v>
      </c>
      <c r="Q349">
        <v>2213</v>
      </c>
      <c r="R349">
        <v>2210</v>
      </c>
      <c r="S349" t="b">
        <v>0</v>
      </c>
      <c r="T349" t="s">
        <v>87</v>
      </c>
      <c r="U349" t="b">
        <v>1</v>
      </c>
      <c r="V349" t="s">
        <v>249</v>
      </c>
      <c r="W349" s="1">
        <v>44594.641076388885</v>
      </c>
      <c r="X349">
        <v>860</v>
      </c>
      <c r="Y349">
        <v>105</v>
      </c>
      <c r="Z349">
        <v>0</v>
      </c>
      <c r="AA349">
        <v>105</v>
      </c>
      <c r="AB349">
        <v>0</v>
      </c>
      <c r="AC349">
        <v>62</v>
      </c>
      <c r="AD349">
        <v>85</v>
      </c>
      <c r="AE349">
        <v>0</v>
      </c>
      <c r="AF349">
        <v>0</v>
      </c>
      <c r="AG349">
        <v>0</v>
      </c>
      <c r="AH349" t="s">
        <v>92</v>
      </c>
      <c r="AI349" s="1">
        <v>44594.672719907408</v>
      </c>
      <c r="AJ349">
        <v>1295</v>
      </c>
      <c r="AK349">
        <v>2</v>
      </c>
      <c r="AL349">
        <v>0</v>
      </c>
      <c r="AM349">
        <v>2</v>
      </c>
      <c r="AN349">
        <v>0</v>
      </c>
      <c r="AO349">
        <v>2</v>
      </c>
      <c r="AP349">
        <v>83</v>
      </c>
      <c r="AQ349">
        <v>0</v>
      </c>
      <c r="AR349">
        <v>0</v>
      </c>
      <c r="AS349">
        <v>0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 x14ac:dyDescent="0.45">
      <c r="A350" t="s">
        <v>816</v>
      </c>
      <c r="B350" t="s">
        <v>79</v>
      </c>
      <c r="C350" t="s">
        <v>817</v>
      </c>
      <c r="D350" t="s">
        <v>81</v>
      </c>
      <c r="E350" s="2" t="str">
        <f>HYPERLINK("capsilon://?command=openfolder&amp;siteaddress=FAM.docvelocity-na8.net&amp;folderid=FX4D63D497-B36F-8829-DEC4-4C0EB7B5796A","FX21114317")</f>
        <v>FX21114317</v>
      </c>
      <c r="F350" t="s">
        <v>19</v>
      </c>
      <c r="G350" t="s">
        <v>19</v>
      </c>
      <c r="H350" t="s">
        <v>82</v>
      </c>
      <c r="I350" t="s">
        <v>818</v>
      </c>
      <c r="J350">
        <v>0</v>
      </c>
      <c r="K350" t="s">
        <v>84</v>
      </c>
      <c r="L350" t="s">
        <v>85</v>
      </c>
      <c r="M350" t="s">
        <v>86</v>
      </c>
      <c r="N350">
        <v>2</v>
      </c>
      <c r="O350" s="1">
        <v>44615.497858796298</v>
      </c>
      <c r="P350" s="1">
        <v>44615.53329861111</v>
      </c>
      <c r="Q350">
        <v>2092</v>
      </c>
      <c r="R350">
        <v>970</v>
      </c>
      <c r="S350" t="b">
        <v>0</v>
      </c>
      <c r="T350" t="s">
        <v>87</v>
      </c>
      <c r="U350" t="b">
        <v>0</v>
      </c>
      <c r="V350" t="s">
        <v>365</v>
      </c>
      <c r="W350" s="1">
        <v>44615.525277777779</v>
      </c>
      <c r="X350">
        <v>491</v>
      </c>
      <c r="Y350">
        <v>21</v>
      </c>
      <c r="Z350">
        <v>0</v>
      </c>
      <c r="AA350">
        <v>21</v>
      </c>
      <c r="AB350">
        <v>0</v>
      </c>
      <c r="AC350">
        <v>17</v>
      </c>
      <c r="AD350">
        <v>-21</v>
      </c>
      <c r="AE350">
        <v>0</v>
      </c>
      <c r="AF350">
        <v>0</v>
      </c>
      <c r="AG350">
        <v>0</v>
      </c>
      <c r="AH350" t="s">
        <v>92</v>
      </c>
      <c r="AI350" s="1">
        <v>44615.53329861111</v>
      </c>
      <c r="AJ350">
        <v>466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-21</v>
      </c>
      <c r="AQ350">
        <v>0</v>
      </c>
      <c r="AR350">
        <v>0</v>
      </c>
      <c r="AS350">
        <v>0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 x14ac:dyDescent="0.45">
      <c r="A351" t="s">
        <v>819</v>
      </c>
      <c r="B351" t="s">
        <v>79</v>
      </c>
      <c r="C351" t="s">
        <v>820</v>
      </c>
      <c r="D351" t="s">
        <v>81</v>
      </c>
      <c r="E351" s="2" t="str">
        <f>HYPERLINK("capsilon://?command=openfolder&amp;siteaddress=FAM.docvelocity-na8.net&amp;folderid=FXC00A8BEC-6FD0-EBFB-808D-EDC72436F54D","FX22018909")</f>
        <v>FX22018909</v>
      </c>
      <c r="F351" t="s">
        <v>19</v>
      </c>
      <c r="G351" t="s">
        <v>19</v>
      </c>
      <c r="H351" t="s">
        <v>82</v>
      </c>
      <c r="I351" t="s">
        <v>821</v>
      </c>
      <c r="J351">
        <v>64</v>
      </c>
      <c r="K351" t="s">
        <v>84</v>
      </c>
      <c r="L351" t="s">
        <v>85</v>
      </c>
      <c r="M351" t="s">
        <v>86</v>
      </c>
      <c r="N351">
        <v>2</v>
      </c>
      <c r="O351" s="1">
        <v>44594.628101851849</v>
      </c>
      <c r="P351" s="1">
        <v>44594.679201388892</v>
      </c>
      <c r="Q351">
        <v>3309</v>
      </c>
      <c r="R351">
        <v>1106</v>
      </c>
      <c r="S351" t="b">
        <v>0</v>
      </c>
      <c r="T351" t="s">
        <v>87</v>
      </c>
      <c r="U351" t="b">
        <v>0</v>
      </c>
      <c r="V351" t="s">
        <v>249</v>
      </c>
      <c r="W351" s="1">
        <v>44594.647418981483</v>
      </c>
      <c r="X351">
        <v>547</v>
      </c>
      <c r="Y351">
        <v>59</v>
      </c>
      <c r="Z351">
        <v>0</v>
      </c>
      <c r="AA351">
        <v>59</v>
      </c>
      <c r="AB351">
        <v>0</v>
      </c>
      <c r="AC351">
        <v>12</v>
      </c>
      <c r="AD351">
        <v>5</v>
      </c>
      <c r="AE351">
        <v>0</v>
      </c>
      <c r="AF351">
        <v>0</v>
      </c>
      <c r="AG351">
        <v>0</v>
      </c>
      <c r="AH351" t="s">
        <v>92</v>
      </c>
      <c r="AI351" s="1">
        <v>44594.679201388892</v>
      </c>
      <c r="AJ351">
        <v>559</v>
      </c>
      <c r="AK351">
        <v>1</v>
      </c>
      <c r="AL351">
        <v>0</v>
      </c>
      <c r="AM351">
        <v>1</v>
      </c>
      <c r="AN351">
        <v>0</v>
      </c>
      <c r="AO351">
        <v>1</v>
      </c>
      <c r="AP351">
        <v>4</v>
      </c>
      <c r="AQ351">
        <v>0</v>
      </c>
      <c r="AR351">
        <v>0</v>
      </c>
      <c r="AS351">
        <v>0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 x14ac:dyDescent="0.45">
      <c r="A352" t="s">
        <v>822</v>
      </c>
      <c r="B352" t="s">
        <v>79</v>
      </c>
      <c r="C352" t="s">
        <v>823</v>
      </c>
      <c r="D352" t="s">
        <v>81</v>
      </c>
      <c r="E352" s="2" t="str">
        <f>HYPERLINK("capsilon://?command=openfolder&amp;siteaddress=FAM.docvelocity-na8.net&amp;folderid=FXB4C5361B-7BE5-E629-76BD-51349D1F1F3B","FX22018792")</f>
        <v>FX22018792</v>
      </c>
      <c r="F352" t="s">
        <v>19</v>
      </c>
      <c r="G352" t="s">
        <v>19</v>
      </c>
      <c r="H352" t="s">
        <v>82</v>
      </c>
      <c r="I352" t="s">
        <v>824</v>
      </c>
      <c r="J352">
        <v>66</v>
      </c>
      <c r="K352" t="s">
        <v>84</v>
      </c>
      <c r="L352" t="s">
        <v>85</v>
      </c>
      <c r="M352" t="s">
        <v>86</v>
      </c>
      <c r="N352">
        <v>2</v>
      </c>
      <c r="O352" s="1">
        <v>44594.634305555555</v>
      </c>
      <c r="P352" s="1">
        <v>44594.677685185183</v>
      </c>
      <c r="Q352">
        <v>3633</v>
      </c>
      <c r="R352">
        <v>115</v>
      </c>
      <c r="S352" t="b">
        <v>0</v>
      </c>
      <c r="T352" t="s">
        <v>87</v>
      </c>
      <c r="U352" t="b">
        <v>0</v>
      </c>
      <c r="V352" t="s">
        <v>249</v>
      </c>
      <c r="W352" s="1">
        <v>44594.64947916667</v>
      </c>
      <c r="X352">
        <v>83</v>
      </c>
      <c r="Y352">
        <v>0</v>
      </c>
      <c r="Z352">
        <v>0</v>
      </c>
      <c r="AA352">
        <v>0</v>
      </c>
      <c r="AB352">
        <v>52</v>
      </c>
      <c r="AC352">
        <v>0</v>
      </c>
      <c r="AD352">
        <v>66</v>
      </c>
      <c r="AE352">
        <v>0</v>
      </c>
      <c r="AF352">
        <v>0</v>
      </c>
      <c r="AG352">
        <v>0</v>
      </c>
      <c r="AH352" t="s">
        <v>323</v>
      </c>
      <c r="AI352" s="1">
        <v>44594.677685185183</v>
      </c>
      <c r="AJ352">
        <v>15</v>
      </c>
      <c r="AK352">
        <v>0</v>
      </c>
      <c r="AL352">
        <v>0</v>
      </c>
      <c r="AM352">
        <v>0</v>
      </c>
      <c r="AN352">
        <v>52</v>
      </c>
      <c r="AO352">
        <v>0</v>
      </c>
      <c r="AP352">
        <v>66</v>
      </c>
      <c r="AQ352">
        <v>0</v>
      </c>
      <c r="AR352">
        <v>0</v>
      </c>
      <c r="AS352">
        <v>0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 x14ac:dyDescent="0.45">
      <c r="A353" t="s">
        <v>825</v>
      </c>
      <c r="B353" t="s">
        <v>79</v>
      </c>
      <c r="C353" t="s">
        <v>826</v>
      </c>
      <c r="D353" t="s">
        <v>81</v>
      </c>
      <c r="E353" s="2" t="str">
        <f>HYPERLINK("capsilon://?command=openfolder&amp;siteaddress=FAM.docvelocity-na8.net&amp;folderid=FXC154AE38-0144-E5A7-ACDA-AD28C5F73F22","FX22028891")</f>
        <v>FX22028891</v>
      </c>
      <c r="F353" t="s">
        <v>19</v>
      </c>
      <c r="G353" t="s">
        <v>19</v>
      </c>
      <c r="H353" t="s">
        <v>82</v>
      </c>
      <c r="I353" t="s">
        <v>827</v>
      </c>
      <c r="J353">
        <v>0</v>
      </c>
      <c r="K353" t="s">
        <v>84</v>
      </c>
      <c r="L353" t="s">
        <v>85</v>
      </c>
      <c r="M353" t="s">
        <v>86</v>
      </c>
      <c r="N353">
        <v>2</v>
      </c>
      <c r="O353" s="1">
        <v>44615.624062499999</v>
      </c>
      <c r="P353" s="1">
        <v>44615.642199074071</v>
      </c>
      <c r="Q353">
        <v>1421</v>
      </c>
      <c r="R353">
        <v>146</v>
      </c>
      <c r="S353" t="b">
        <v>0</v>
      </c>
      <c r="T353" t="s">
        <v>87</v>
      </c>
      <c r="U353" t="b">
        <v>0</v>
      </c>
      <c r="V353" t="s">
        <v>88</v>
      </c>
      <c r="W353" s="1">
        <v>44615.629571759258</v>
      </c>
      <c r="X353">
        <v>72</v>
      </c>
      <c r="Y353">
        <v>9</v>
      </c>
      <c r="Z353">
        <v>0</v>
      </c>
      <c r="AA353">
        <v>9</v>
      </c>
      <c r="AB353">
        <v>0</v>
      </c>
      <c r="AC353">
        <v>6</v>
      </c>
      <c r="AD353">
        <v>-9</v>
      </c>
      <c r="AE353">
        <v>0</v>
      </c>
      <c r="AF353">
        <v>0</v>
      </c>
      <c r="AG353">
        <v>0</v>
      </c>
      <c r="AH353" t="s">
        <v>119</v>
      </c>
      <c r="AI353" s="1">
        <v>44615.642199074071</v>
      </c>
      <c r="AJ353">
        <v>74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-9</v>
      </c>
      <c r="AQ353">
        <v>0</v>
      </c>
      <c r="AR353">
        <v>0</v>
      </c>
      <c r="AS353">
        <v>0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 x14ac:dyDescent="0.45">
      <c r="A354" t="s">
        <v>828</v>
      </c>
      <c r="B354" t="s">
        <v>79</v>
      </c>
      <c r="C354" t="s">
        <v>826</v>
      </c>
      <c r="D354" t="s">
        <v>81</v>
      </c>
      <c r="E354" s="2" t="str">
        <f>HYPERLINK("capsilon://?command=openfolder&amp;siteaddress=FAM.docvelocity-na8.net&amp;folderid=FXC154AE38-0144-E5A7-ACDA-AD28C5F73F22","FX22028891")</f>
        <v>FX22028891</v>
      </c>
      <c r="F354" t="s">
        <v>19</v>
      </c>
      <c r="G354" t="s">
        <v>19</v>
      </c>
      <c r="H354" t="s">
        <v>82</v>
      </c>
      <c r="I354" t="s">
        <v>829</v>
      </c>
      <c r="J354">
        <v>0</v>
      </c>
      <c r="K354" t="s">
        <v>84</v>
      </c>
      <c r="L354" t="s">
        <v>85</v>
      </c>
      <c r="M354" t="s">
        <v>86</v>
      </c>
      <c r="N354">
        <v>1</v>
      </c>
      <c r="O354" s="1">
        <v>44615.624120370368</v>
      </c>
      <c r="P354" s="1">
        <v>44615.631076388891</v>
      </c>
      <c r="Q354">
        <v>472</v>
      </c>
      <c r="R354">
        <v>129</v>
      </c>
      <c r="S354" t="b">
        <v>0</v>
      </c>
      <c r="T354" t="s">
        <v>87</v>
      </c>
      <c r="U354" t="b">
        <v>0</v>
      </c>
      <c r="V354" t="s">
        <v>88</v>
      </c>
      <c r="W354" s="1">
        <v>44615.631076388891</v>
      </c>
      <c r="X354">
        <v>129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27</v>
      </c>
      <c r="AF354">
        <v>0</v>
      </c>
      <c r="AG354">
        <v>4</v>
      </c>
      <c r="AH354" t="s">
        <v>87</v>
      </c>
      <c r="AI354" t="s">
        <v>87</v>
      </c>
      <c r="AJ354" t="s">
        <v>87</v>
      </c>
      <c r="AK354" t="s">
        <v>87</v>
      </c>
      <c r="AL354" t="s">
        <v>87</v>
      </c>
      <c r="AM354" t="s">
        <v>87</v>
      </c>
      <c r="AN354" t="s">
        <v>87</v>
      </c>
      <c r="AO354" t="s">
        <v>87</v>
      </c>
      <c r="AP354" t="s">
        <v>87</v>
      </c>
      <c r="AQ354" t="s">
        <v>87</v>
      </c>
      <c r="AR354" t="s">
        <v>87</v>
      </c>
      <c r="AS354" t="s">
        <v>87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 x14ac:dyDescent="0.45">
      <c r="A355" t="s">
        <v>830</v>
      </c>
      <c r="B355" t="s">
        <v>79</v>
      </c>
      <c r="C355" t="s">
        <v>826</v>
      </c>
      <c r="D355" t="s">
        <v>81</v>
      </c>
      <c r="E355" s="2" t="str">
        <f>HYPERLINK("capsilon://?command=openfolder&amp;siteaddress=FAM.docvelocity-na8.net&amp;folderid=FXC154AE38-0144-E5A7-ACDA-AD28C5F73F22","FX22028891")</f>
        <v>FX22028891</v>
      </c>
      <c r="F355" t="s">
        <v>19</v>
      </c>
      <c r="G355" t="s">
        <v>19</v>
      </c>
      <c r="H355" t="s">
        <v>82</v>
      </c>
      <c r="I355" t="s">
        <v>829</v>
      </c>
      <c r="J355">
        <v>0</v>
      </c>
      <c r="K355" t="s">
        <v>84</v>
      </c>
      <c r="L355" t="s">
        <v>85</v>
      </c>
      <c r="M355" t="s">
        <v>86</v>
      </c>
      <c r="N355">
        <v>2</v>
      </c>
      <c r="O355" s="1">
        <v>44615.631793981483</v>
      </c>
      <c r="P355" s="1">
        <v>44615.701469907406</v>
      </c>
      <c r="Q355">
        <v>3599</v>
      </c>
      <c r="R355">
        <v>2421</v>
      </c>
      <c r="S355" t="b">
        <v>0</v>
      </c>
      <c r="T355" t="s">
        <v>87</v>
      </c>
      <c r="U355" t="b">
        <v>1</v>
      </c>
      <c r="V355" t="s">
        <v>365</v>
      </c>
      <c r="W355" s="1">
        <v>44615.691562499997</v>
      </c>
      <c r="X355">
        <v>1730</v>
      </c>
      <c r="Y355">
        <v>196</v>
      </c>
      <c r="Z355">
        <v>0</v>
      </c>
      <c r="AA355">
        <v>196</v>
      </c>
      <c r="AB355">
        <v>0</v>
      </c>
      <c r="AC355">
        <v>183</v>
      </c>
      <c r="AD355">
        <v>-196</v>
      </c>
      <c r="AE355">
        <v>0</v>
      </c>
      <c r="AF355">
        <v>0</v>
      </c>
      <c r="AG355">
        <v>0</v>
      </c>
      <c r="AH355" t="s">
        <v>119</v>
      </c>
      <c r="AI355" s="1">
        <v>44615.701469907406</v>
      </c>
      <c r="AJ355">
        <v>601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-196</v>
      </c>
      <c r="AQ355">
        <v>0</v>
      </c>
      <c r="AR355">
        <v>0</v>
      </c>
      <c r="AS355">
        <v>0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 x14ac:dyDescent="0.45">
      <c r="A356" t="s">
        <v>831</v>
      </c>
      <c r="B356" t="s">
        <v>79</v>
      </c>
      <c r="C356" t="s">
        <v>823</v>
      </c>
      <c r="D356" t="s">
        <v>81</v>
      </c>
      <c r="E356" s="2" t="str">
        <f>HYPERLINK("capsilon://?command=openfolder&amp;siteaddress=FAM.docvelocity-na8.net&amp;folderid=FXB4C5361B-7BE5-E629-76BD-51349D1F1F3B","FX22018792")</f>
        <v>FX22018792</v>
      </c>
      <c r="F356" t="s">
        <v>19</v>
      </c>
      <c r="G356" t="s">
        <v>19</v>
      </c>
      <c r="H356" t="s">
        <v>82</v>
      </c>
      <c r="I356" t="s">
        <v>832</v>
      </c>
      <c r="J356">
        <v>66</v>
      </c>
      <c r="K356" t="s">
        <v>84</v>
      </c>
      <c r="L356" t="s">
        <v>85</v>
      </c>
      <c r="M356" t="s">
        <v>86</v>
      </c>
      <c r="N356">
        <v>2</v>
      </c>
      <c r="O356" s="1">
        <v>44594.64539351852</v>
      </c>
      <c r="P356" s="1">
        <v>44594.677824074075</v>
      </c>
      <c r="Q356">
        <v>2735</v>
      </c>
      <c r="R356">
        <v>67</v>
      </c>
      <c r="S356" t="b">
        <v>0</v>
      </c>
      <c r="T356" t="s">
        <v>87</v>
      </c>
      <c r="U356" t="b">
        <v>0</v>
      </c>
      <c r="V356" t="s">
        <v>249</v>
      </c>
      <c r="W356" s="1">
        <v>44594.650127314817</v>
      </c>
      <c r="X356">
        <v>56</v>
      </c>
      <c r="Y356">
        <v>0</v>
      </c>
      <c r="Z356">
        <v>0</v>
      </c>
      <c r="AA356">
        <v>0</v>
      </c>
      <c r="AB356">
        <v>52</v>
      </c>
      <c r="AC356">
        <v>0</v>
      </c>
      <c r="AD356">
        <v>66</v>
      </c>
      <c r="AE356">
        <v>0</v>
      </c>
      <c r="AF356">
        <v>0</v>
      </c>
      <c r="AG356">
        <v>0</v>
      </c>
      <c r="AH356" t="s">
        <v>323</v>
      </c>
      <c r="AI356" s="1">
        <v>44594.677824074075</v>
      </c>
      <c r="AJ356">
        <v>11</v>
      </c>
      <c r="AK356">
        <v>0</v>
      </c>
      <c r="AL356">
        <v>0</v>
      </c>
      <c r="AM356">
        <v>0</v>
      </c>
      <c r="AN356">
        <v>52</v>
      </c>
      <c r="AO356">
        <v>0</v>
      </c>
      <c r="AP356">
        <v>66</v>
      </c>
      <c r="AQ356">
        <v>0</v>
      </c>
      <c r="AR356">
        <v>0</v>
      </c>
      <c r="AS356">
        <v>0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 x14ac:dyDescent="0.45">
      <c r="A357" t="s">
        <v>833</v>
      </c>
      <c r="B357" t="s">
        <v>79</v>
      </c>
      <c r="C357" t="s">
        <v>834</v>
      </c>
      <c r="D357" t="s">
        <v>81</v>
      </c>
      <c r="E357" s="2" t="str">
        <f>HYPERLINK("capsilon://?command=openfolder&amp;siteaddress=FAM.docvelocity-na8.net&amp;folderid=FX5985459C-10EF-1D4F-002F-E003B92D4A64","FX22018816")</f>
        <v>FX22018816</v>
      </c>
      <c r="F357" t="s">
        <v>19</v>
      </c>
      <c r="G357" t="s">
        <v>19</v>
      </c>
      <c r="H357" t="s">
        <v>82</v>
      </c>
      <c r="I357" t="s">
        <v>835</v>
      </c>
      <c r="J357">
        <v>0</v>
      </c>
      <c r="K357" t="s">
        <v>84</v>
      </c>
      <c r="L357" t="s">
        <v>85</v>
      </c>
      <c r="M357" t="s">
        <v>86</v>
      </c>
      <c r="N357">
        <v>2</v>
      </c>
      <c r="O357" s="1">
        <v>44615.687094907407</v>
      </c>
      <c r="P357" s="1">
        <v>44615.696898148148</v>
      </c>
      <c r="Q357">
        <v>665</v>
      </c>
      <c r="R357">
        <v>182</v>
      </c>
      <c r="S357" t="b">
        <v>0</v>
      </c>
      <c r="T357" t="s">
        <v>87</v>
      </c>
      <c r="U357" t="b">
        <v>0</v>
      </c>
      <c r="V357" t="s">
        <v>365</v>
      </c>
      <c r="W357" s="1">
        <v>44615.693136574075</v>
      </c>
      <c r="X357">
        <v>136</v>
      </c>
      <c r="Y357">
        <v>9</v>
      </c>
      <c r="Z357">
        <v>0</v>
      </c>
      <c r="AA357">
        <v>9</v>
      </c>
      <c r="AB357">
        <v>0</v>
      </c>
      <c r="AC357">
        <v>4</v>
      </c>
      <c r="AD357">
        <v>-9</v>
      </c>
      <c r="AE357">
        <v>0</v>
      </c>
      <c r="AF357">
        <v>0</v>
      </c>
      <c r="AG357">
        <v>0</v>
      </c>
      <c r="AH357" t="s">
        <v>323</v>
      </c>
      <c r="AI357" s="1">
        <v>44615.696898148148</v>
      </c>
      <c r="AJ357">
        <v>46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-9</v>
      </c>
      <c r="AQ357">
        <v>0</v>
      </c>
      <c r="AR357">
        <v>0</v>
      </c>
      <c r="AS357">
        <v>0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 x14ac:dyDescent="0.45">
      <c r="A358" t="s">
        <v>836</v>
      </c>
      <c r="B358" t="s">
        <v>79</v>
      </c>
      <c r="C358" t="s">
        <v>837</v>
      </c>
      <c r="D358" t="s">
        <v>81</v>
      </c>
      <c r="E358" s="2" t="str">
        <f>HYPERLINK("capsilon://?command=openfolder&amp;siteaddress=FAM.docvelocity-na8.net&amp;folderid=FX4A5D27AD-F32A-3224-3611-FC223B1D60AA","FX211212644")</f>
        <v>FX211212644</v>
      </c>
      <c r="F358" t="s">
        <v>19</v>
      </c>
      <c r="G358" t="s">
        <v>19</v>
      </c>
      <c r="H358" t="s">
        <v>82</v>
      </c>
      <c r="I358" t="s">
        <v>838</v>
      </c>
      <c r="J358">
        <v>28</v>
      </c>
      <c r="K358" t="s">
        <v>84</v>
      </c>
      <c r="L358" t="s">
        <v>85</v>
      </c>
      <c r="M358" t="s">
        <v>86</v>
      </c>
      <c r="N358">
        <v>1</v>
      </c>
      <c r="O358" s="1">
        <v>44594.655023148145</v>
      </c>
      <c r="P358" s="1">
        <v>44594.661527777775</v>
      </c>
      <c r="Q358">
        <v>199</v>
      </c>
      <c r="R358">
        <v>363</v>
      </c>
      <c r="S358" t="b">
        <v>0</v>
      </c>
      <c r="T358" t="s">
        <v>87</v>
      </c>
      <c r="U358" t="b">
        <v>0</v>
      </c>
      <c r="V358" t="s">
        <v>88</v>
      </c>
      <c r="W358" s="1">
        <v>44594.661527777775</v>
      </c>
      <c r="X358">
        <v>348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28</v>
      </c>
      <c r="AE358">
        <v>21</v>
      </c>
      <c r="AF358">
        <v>0</v>
      </c>
      <c r="AG358">
        <v>7</v>
      </c>
      <c r="AH358" t="s">
        <v>87</v>
      </c>
      <c r="AI358" t="s">
        <v>87</v>
      </c>
      <c r="AJ358" t="s">
        <v>87</v>
      </c>
      <c r="AK358" t="s">
        <v>87</v>
      </c>
      <c r="AL358" t="s">
        <v>87</v>
      </c>
      <c r="AM358" t="s">
        <v>87</v>
      </c>
      <c r="AN358" t="s">
        <v>87</v>
      </c>
      <c r="AO358" t="s">
        <v>87</v>
      </c>
      <c r="AP358" t="s">
        <v>87</v>
      </c>
      <c r="AQ358" t="s">
        <v>87</v>
      </c>
      <c r="AR358" t="s">
        <v>87</v>
      </c>
      <c r="AS358" t="s">
        <v>87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 x14ac:dyDescent="0.45">
      <c r="A359" t="s">
        <v>839</v>
      </c>
      <c r="B359" t="s">
        <v>79</v>
      </c>
      <c r="C359" t="s">
        <v>840</v>
      </c>
      <c r="D359" t="s">
        <v>81</v>
      </c>
      <c r="E359" s="2" t="str">
        <f>HYPERLINK("capsilon://?command=openfolder&amp;siteaddress=FAM.docvelocity-na8.net&amp;folderid=FXE7F60FD7-119D-00B6-D2F9-E1CF4C2AC151","FX22021586")</f>
        <v>FX22021586</v>
      </c>
      <c r="F359" t="s">
        <v>19</v>
      </c>
      <c r="G359" t="s">
        <v>19</v>
      </c>
      <c r="H359" t="s">
        <v>82</v>
      </c>
      <c r="I359" t="s">
        <v>841</v>
      </c>
      <c r="J359">
        <v>0</v>
      </c>
      <c r="K359" t="s">
        <v>84</v>
      </c>
      <c r="L359" t="s">
        <v>85</v>
      </c>
      <c r="M359" t="s">
        <v>86</v>
      </c>
      <c r="N359">
        <v>1</v>
      </c>
      <c r="O359" s="1">
        <v>44615.715868055559</v>
      </c>
      <c r="P359" s="1">
        <v>44615.736956018518</v>
      </c>
      <c r="Q359">
        <v>1465</v>
      </c>
      <c r="R359">
        <v>357</v>
      </c>
      <c r="S359" t="b">
        <v>0</v>
      </c>
      <c r="T359" t="s">
        <v>87</v>
      </c>
      <c r="U359" t="b">
        <v>0</v>
      </c>
      <c r="V359" t="s">
        <v>88</v>
      </c>
      <c r="W359" s="1">
        <v>44615.736956018518</v>
      </c>
      <c r="X359">
        <v>106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42</v>
      </c>
      <c r="AF359">
        <v>0</v>
      </c>
      <c r="AG359">
        <v>4</v>
      </c>
      <c r="AH359" t="s">
        <v>87</v>
      </c>
      <c r="AI359" t="s">
        <v>87</v>
      </c>
      <c r="AJ359" t="s">
        <v>87</v>
      </c>
      <c r="AK359" t="s">
        <v>87</v>
      </c>
      <c r="AL359" t="s">
        <v>87</v>
      </c>
      <c r="AM359" t="s">
        <v>87</v>
      </c>
      <c r="AN359" t="s">
        <v>87</v>
      </c>
      <c r="AO359" t="s">
        <v>87</v>
      </c>
      <c r="AP359" t="s">
        <v>87</v>
      </c>
      <c r="AQ359" t="s">
        <v>87</v>
      </c>
      <c r="AR359" t="s">
        <v>87</v>
      </c>
      <c r="AS359" t="s">
        <v>87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 x14ac:dyDescent="0.45">
      <c r="A360" t="s">
        <v>842</v>
      </c>
      <c r="B360" t="s">
        <v>79</v>
      </c>
      <c r="C360" t="s">
        <v>840</v>
      </c>
      <c r="D360" t="s">
        <v>81</v>
      </c>
      <c r="E360" s="2" t="str">
        <f>HYPERLINK("capsilon://?command=openfolder&amp;siteaddress=FAM.docvelocity-na8.net&amp;folderid=FXE7F60FD7-119D-00B6-D2F9-E1CF4C2AC151","FX22021586")</f>
        <v>FX22021586</v>
      </c>
      <c r="F360" t="s">
        <v>19</v>
      </c>
      <c r="G360" t="s">
        <v>19</v>
      </c>
      <c r="H360" t="s">
        <v>82</v>
      </c>
      <c r="I360" t="s">
        <v>841</v>
      </c>
      <c r="J360">
        <v>0</v>
      </c>
      <c r="K360" t="s">
        <v>84</v>
      </c>
      <c r="L360" t="s">
        <v>85</v>
      </c>
      <c r="M360" t="s">
        <v>86</v>
      </c>
      <c r="N360">
        <v>2</v>
      </c>
      <c r="O360" s="1">
        <v>44615.737638888888</v>
      </c>
      <c r="P360" s="1">
        <v>44615.750636574077</v>
      </c>
      <c r="Q360">
        <v>306</v>
      </c>
      <c r="R360">
        <v>817</v>
      </c>
      <c r="S360" t="b">
        <v>0</v>
      </c>
      <c r="T360" t="s">
        <v>87</v>
      </c>
      <c r="U360" t="b">
        <v>1</v>
      </c>
      <c r="V360" t="s">
        <v>128</v>
      </c>
      <c r="W360" s="1">
        <v>44615.744039351855</v>
      </c>
      <c r="X360">
        <v>500</v>
      </c>
      <c r="Y360">
        <v>84</v>
      </c>
      <c r="Z360">
        <v>0</v>
      </c>
      <c r="AA360">
        <v>84</v>
      </c>
      <c r="AB360">
        <v>0</v>
      </c>
      <c r="AC360">
        <v>26</v>
      </c>
      <c r="AD360">
        <v>-84</v>
      </c>
      <c r="AE360">
        <v>0</v>
      </c>
      <c r="AF360">
        <v>0</v>
      </c>
      <c r="AG360">
        <v>0</v>
      </c>
      <c r="AH360" t="s">
        <v>119</v>
      </c>
      <c r="AI360" s="1">
        <v>44615.750636574077</v>
      </c>
      <c r="AJ360">
        <v>317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-84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 x14ac:dyDescent="0.45">
      <c r="A361" t="s">
        <v>843</v>
      </c>
      <c r="B361" t="s">
        <v>79</v>
      </c>
      <c r="C361" t="s">
        <v>844</v>
      </c>
      <c r="D361" t="s">
        <v>81</v>
      </c>
      <c r="E361" s="2" t="str">
        <f>HYPERLINK("capsilon://?command=openfolder&amp;siteaddress=FAM.docvelocity-na8.net&amp;folderid=FX09D6697E-9730-D744-6586-B94B4FB5F24F","FX22028453")</f>
        <v>FX22028453</v>
      </c>
      <c r="F361" t="s">
        <v>19</v>
      </c>
      <c r="G361" t="s">
        <v>19</v>
      </c>
      <c r="H361" t="s">
        <v>82</v>
      </c>
      <c r="I361" t="s">
        <v>845</v>
      </c>
      <c r="J361">
        <v>0</v>
      </c>
      <c r="K361" t="s">
        <v>84</v>
      </c>
      <c r="L361" t="s">
        <v>85</v>
      </c>
      <c r="M361" t="s">
        <v>86</v>
      </c>
      <c r="N361">
        <v>2</v>
      </c>
      <c r="O361" s="1">
        <v>44615.786574074074</v>
      </c>
      <c r="P361" s="1">
        <v>44615.82912037037</v>
      </c>
      <c r="Q361">
        <v>3363</v>
      </c>
      <c r="R361">
        <v>313</v>
      </c>
      <c r="S361" t="b">
        <v>0</v>
      </c>
      <c r="T361" t="s">
        <v>87</v>
      </c>
      <c r="U361" t="b">
        <v>0</v>
      </c>
      <c r="V361" t="s">
        <v>138</v>
      </c>
      <c r="W361" s="1">
        <v>44615.79042824074</v>
      </c>
      <c r="X361">
        <v>273</v>
      </c>
      <c r="Y361">
        <v>9</v>
      </c>
      <c r="Z361">
        <v>0</v>
      </c>
      <c r="AA361">
        <v>9</v>
      </c>
      <c r="AB361">
        <v>0</v>
      </c>
      <c r="AC361">
        <v>4</v>
      </c>
      <c r="AD361">
        <v>-9</v>
      </c>
      <c r="AE361">
        <v>0</v>
      </c>
      <c r="AF361">
        <v>0</v>
      </c>
      <c r="AG361">
        <v>0</v>
      </c>
      <c r="AH361" t="s">
        <v>323</v>
      </c>
      <c r="AI361" s="1">
        <v>44615.82912037037</v>
      </c>
      <c r="AJ361">
        <v>40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-9</v>
      </c>
      <c r="AQ361">
        <v>0</v>
      </c>
      <c r="AR361">
        <v>0</v>
      </c>
      <c r="AS361">
        <v>0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 x14ac:dyDescent="0.45">
      <c r="A362" t="s">
        <v>846</v>
      </c>
      <c r="B362" t="s">
        <v>79</v>
      </c>
      <c r="C362" t="s">
        <v>837</v>
      </c>
      <c r="D362" t="s">
        <v>81</v>
      </c>
      <c r="E362" s="2" t="str">
        <f>HYPERLINK("capsilon://?command=openfolder&amp;siteaddress=FAM.docvelocity-na8.net&amp;folderid=FX4A5D27AD-F32A-3224-3611-FC223B1D60AA","FX211212644")</f>
        <v>FX211212644</v>
      </c>
      <c r="F362" t="s">
        <v>19</v>
      </c>
      <c r="G362" t="s">
        <v>19</v>
      </c>
      <c r="H362" t="s">
        <v>82</v>
      </c>
      <c r="I362" t="s">
        <v>838</v>
      </c>
      <c r="J362">
        <v>196</v>
      </c>
      <c r="K362" t="s">
        <v>84</v>
      </c>
      <c r="L362" t="s">
        <v>85</v>
      </c>
      <c r="M362" t="s">
        <v>86</v>
      </c>
      <c r="N362">
        <v>2</v>
      </c>
      <c r="O362" s="1">
        <v>44594.662222222221</v>
      </c>
      <c r="P362" s="1">
        <v>44594.728055555555</v>
      </c>
      <c r="Q362">
        <v>959</v>
      </c>
      <c r="R362">
        <v>4729</v>
      </c>
      <c r="S362" t="b">
        <v>0</v>
      </c>
      <c r="T362" t="s">
        <v>87</v>
      </c>
      <c r="U362" t="b">
        <v>1</v>
      </c>
      <c r="V362" t="s">
        <v>121</v>
      </c>
      <c r="W362" s="1">
        <v>44594.71738425926</v>
      </c>
      <c r="X362">
        <v>4167</v>
      </c>
      <c r="Y362">
        <v>147</v>
      </c>
      <c r="Z362">
        <v>0</v>
      </c>
      <c r="AA362">
        <v>147</v>
      </c>
      <c r="AB362">
        <v>0</v>
      </c>
      <c r="AC362">
        <v>85</v>
      </c>
      <c r="AD362">
        <v>49</v>
      </c>
      <c r="AE362">
        <v>0</v>
      </c>
      <c r="AF362">
        <v>0</v>
      </c>
      <c r="AG362">
        <v>0</v>
      </c>
      <c r="AH362" t="s">
        <v>119</v>
      </c>
      <c r="AI362" s="1">
        <v>44594.728055555555</v>
      </c>
      <c r="AJ362">
        <v>549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49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 x14ac:dyDescent="0.45">
      <c r="A363" t="s">
        <v>847</v>
      </c>
      <c r="B363" t="s">
        <v>79</v>
      </c>
      <c r="C363" t="s">
        <v>848</v>
      </c>
      <c r="D363" t="s">
        <v>81</v>
      </c>
      <c r="E363" s="2" t="str">
        <f>HYPERLINK("capsilon://?command=openfolder&amp;siteaddress=FAM.docvelocity-na8.net&amp;folderid=FXD52DA900-FA7D-7630-7063-FCC21E19C625","FX22012172")</f>
        <v>FX22012172</v>
      </c>
      <c r="F363" t="s">
        <v>19</v>
      </c>
      <c r="G363" t="s">
        <v>19</v>
      </c>
      <c r="H363" t="s">
        <v>82</v>
      </c>
      <c r="I363" t="s">
        <v>849</v>
      </c>
      <c r="J363">
        <v>0</v>
      </c>
      <c r="K363" t="s">
        <v>84</v>
      </c>
      <c r="L363" t="s">
        <v>85</v>
      </c>
      <c r="M363" t="s">
        <v>86</v>
      </c>
      <c r="N363">
        <v>1</v>
      </c>
      <c r="O363" s="1">
        <v>44615.829432870371</v>
      </c>
      <c r="P363" s="1">
        <v>44616.177870370368</v>
      </c>
      <c r="Q363">
        <v>28852</v>
      </c>
      <c r="R363">
        <v>1253</v>
      </c>
      <c r="S363" t="b">
        <v>0</v>
      </c>
      <c r="T363" t="s">
        <v>87</v>
      </c>
      <c r="U363" t="b">
        <v>0</v>
      </c>
      <c r="V363" t="s">
        <v>110</v>
      </c>
      <c r="W363" s="1">
        <v>44616.177870370368</v>
      </c>
      <c r="X363">
        <v>353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52</v>
      </c>
      <c r="AF363">
        <v>0</v>
      </c>
      <c r="AG363">
        <v>3</v>
      </c>
      <c r="AH363" t="s">
        <v>87</v>
      </c>
      <c r="AI363" t="s">
        <v>87</v>
      </c>
      <c r="AJ363" t="s">
        <v>87</v>
      </c>
      <c r="AK363" t="s">
        <v>87</v>
      </c>
      <c r="AL363" t="s">
        <v>87</v>
      </c>
      <c r="AM363" t="s">
        <v>87</v>
      </c>
      <c r="AN363" t="s">
        <v>87</v>
      </c>
      <c r="AO363" t="s">
        <v>87</v>
      </c>
      <c r="AP363" t="s">
        <v>87</v>
      </c>
      <c r="AQ363" t="s">
        <v>87</v>
      </c>
      <c r="AR363" t="s">
        <v>87</v>
      </c>
      <c r="AS363" t="s">
        <v>87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 x14ac:dyDescent="0.45">
      <c r="A364" t="s">
        <v>850</v>
      </c>
      <c r="B364" t="s">
        <v>79</v>
      </c>
      <c r="C364" t="s">
        <v>848</v>
      </c>
      <c r="D364" t="s">
        <v>81</v>
      </c>
      <c r="E364" s="2" t="str">
        <f>HYPERLINK("capsilon://?command=openfolder&amp;siteaddress=FAM.docvelocity-na8.net&amp;folderid=FXD52DA900-FA7D-7630-7063-FCC21E19C625","FX22012172")</f>
        <v>FX22012172</v>
      </c>
      <c r="F364" t="s">
        <v>19</v>
      </c>
      <c r="G364" t="s">
        <v>19</v>
      </c>
      <c r="H364" t="s">
        <v>82</v>
      </c>
      <c r="I364" t="s">
        <v>851</v>
      </c>
      <c r="J364">
        <v>0</v>
      </c>
      <c r="K364" t="s">
        <v>84</v>
      </c>
      <c r="L364" t="s">
        <v>85</v>
      </c>
      <c r="M364" t="s">
        <v>86</v>
      </c>
      <c r="N364">
        <v>1</v>
      </c>
      <c r="O364" s="1">
        <v>44615.829942129632</v>
      </c>
      <c r="P364" s="1">
        <v>44616.180173611108</v>
      </c>
      <c r="Q364">
        <v>29868</v>
      </c>
      <c r="R364">
        <v>392</v>
      </c>
      <c r="S364" t="b">
        <v>0</v>
      </c>
      <c r="T364" t="s">
        <v>87</v>
      </c>
      <c r="U364" t="b">
        <v>0</v>
      </c>
      <c r="V364" t="s">
        <v>110</v>
      </c>
      <c r="W364" s="1">
        <v>44616.180173611108</v>
      </c>
      <c r="X364">
        <v>198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52</v>
      </c>
      <c r="AF364">
        <v>0</v>
      </c>
      <c r="AG364">
        <v>4</v>
      </c>
      <c r="AH364" t="s">
        <v>87</v>
      </c>
      <c r="AI364" t="s">
        <v>87</v>
      </c>
      <c r="AJ364" t="s">
        <v>87</v>
      </c>
      <c r="AK364" t="s">
        <v>87</v>
      </c>
      <c r="AL364" t="s">
        <v>87</v>
      </c>
      <c r="AM364" t="s">
        <v>87</v>
      </c>
      <c r="AN364" t="s">
        <v>87</v>
      </c>
      <c r="AO364" t="s">
        <v>87</v>
      </c>
      <c r="AP364" t="s">
        <v>87</v>
      </c>
      <c r="AQ364" t="s">
        <v>87</v>
      </c>
      <c r="AR364" t="s">
        <v>87</v>
      </c>
      <c r="AS364" t="s">
        <v>87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 x14ac:dyDescent="0.45">
      <c r="A365" t="s">
        <v>852</v>
      </c>
      <c r="B365" t="s">
        <v>79</v>
      </c>
      <c r="C365" t="s">
        <v>848</v>
      </c>
      <c r="D365" t="s">
        <v>81</v>
      </c>
      <c r="E365" s="2" t="str">
        <f>HYPERLINK("capsilon://?command=openfolder&amp;siteaddress=FAM.docvelocity-na8.net&amp;folderid=FXD52DA900-FA7D-7630-7063-FCC21E19C625","FX22012172")</f>
        <v>FX22012172</v>
      </c>
      <c r="F365" t="s">
        <v>19</v>
      </c>
      <c r="G365" t="s">
        <v>19</v>
      </c>
      <c r="H365" t="s">
        <v>82</v>
      </c>
      <c r="I365" t="s">
        <v>849</v>
      </c>
      <c r="J365">
        <v>0</v>
      </c>
      <c r="K365" t="s">
        <v>84</v>
      </c>
      <c r="L365" t="s">
        <v>85</v>
      </c>
      <c r="M365" t="s">
        <v>86</v>
      </c>
      <c r="N365">
        <v>2</v>
      </c>
      <c r="O365" s="1">
        <v>44616.178576388891</v>
      </c>
      <c r="P365" s="1">
        <v>44616.217210648145</v>
      </c>
      <c r="Q365">
        <v>1450</v>
      </c>
      <c r="R365">
        <v>1888</v>
      </c>
      <c r="S365" t="b">
        <v>0</v>
      </c>
      <c r="T365" t="s">
        <v>87</v>
      </c>
      <c r="U365" t="b">
        <v>1</v>
      </c>
      <c r="V365" t="s">
        <v>118</v>
      </c>
      <c r="W365" s="1">
        <v>44616.191874999997</v>
      </c>
      <c r="X365">
        <v>1108</v>
      </c>
      <c r="Y365">
        <v>74</v>
      </c>
      <c r="Z365">
        <v>0</v>
      </c>
      <c r="AA365">
        <v>74</v>
      </c>
      <c r="AB365">
        <v>37</v>
      </c>
      <c r="AC365">
        <v>49</v>
      </c>
      <c r="AD365">
        <v>-74</v>
      </c>
      <c r="AE365">
        <v>0</v>
      </c>
      <c r="AF365">
        <v>0</v>
      </c>
      <c r="AG365">
        <v>0</v>
      </c>
      <c r="AH365" t="s">
        <v>172</v>
      </c>
      <c r="AI365" s="1">
        <v>44616.217210648145</v>
      </c>
      <c r="AJ365">
        <v>767</v>
      </c>
      <c r="AK365">
        <v>0</v>
      </c>
      <c r="AL365">
        <v>0</v>
      </c>
      <c r="AM365">
        <v>0</v>
      </c>
      <c r="AN365">
        <v>37</v>
      </c>
      <c r="AO365">
        <v>0</v>
      </c>
      <c r="AP365">
        <v>-74</v>
      </c>
      <c r="AQ365">
        <v>0</v>
      </c>
      <c r="AR365">
        <v>0</v>
      </c>
      <c r="AS365">
        <v>0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 x14ac:dyDescent="0.45">
      <c r="A366" t="s">
        <v>853</v>
      </c>
      <c r="B366" t="s">
        <v>79</v>
      </c>
      <c r="C366" t="s">
        <v>848</v>
      </c>
      <c r="D366" t="s">
        <v>81</v>
      </c>
      <c r="E366" s="2" t="str">
        <f>HYPERLINK("capsilon://?command=openfolder&amp;siteaddress=FAM.docvelocity-na8.net&amp;folderid=FXD52DA900-FA7D-7630-7063-FCC21E19C625","FX22012172")</f>
        <v>FX22012172</v>
      </c>
      <c r="F366" t="s">
        <v>19</v>
      </c>
      <c r="G366" t="s">
        <v>19</v>
      </c>
      <c r="H366" t="s">
        <v>82</v>
      </c>
      <c r="I366" t="s">
        <v>851</v>
      </c>
      <c r="J366">
        <v>0</v>
      </c>
      <c r="K366" t="s">
        <v>84</v>
      </c>
      <c r="L366" t="s">
        <v>85</v>
      </c>
      <c r="M366" t="s">
        <v>86</v>
      </c>
      <c r="N366">
        <v>2</v>
      </c>
      <c r="O366" s="1">
        <v>44616.180706018517</v>
      </c>
      <c r="P366" s="1">
        <v>44616.220347222225</v>
      </c>
      <c r="Q366">
        <v>1127</v>
      </c>
      <c r="R366">
        <v>2298</v>
      </c>
      <c r="S366" t="b">
        <v>0</v>
      </c>
      <c r="T366" t="s">
        <v>87</v>
      </c>
      <c r="U366" t="b">
        <v>1</v>
      </c>
      <c r="V366" t="s">
        <v>513</v>
      </c>
      <c r="W366" s="1">
        <v>44616.208935185183</v>
      </c>
      <c r="X366">
        <v>1963</v>
      </c>
      <c r="Y366">
        <v>37</v>
      </c>
      <c r="Z366">
        <v>0</v>
      </c>
      <c r="AA366">
        <v>37</v>
      </c>
      <c r="AB366">
        <v>111</v>
      </c>
      <c r="AC366">
        <v>22</v>
      </c>
      <c r="AD366">
        <v>-37</v>
      </c>
      <c r="AE366">
        <v>0</v>
      </c>
      <c r="AF366">
        <v>0</v>
      </c>
      <c r="AG366">
        <v>0</v>
      </c>
      <c r="AH366" t="s">
        <v>172</v>
      </c>
      <c r="AI366" s="1">
        <v>44616.220347222225</v>
      </c>
      <c r="AJ366">
        <v>270</v>
      </c>
      <c r="AK366">
        <v>1</v>
      </c>
      <c r="AL366">
        <v>0</v>
      </c>
      <c r="AM366">
        <v>1</v>
      </c>
      <c r="AN366">
        <v>111</v>
      </c>
      <c r="AO366">
        <v>1</v>
      </c>
      <c r="AP366">
        <v>-38</v>
      </c>
      <c r="AQ366">
        <v>0</v>
      </c>
      <c r="AR366">
        <v>0</v>
      </c>
      <c r="AS366">
        <v>0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 x14ac:dyDescent="0.45">
      <c r="A367" t="s">
        <v>854</v>
      </c>
      <c r="B367" t="s">
        <v>79</v>
      </c>
      <c r="C367" t="s">
        <v>855</v>
      </c>
      <c r="D367" t="s">
        <v>81</v>
      </c>
      <c r="E367" s="2" t="str">
        <f>HYPERLINK("capsilon://?command=openfolder&amp;siteaddress=FAM.docvelocity-na8.net&amp;folderid=FX1F8B41AA-4AC8-0169-78D8-FC1CEA5F9B76","FX22026604")</f>
        <v>FX22026604</v>
      </c>
      <c r="F367" t="s">
        <v>19</v>
      </c>
      <c r="G367" t="s">
        <v>19</v>
      </c>
      <c r="H367" t="s">
        <v>82</v>
      </c>
      <c r="I367" t="s">
        <v>856</v>
      </c>
      <c r="J367">
        <v>0</v>
      </c>
      <c r="K367" t="s">
        <v>84</v>
      </c>
      <c r="L367" t="s">
        <v>85</v>
      </c>
      <c r="M367" t="s">
        <v>86</v>
      </c>
      <c r="N367">
        <v>2</v>
      </c>
      <c r="O367" s="1">
        <v>44616.390648148146</v>
      </c>
      <c r="P367" s="1">
        <v>44616.46261574074</v>
      </c>
      <c r="Q367">
        <v>6133</v>
      </c>
      <c r="R367">
        <v>85</v>
      </c>
      <c r="S367" t="b">
        <v>0</v>
      </c>
      <c r="T367" t="s">
        <v>87</v>
      </c>
      <c r="U367" t="b">
        <v>0</v>
      </c>
      <c r="V367" t="s">
        <v>121</v>
      </c>
      <c r="W367" s="1">
        <v>44616.461828703701</v>
      </c>
      <c r="X367">
        <v>31</v>
      </c>
      <c r="Y367">
        <v>0</v>
      </c>
      <c r="Z367">
        <v>0</v>
      </c>
      <c r="AA367">
        <v>0</v>
      </c>
      <c r="AB367">
        <v>9</v>
      </c>
      <c r="AC367">
        <v>0</v>
      </c>
      <c r="AD367">
        <v>0</v>
      </c>
      <c r="AE367">
        <v>0</v>
      </c>
      <c r="AF367">
        <v>0</v>
      </c>
      <c r="AG367">
        <v>0</v>
      </c>
      <c r="AH367" t="s">
        <v>172</v>
      </c>
      <c r="AI367" s="1">
        <v>44616.46261574074</v>
      </c>
      <c r="AJ367">
        <v>49</v>
      </c>
      <c r="AK367">
        <v>0</v>
      </c>
      <c r="AL367">
        <v>0</v>
      </c>
      <c r="AM367">
        <v>0</v>
      </c>
      <c r="AN367">
        <v>9</v>
      </c>
      <c r="AO367">
        <v>0</v>
      </c>
      <c r="AP367">
        <v>0</v>
      </c>
      <c r="AQ367">
        <v>0</v>
      </c>
      <c r="AR367">
        <v>0</v>
      </c>
      <c r="AS367">
        <v>0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 x14ac:dyDescent="0.45">
      <c r="A368" t="s">
        <v>857</v>
      </c>
      <c r="B368" t="s">
        <v>79</v>
      </c>
      <c r="C368" t="s">
        <v>684</v>
      </c>
      <c r="D368" t="s">
        <v>81</v>
      </c>
      <c r="E368" s="2" t="str">
        <f>HYPERLINK("capsilon://?command=openfolder&amp;siteaddress=FAM.docvelocity-na8.net&amp;folderid=FXD9132C50-AF18-B1BF-4743-A3F21C9408F4","FX22026961")</f>
        <v>FX22026961</v>
      </c>
      <c r="F368" t="s">
        <v>19</v>
      </c>
      <c r="G368" t="s">
        <v>19</v>
      </c>
      <c r="H368" t="s">
        <v>82</v>
      </c>
      <c r="I368" t="s">
        <v>858</v>
      </c>
      <c r="J368">
        <v>0</v>
      </c>
      <c r="K368" t="s">
        <v>84</v>
      </c>
      <c r="L368" t="s">
        <v>85</v>
      </c>
      <c r="M368" t="s">
        <v>86</v>
      </c>
      <c r="N368">
        <v>2</v>
      </c>
      <c r="O368" s="1">
        <v>44616.395312499997</v>
      </c>
      <c r="P368" s="1">
        <v>44616.469155092593</v>
      </c>
      <c r="Q368">
        <v>5783</v>
      </c>
      <c r="R368">
        <v>597</v>
      </c>
      <c r="S368" t="b">
        <v>0</v>
      </c>
      <c r="T368" t="s">
        <v>87</v>
      </c>
      <c r="U368" t="b">
        <v>0</v>
      </c>
      <c r="V368" t="s">
        <v>121</v>
      </c>
      <c r="W368" s="1">
        <v>44616.465127314812</v>
      </c>
      <c r="X368">
        <v>284</v>
      </c>
      <c r="Y368">
        <v>37</v>
      </c>
      <c r="Z368">
        <v>0</v>
      </c>
      <c r="AA368">
        <v>37</v>
      </c>
      <c r="AB368">
        <v>0</v>
      </c>
      <c r="AC368">
        <v>18</v>
      </c>
      <c r="AD368">
        <v>-37</v>
      </c>
      <c r="AE368">
        <v>0</v>
      </c>
      <c r="AF368">
        <v>0</v>
      </c>
      <c r="AG368">
        <v>0</v>
      </c>
      <c r="AH368" t="s">
        <v>172</v>
      </c>
      <c r="AI368" s="1">
        <v>44616.469155092593</v>
      </c>
      <c r="AJ368">
        <v>313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-37</v>
      </c>
      <c r="AQ368">
        <v>0</v>
      </c>
      <c r="AR368">
        <v>0</v>
      </c>
      <c r="AS368">
        <v>0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 x14ac:dyDescent="0.45">
      <c r="A369" t="s">
        <v>859</v>
      </c>
      <c r="B369" t="s">
        <v>79</v>
      </c>
      <c r="C369" t="s">
        <v>860</v>
      </c>
      <c r="D369" t="s">
        <v>81</v>
      </c>
      <c r="E369" s="2" t="str">
        <f>HYPERLINK("capsilon://?command=openfolder&amp;siteaddress=FAM.docvelocity-na8.net&amp;folderid=FXB33A69C3-DD9E-264E-FA83-478B6236718E","FX22027231")</f>
        <v>FX22027231</v>
      </c>
      <c r="F369" t="s">
        <v>19</v>
      </c>
      <c r="G369" t="s">
        <v>19</v>
      </c>
      <c r="H369" t="s">
        <v>82</v>
      </c>
      <c r="I369" t="s">
        <v>861</v>
      </c>
      <c r="J369">
        <v>0</v>
      </c>
      <c r="K369" t="s">
        <v>84</v>
      </c>
      <c r="L369" t="s">
        <v>85</v>
      </c>
      <c r="M369" t="s">
        <v>86</v>
      </c>
      <c r="N369">
        <v>2</v>
      </c>
      <c r="O369" s="1">
        <v>44616.429791666669</v>
      </c>
      <c r="P369" s="1">
        <v>44616.491018518522</v>
      </c>
      <c r="Q369">
        <v>4726</v>
      </c>
      <c r="R369">
        <v>564</v>
      </c>
      <c r="S369" t="b">
        <v>0</v>
      </c>
      <c r="T369" t="s">
        <v>87</v>
      </c>
      <c r="U369" t="b">
        <v>0</v>
      </c>
      <c r="V369" t="s">
        <v>88</v>
      </c>
      <c r="W369" s="1">
        <v>44616.485648148147</v>
      </c>
      <c r="X369">
        <v>204</v>
      </c>
      <c r="Y369">
        <v>0</v>
      </c>
      <c r="Z369">
        <v>0</v>
      </c>
      <c r="AA369">
        <v>0</v>
      </c>
      <c r="AB369">
        <v>52</v>
      </c>
      <c r="AC369">
        <v>0</v>
      </c>
      <c r="AD369">
        <v>0</v>
      </c>
      <c r="AE369">
        <v>0</v>
      </c>
      <c r="AF369">
        <v>0</v>
      </c>
      <c r="AG369">
        <v>0</v>
      </c>
      <c r="AH369" t="s">
        <v>129</v>
      </c>
      <c r="AI369" s="1">
        <v>44616.491018518522</v>
      </c>
      <c r="AJ369">
        <v>206</v>
      </c>
      <c r="AK369">
        <v>0</v>
      </c>
      <c r="AL369">
        <v>0</v>
      </c>
      <c r="AM369">
        <v>0</v>
      </c>
      <c r="AN369">
        <v>52</v>
      </c>
      <c r="AO369">
        <v>0</v>
      </c>
      <c r="AP369">
        <v>0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 x14ac:dyDescent="0.45">
      <c r="A370" t="s">
        <v>862</v>
      </c>
      <c r="B370" t="s">
        <v>79</v>
      </c>
      <c r="C370" t="s">
        <v>863</v>
      </c>
      <c r="D370" t="s">
        <v>81</v>
      </c>
      <c r="E370" s="2" t="str">
        <f>HYPERLINK("capsilon://?command=openfolder&amp;siteaddress=FAM.docvelocity-na8.net&amp;folderid=FX796A88D3-97E8-0562-CF96-BAC9E26B9C6B","FX22025589")</f>
        <v>FX22025589</v>
      </c>
      <c r="F370" t="s">
        <v>19</v>
      </c>
      <c r="G370" t="s">
        <v>19</v>
      </c>
      <c r="H370" t="s">
        <v>82</v>
      </c>
      <c r="I370" t="s">
        <v>864</v>
      </c>
      <c r="J370">
        <v>0</v>
      </c>
      <c r="K370" t="s">
        <v>84</v>
      </c>
      <c r="L370" t="s">
        <v>85</v>
      </c>
      <c r="M370" t="s">
        <v>86</v>
      </c>
      <c r="N370">
        <v>2</v>
      </c>
      <c r="O370" s="1">
        <v>44616.556527777779</v>
      </c>
      <c r="P370" s="1">
        <v>44616.594317129631</v>
      </c>
      <c r="Q370">
        <v>2520</v>
      </c>
      <c r="R370">
        <v>745</v>
      </c>
      <c r="S370" t="b">
        <v>0</v>
      </c>
      <c r="T370" t="s">
        <v>87</v>
      </c>
      <c r="U370" t="b">
        <v>0</v>
      </c>
      <c r="V370" t="s">
        <v>365</v>
      </c>
      <c r="W370" s="1">
        <v>44616.56758101852</v>
      </c>
      <c r="X370">
        <v>344</v>
      </c>
      <c r="Y370">
        <v>21</v>
      </c>
      <c r="Z370">
        <v>0</v>
      </c>
      <c r="AA370">
        <v>21</v>
      </c>
      <c r="AB370">
        <v>0</v>
      </c>
      <c r="AC370">
        <v>5</v>
      </c>
      <c r="AD370">
        <v>-21</v>
      </c>
      <c r="AE370">
        <v>0</v>
      </c>
      <c r="AF370">
        <v>0</v>
      </c>
      <c r="AG370">
        <v>0</v>
      </c>
      <c r="AH370" t="s">
        <v>92</v>
      </c>
      <c r="AI370" s="1">
        <v>44616.594317129631</v>
      </c>
      <c r="AJ370">
        <v>401</v>
      </c>
      <c r="AK370">
        <v>2</v>
      </c>
      <c r="AL370">
        <v>0</v>
      </c>
      <c r="AM370">
        <v>2</v>
      </c>
      <c r="AN370">
        <v>0</v>
      </c>
      <c r="AO370">
        <v>1</v>
      </c>
      <c r="AP370">
        <v>-23</v>
      </c>
      <c r="AQ370">
        <v>0</v>
      </c>
      <c r="AR370">
        <v>0</v>
      </c>
      <c r="AS370">
        <v>0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 x14ac:dyDescent="0.45">
      <c r="A371" t="s">
        <v>865</v>
      </c>
      <c r="B371" t="s">
        <v>79</v>
      </c>
      <c r="C371" t="s">
        <v>619</v>
      </c>
      <c r="D371" t="s">
        <v>81</v>
      </c>
      <c r="E371" s="2" t="str">
        <f>HYPERLINK("capsilon://?command=openfolder&amp;siteaddress=FAM.docvelocity-na8.net&amp;folderid=FXBF5CD692-4462-AD59-C0B2-6F6B03A2D52B","FX21098202")</f>
        <v>FX21098202</v>
      </c>
      <c r="F371" t="s">
        <v>19</v>
      </c>
      <c r="G371" t="s">
        <v>19</v>
      </c>
      <c r="H371" t="s">
        <v>82</v>
      </c>
      <c r="I371" t="s">
        <v>866</v>
      </c>
      <c r="J371">
        <v>0</v>
      </c>
      <c r="K371" t="s">
        <v>84</v>
      </c>
      <c r="L371" t="s">
        <v>85</v>
      </c>
      <c r="M371" t="s">
        <v>86</v>
      </c>
      <c r="N371">
        <v>2</v>
      </c>
      <c r="O371" s="1">
        <v>44616.565729166665</v>
      </c>
      <c r="P371" s="1">
        <v>44616.642476851855</v>
      </c>
      <c r="Q371">
        <v>5847</v>
      </c>
      <c r="R371">
        <v>784</v>
      </c>
      <c r="S371" t="b">
        <v>0</v>
      </c>
      <c r="T371" t="s">
        <v>87</v>
      </c>
      <c r="U371" t="b">
        <v>0</v>
      </c>
      <c r="V371" t="s">
        <v>365</v>
      </c>
      <c r="W371" s="1">
        <v>44616.568819444445</v>
      </c>
      <c r="X371">
        <v>106</v>
      </c>
      <c r="Y371">
        <v>0</v>
      </c>
      <c r="Z371">
        <v>0</v>
      </c>
      <c r="AA371">
        <v>0</v>
      </c>
      <c r="AB371">
        <v>52</v>
      </c>
      <c r="AC371">
        <v>0</v>
      </c>
      <c r="AD371">
        <v>0</v>
      </c>
      <c r="AE371">
        <v>0</v>
      </c>
      <c r="AF371">
        <v>0</v>
      </c>
      <c r="AG371">
        <v>0</v>
      </c>
      <c r="AH371" t="s">
        <v>92</v>
      </c>
      <c r="AI371" s="1">
        <v>44616.642476851855</v>
      </c>
      <c r="AJ371">
        <v>599</v>
      </c>
      <c r="AK371">
        <v>0</v>
      </c>
      <c r="AL371">
        <v>0</v>
      </c>
      <c r="AM371">
        <v>0</v>
      </c>
      <c r="AN371">
        <v>52</v>
      </c>
      <c r="AO371">
        <v>0</v>
      </c>
      <c r="AP371">
        <v>0</v>
      </c>
      <c r="AQ371">
        <v>0</v>
      </c>
      <c r="AR371">
        <v>0</v>
      </c>
      <c r="AS371">
        <v>0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 x14ac:dyDescent="0.45">
      <c r="A372" t="s">
        <v>867</v>
      </c>
      <c r="B372" t="s">
        <v>79</v>
      </c>
      <c r="C372" t="s">
        <v>868</v>
      </c>
      <c r="D372" t="s">
        <v>81</v>
      </c>
      <c r="E372" s="2" t="str">
        <f>HYPERLINK("capsilon://?command=openfolder&amp;siteaddress=FAM.docvelocity-na8.net&amp;folderid=FX61941AB4-0D19-8F09-4E0A-A091F583633C","FX22028180")</f>
        <v>FX22028180</v>
      </c>
      <c r="F372" t="s">
        <v>19</v>
      </c>
      <c r="G372" t="s">
        <v>19</v>
      </c>
      <c r="H372" t="s">
        <v>82</v>
      </c>
      <c r="I372" t="s">
        <v>869</v>
      </c>
      <c r="J372">
        <v>0</v>
      </c>
      <c r="K372" t="s">
        <v>84</v>
      </c>
      <c r="L372" t="s">
        <v>85</v>
      </c>
      <c r="M372" t="s">
        <v>86</v>
      </c>
      <c r="N372">
        <v>1</v>
      </c>
      <c r="O372" s="1">
        <v>44616.636273148149</v>
      </c>
      <c r="P372" s="1">
        <v>44616.80332175926</v>
      </c>
      <c r="Q372">
        <v>12804</v>
      </c>
      <c r="R372">
        <v>1629</v>
      </c>
      <c r="S372" t="b">
        <v>0</v>
      </c>
      <c r="T372" t="s">
        <v>87</v>
      </c>
      <c r="U372" t="b">
        <v>0</v>
      </c>
      <c r="V372" t="s">
        <v>88</v>
      </c>
      <c r="W372" s="1">
        <v>44616.80332175926</v>
      </c>
      <c r="X372">
        <v>117</v>
      </c>
      <c r="Y372">
        <v>0</v>
      </c>
      <c r="Z372">
        <v>0</v>
      </c>
      <c r="AA372">
        <v>0</v>
      </c>
      <c r="AB372">
        <v>21</v>
      </c>
      <c r="AC372">
        <v>0</v>
      </c>
      <c r="AD372">
        <v>0</v>
      </c>
      <c r="AE372">
        <v>42</v>
      </c>
      <c r="AF372">
        <v>0</v>
      </c>
      <c r="AG372">
        <v>3</v>
      </c>
      <c r="AH372" t="s">
        <v>87</v>
      </c>
      <c r="AI372" t="s">
        <v>87</v>
      </c>
      <c r="AJ372" t="s">
        <v>87</v>
      </c>
      <c r="AK372" t="s">
        <v>87</v>
      </c>
      <c r="AL372" t="s">
        <v>87</v>
      </c>
      <c r="AM372" t="s">
        <v>87</v>
      </c>
      <c r="AN372" t="s">
        <v>87</v>
      </c>
      <c r="AO372" t="s">
        <v>87</v>
      </c>
      <c r="AP372" t="s">
        <v>87</v>
      </c>
      <c r="AQ372" t="s">
        <v>87</v>
      </c>
      <c r="AR372" t="s">
        <v>87</v>
      </c>
      <c r="AS372" t="s">
        <v>87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 x14ac:dyDescent="0.45">
      <c r="A373" t="s">
        <v>870</v>
      </c>
      <c r="B373" t="s">
        <v>79</v>
      </c>
      <c r="C373" t="s">
        <v>871</v>
      </c>
      <c r="D373" t="s">
        <v>81</v>
      </c>
      <c r="E373" s="2" t="str">
        <f>HYPERLINK("capsilon://?command=openfolder&amp;siteaddress=FAM.docvelocity-na8.net&amp;folderid=FXD1E38269-CBFA-23A4-D487-8C18BC164FD5","FX220111777")</f>
        <v>FX220111777</v>
      </c>
      <c r="F373" t="s">
        <v>19</v>
      </c>
      <c r="G373" t="s">
        <v>19</v>
      </c>
      <c r="H373" t="s">
        <v>82</v>
      </c>
      <c r="I373" t="s">
        <v>872</v>
      </c>
      <c r="J373">
        <v>0</v>
      </c>
      <c r="K373" t="s">
        <v>84</v>
      </c>
      <c r="L373" t="s">
        <v>85</v>
      </c>
      <c r="M373" t="s">
        <v>86</v>
      </c>
      <c r="N373">
        <v>2</v>
      </c>
      <c r="O373" s="1">
        <v>44616.695231481484</v>
      </c>
      <c r="P373" s="1">
        <v>44616.739155092589</v>
      </c>
      <c r="Q373">
        <v>3432</v>
      </c>
      <c r="R373">
        <v>363</v>
      </c>
      <c r="S373" t="b">
        <v>0</v>
      </c>
      <c r="T373" t="s">
        <v>87</v>
      </c>
      <c r="U373" t="b">
        <v>0</v>
      </c>
      <c r="V373" t="s">
        <v>91</v>
      </c>
      <c r="W373" s="1">
        <v>44616.717268518521</v>
      </c>
      <c r="X373">
        <v>249</v>
      </c>
      <c r="Y373">
        <v>9</v>
      </c>
      <c r="Z373">
        <v>0</v>
      </c>
      <c r="AA373">
        <v>9</v>
      </c>
      <c r="AB373">
        <v>0</v>
      </c>
      <c r="AC373">
        <v>1</v>
      </c>
      <c r="AD373">
        <v>-9</v>
      </c>
      <c r="AE373">
        <v>0</v>
      </c>
      <c r="AF373">
        <v>0</v>
      </c>
      <c r="AG373">
        <v>0</v>
      </c>
      <c r="AH373" t="s">
        <v>92</v>
      </c>
      <c r="AI373" s="1">
        <v>44616.739155092589</v>
      </c>
      <c r="AJ373">
        <v>114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-9</v>
      </c>
      <c r="AQ373">
        <v>0</v>
      </c>
      <c r="AR373">
        <v>0</v>
      </c>
      <c r="AS373">
        <v>0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 x14ac:dyDescent="0.45">
      <c r="A374" t="s">
        <v>873</v>
      </c>
      <c r="B374" t="s">
        <v>79</v>
      </c>
      <c r="C374" t="s">
        <v>874</v>
      </c>
      <c r="D374" t="s">
        <v>81</v>
      </c>
      <c r="E374" s="2" t="str">
        <f>HYPERLINK("capsilon://?command=openfolder&amp;siteaddress=FAM.docvelocity-na8.net&amp;folderid=FX11770216-A04E-EF4B-FFC2-DCF32B26F595","FX22018177")</f>
        <v>FX22018177</v>
      </c>
      <c r="F374" t="s">
        <v>19</v>
      </c>
      <c r="G374" t="s">
        <v>19</v>
      </c>
      <c r="H374" t="s">
        <v>82</v>
      </c>
      <c r="I374" t="s">
        <v>875</v>
      </c>
      <c r="J374">
        <v>0</v>
      </c>
      <c r="K374" t="s">
        <v>84</v>
      </c>
      <c r="L374" t="s">
        <v>85</v>
      </c>
      <c r="M374" t="s">
        <v>86</v>
      </c>
      <c r="N374">
        <v>2</v>
      </c>
      <c r="O374" s="1">
        <v>44616.713090277779</v>
      </c>
      <c r="P374" s="1">
        <v>44616.739976851852</v>
      </c>
      <c r="Q374">
        <v>2101</v>
      </c>
      <c r="R374">
        <v>222</v>
      </c>
      <c r="S374" t="b">
        <v>0</v>
      </c>
      <c r="T374" t="s">
        <v>87</v>
      </c>
      <c r="U374" t="b">
        <v>0</v>
      </c>
      <c r="V374" t="s">
        <v>132</v>
      </c>
      <c r="W374" s="1">
        <v>44616.716539351852</v>
      </c>
      <c r="X374">
        <v>152</v>
      </c>
      <c r="Y374">
        <v>9</v>
      </c>
      <c r="Z374">
        <v>0</v>
      </c>
      <c r="AA374">
        <v>9</v>
      </c>
      <c r="AB374">
        <v>0</v>
      </c>
      <c r="AC374">
        <v>4</v>
      </c>
      <c r="AD374">
        <v>-9</v>
      </c>
      <c r="AE374">
        <v>0</v>
      </c>
      <c r="AF374">
        <v>0</v>
      </c>
      <c r="AG374">
        <v>0</v>
      </c>
      <c r="AH374" t="s">
        <v>92</v>
      </c>
      <c r="AI374" s="1">
        <v>44616.739976851852</v>
      </c>
      <c r="AJ374">
        <v>70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-9</v>
      </c>
      <c r="AQ374">
        <v>0</v>
      </c>
      <c r="AR374">
        <v>0</v>
      </c>
      <c r="AS374">
        <v>0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 x14ac:dyDescent="0.45">
      <c r="A375" t="s">
        <v>876</v>
      </c>
      <c r="B375" t="s">
        <v>79</v>
      </c>
      <c r="C375" t="s">
        <v>877</v>
      </c>
      <c r="D375" t="s">
        <v>81</v>
      </c>
      <c r="E375" s="2" t="str">
        <f>HYPERLINK("capsilon://?command=openfolder&amp;siteaddress=FAM.docvelocity-na8.net&amp;folderid=FXA1E972B0-DCCF-3E51-FD0A-2A314221FA28","FX22029957")</f>
        <v>FX22029957</v>
      </c>
      <c r="F375" t="s">
        <v>19</v>
      </c>
      <c r="G375" t="s">
        <v>19</v>
      </c>
      <c r="H375" t="s">
        <v>82</v>
      </c>
      <c r="I375" t="s">
        <v>878</v>
      </c>
      <c r="J375">
        <v>0</v>
      </c>
      <c r="K375" t="s">
        <v>84</v>
      </c>
      <c r="L375" t="s">
        <v>85</v>
      </c>
      <c r="M375" t="s">
        <v>86</v>
      </c>
      <c r="N375">
        <v>1</v>
      </c>
      <c r="O375" s="1">
        <v>44616.729247685187</v>
      </c>
      <c r="P375" s="1">
        <v>44617.623900462961</v>
      </c>
      <c r="Q375">
        <v>76405</v>
      </c>
      <c r="R375">
        <v>893</v>
      </c>
      <c r="S375" t="b">
        <v>0</v>
      </c>
      <c r="T375" t="s">
        <v>87</v>
      </c>
      <c r="U375" t="b">
        <v>0</v>
      </c>
      <c r="V375" t="s">
        <v>88</v>
      </c>
      <c r="W375" s="1">
        <v>44617.623900462961</v>
      </c>
      <c r="X375">
        <v>267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54</v>
      </c>
      <c r="AF375">
        <v>0</v>
      </c>
      <c r="AG375">
        <v>7</v>
      </c>
      <c r="AH375" t="s">
        <v>87</v>
      </c>
      <c r="AI375" t="s">
        <v>87</v>
      </c>
      <c r="AJ375" t="s">
        <v>87</v>
      </c>
      <c r="AK375" t="s">
        <v>87</v>
      </c>
      <c r="AL375" t="s">
        <v>87</v>
      </c>
      <c r="AM375" t="s">
        <v>87</v>
      </c>
      <c r="AN375" t="s">
        <v>87</v>
      </c>
      <c r="AO375" t="s">
        <v>87</v>
      </c>
      <c r="AP375" t="s">
        <v>87</v>
      </c>
      <c r="AQ375" t="s">
        <v>87</v>
      </c>
      <c r="AR375" t="s">
        <v>87</v>
      </c>
      <c r="AS375" t="s">
        <v>87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 x14ac:dyDescent="0.45">
      <c r="A376" t="s">
        <v>879</v>
      </c>
      <c r="B376" t="s">
        <v>79</v>
      </c>
      <c r="C376" t="s">
        <v>880</v>
      </c>
      <c r="D376" t="s">
        <v>81</v>
      </c>
      <c r="E376" s="2" t="str">
        <f>HYPERLINK("capsilon://?command=openfolder&amp;siteaddress=FAM.docvelocity-na8.net&amp;folderid=FX4E77B65B-47B8-E6C8-853C-F30E0E04078F","FX22028436")</f>
        <v>FX22028436</v>
      </c>
      <c r="F376" t="s">
        <v>19</v>
      </c>
      <c r="G376" t="s">
        <v>19</v>
      </c>
      <c r="H376" t="s">
        <v>82</v>
      </c>
      <c r="I376" t="s">
        <v>881</v>
      </c>
      <c r="J376">
        <v>0</v>
      </c>
      <c r="K376" t="s">
        <v>84</v>
      </c>
      <c r="L376" t="s">
        <v>85</v>
      </c>
      <c r="M376" t="s">
        <v>86</v>
      </c>
      <c r="N376">
        <v>2</v>
      </c>
      <c r="O376" s="1">
        <v>44616.735034722224</v>
      </c>
      <c r="P376" s="1">
        <v>44616.750462962962</v>
      </c>
      <c r="Q376">
        <v>650</v>
      </c>
      <c r="R376">
        <v>683</v>
      </c>
      <c r="S376" t="b">
        <v>0</v>
      </c>
      <c r="T376" t="s">
        <v>87</v>
      </c>
      <c r="U376" t="b">
        <v>0</v>
      </c>
      <c r="V376" t="s">
        <v>96</v>
      </c>
      <c r="W376" s="1">
        <v>44616.74291666667</v>
      </c>
      <c r="X376">
        <v>388</v>
      </c>
      <c r="Y376">
        <v>21</v>
      </c>
      <c r="Z376">
        <v>0</v>
      </c>
      <c r="AA376">
        <v>21</v>
      </c>
      <c r="AB376">
        <v>0</v>
      </c>
      <c r="AC376">
        <v>15</v>
      </c>
      <c r="AD376">
        <v>-21</v>
      </c>
      <c r="AE376">
        <v>0</v>
      </c>
      <c r="AF376">
        <v>0</v>
      </c>
      <c r="AG376">
        <v>0</v>
      </c>
      <c r="AH376" t="s">
        <v>92</v>
      </c>
      <c r="AI376" s="1">
        <v>44616.750462962962</v>
      </c>
      <c r="AJ376">
        <v>295</v>
      </c>
      <c r="AK376">
        <v>2</v>
      </c>
      <c r="AL376">
        <v>0</v>
      </c>
      <c r="AM376">
        <v>2</v>
      </c>
      <c r="AN376">
        <v>0</v>
      </c>
      <c r="AO376">
        <v>1</v>
      </c>
      <c r="AP376">
        <v>-23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 x14ac:dyDescent="0.45">
      <c r="A377" t="s">
        <v>882</v>
      </c>
      <c r="B377" t="s">
        <v>79</v>
      </c>
      <c r="C377" t="s">
        <v>880</v>
      </c>
      <c r="D377" t="s">
        <v>81</v>
      </c>
      <c r="E377" s="2" t="str">
        <f>HYPERLINK("capsilon://?command=openfolder&amp;siteaddress=FAM.docvelocity-na8.net&amp;folderid=FX4E77B65B-47B8-E6C8-853C-F30E0E04078F","FX22028436")</f>
        <v>FX22028436</v>
      </c>
      <c r="F377" t="s">
        <v>19</v>
      </c>
      <c r="G377" t="s">
        <v>19</v>
      </c>
      <c r="H377" t="s">
        <v>82</v>
      </c>
      <c r="I377" t="s">
        <v>883</v>
      </c>
      <c r="J377">
        <v>0</v>
      </c>
      <c r="K377" t="s">
        <v>84</v>
      </c>
      <c r="L377" t="s">
        <v>85</v>
      </c>
      <c r="M377" t="s">
        <v>86</v>
      </c>
      <c r="N377">
        <v>2</v>
      </c>
      <c r="O377" s="1">
        <v>44616.735219907408</v>
      </c>
      <c r="P377" s="1">
        <v>44616.751932870371</v>
      </c>
      <c r="Q377">
        <v>743</v>
      </c>
      <c r="R377">
        <v>701</v>
      </c>
      <c r="S377" t="b">
        <v>0</v>
      </c>
      <c r="T377" t="s">
        <v>87</v>
      </c>
      <c r="U377" t="b">
        <v>0</v>
      </c>
      <c r="V377" t="s">
        <v>96</v>
      </c>
      <c r="W377" s="1">
        <v>44616.749571759261</v>
      </c>
      <c r="X377">
        <v>575</v>
      </c>
      <c r="Y377">
        <v>21</v>
      </c>
      <c r="Z377">
        <v>0</v>
      </c>
      <c r="AA377">
        <v>21</v>
      </c>
      <c r="AB377">
        <v>0</v>
      </c>
      <c r="AC377">
        <v>20</v>
      </c>
      <c r="AD377">
        <v>-21</v>
      </c>
      <c r="AE377">
        <v>0</v>
      </c>
      <c r="AF377">
        <v>0</v>
      </c>
      <c r="AG377">
        <v>0</v>
      </c>
      <c r="AH377" t="s">
        <v>92</v>
      </c>
      <c r="AI377" s="1">
        <v>44616.751932870371</v>
      </c>
      <c r="AJ377">
        <v>126</v>
      </c>
      <c r="AK377">
        <v>1</v>
      </c>
      <c r="AL377">
        <v>0</v>
      </c>
      <c r="AM377">
        <v>1</v>
      </c>
      <c r="AN377">
        <v>0</v>
      </c>
      <c r="AO377">
        <v>1</v>
      </c>
      <c r="AP377">
        <v>-22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 x14ac:dyDescent="0.45">
      <c r="A378" t="s">
        <v>884</v>
      </c>
      <c r="B378" t="s">
        <v>79</v>
      </c>
      <c r="C378" t="s">
        <v>880</v>
      </c>
      <c r="D378" t="s">
        <v>81</v>
      </c>
      <c r="E378" s="2" t="str">
        <f>HYPERLINK("capsilon://?command=openfolder&amp;siteaddress=FAM.docvelocity-na8.net&amp;folderid=FX4E77B65B-47B8-E6C8-853C-F30E0E04078F","FX22028436")</f>
        <v>FX22028436</v>
      </c>
      <c r="F378" t="s">
        <v>19</v>
      </c>
      <c r="G378" t="s">
        <v>19</v>
      </c>
      <c r="H378" t="s">
        <v>82</v>
      </c>
      <c r="I378" t="s">
        <v>885</v>
      </c>
      <c r="J378">
        <v>0</v>
      </c>
      <c r="K378" t="s">
        <v>84</v>
      </c>
      <c r="L378" t="s">
        <v>85</v>
      </c>
      <c r="M378" t="s">
        <v>86</v>
      </c>
      <c r="N378">
        <v>2</v>
      </c>
      <c r="O378" s="1">
        <v>44616.735381944447</v>
      </c>
      <c r="P378" s="1">
        <v>44616.800254629627</v>
      </c>
      <c r="Q378">
        <v>3828</v>
      </c>
      <c r="R378">
        <v>1777</v>
      </c>
      <c r="S378" t="b">
        <v>0</v>
      </c>
      <c r="T378" t="s">
        <v>87</v>
      </c>
      <c r="U378" t="b">
        <v>0</v>
      </c>
      <c r="V378" t="s">
        <v>96</v>
      </c>
      <c r="W378" s="1">
        <v>44616.764641203707</v>
      </c>
      <c r="X378">
        <v>1301</v>
      </c>
      <c r="Y378">
        <v>56</v>
      </c>
      <c r="Z378">
        <v>0</v>
      </c>
      <c r="AA378">
        <v>56</v>
      </c>
      <c r="AB378">
        <v>0</v>
      </c>
      <c r="AC378">
        <v>52</v>
      </c>
      <c r="AD378">
        <v>-56</v>
      </c>
      <c r="AE378">
        <v>0</v>
      </c>
      <c r="AF378">
        <v>0</v>
      </c>
      <c r="AG378">
        <v>0</v>
      </c>
      <c r="AH378" t="s">
        <v>92</v>
      </c>
      <c r="AI378" s="1">
        <v>44616.800254629627</v>
      </c>
      <c r="AJ378">
        <v>476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-56</v>
      </c>
      <c r="AQ378">
        <v>0</v>
      </c>
      <c r="AR378">
        <v>0</v>
      </c>
      <c r="AS378">
        <v>0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 x14ac:dyDescent="0.45">
      <c r="A379" t="s">
        <v>886</v>
      </c>
      <c r="B379" t="s">
        <v>79</v>
      </c>
      <c r="C379" t="s">
        <v>880</v>
      </c>
      <c r="D379" t="s">
        <v>81</v>
      </c>
      <c r="E379" s="2" t="str">
        <f>HYPERLINK("capsilon://?command=openfolder&amp;siteaddress=FAM.docvelocity-na8.net&amp;folderid=FX4E77B65B-47B8-E6C8-853C-F30E0E04078F","FX22028436")</f>
        <v>FX22028436</v>
      </c>
      <c r="F379" t="s">
        <v>19</v>
      </c>
      <c r="G379" t="s">
        <v>19</v>
      </c>
      <c r="H379" t="s">
        <v>82</v>
      </c>
      <c r="I379" t="s">
        <v>887</v>
      </c>
      <c r="J379">
        <v>0</v>
      </c>
      <c r="K379" t="s">
        <v>84</v>
      </c>
      <c r="L379" t="s">
        <v>85</v>
      </c>
      <c r="M379" t="s">
        <v>86</v>
      </c>
      <c r="N379">
        <v>2</v>
      </c>
      <c r="O379" s="1">
        <v>44616.735960648148</v>
      </c>
      <c r="P379" s="1">
        <v>44616.805196759262</v>
      </c>
      <c r="Q379">
        <v>4876</v>
      </c>
      <c r="R379">
        <v>1106</v>
      </c>
      <c r="S379" t="b">
        <v>0</v>
      </c>
      <c r="T379" t="s">
        <v>87</v>
      </c>
      <c r="U379" t="b">
        <v>0</v>
      </c>
      <c r="V379" t="s">
        <v>365</v>
      </c>
      <c r="W379" s="1">
        <v>44616.764085648145</v>
      </c>
      <c r="X379">
        <v>680</v>
      </c>
      <c r="Y379">
        <v>46</v>
      </c>
      <c r="Z379">
        <v>0</v>
      </c>
      <c r="AA379">
        <v>46</v>
      </c>
      <c r="AB379">
        <v>0</v>
      </c>
      <c r="AC379">
        <v>35</v>
      </c>
      <c r="AD379">
        <v>-46</v>
      </c>
      <c r="AE379">
        <v>0</v>
      </c>
      <c r="AF379">
        <v>0</v>
      </c>
      <c r="AG379">
        <v>0</v>
      </c>
      <c r="AH379" t="s">
        <v>92</v>
      </c>
      <c r="AI379" s="1">
        <v>44616.805196759262</v>
      </c>
      <c r="AJ379">
        <v>426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-46</v>
      </c>
      <c r="AQ379">
        <v>0</v>
      </c>
      <c r="AR379">
        <v>0</v>
      </c>
      <c r="AS379">
        <v>0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 x14ac:dyDescent="0.45">
      <c r="A380" t="s">
        <v>888</v>
      </c>
      <c r="B380" t="s">
        <v>79</v>
      </c>
      <c r="C380" t="s">
        <v>889</v>
      </c>
      <c r="D380" t="s">
        <v>81</v>
      </c>
      <c r="E380" s="2" t="str">
        <f>HYPERLINK("capsilon://?command=openfolder&amp;siteaddress=FAM.docvelocity-na8.net&amp;folderid=FX49E305C0-2971-CE28-8EBF-3BA6A14B81CB","FX21104637")</f>
        <v>FX21104637</v>
      </c>
      <c r="F380" t="s">
        <v>19</v>
      </c>
      <c r="G380" t="s">
        <v>19</v>
      </c>
      <c r="H380" t="s">
        <v>82</v>
      </c>
      <c r="I380" t="s">
        <v>890</v>
      </c>
      <c r="J380">
        <v>0</v>
      </c>
      <c r="K380" t="s">
        <v>84</v>
      </c>
      <c r="L380" t="s">
        <v>85</v>
      </c>
      <c r="M380" t="s">
        <v>86</v>
      </c>
      <c r="N380">
        <v>2</v>
      </c>
      <c r="O380" s="1">
        <v>44616.74591435185</v>
      </c>
      <c r="P380" s="1">
        <v>44616.80877314815</v>
      </c>
      <c r="Q380">
        <v>4767</v>
      </c>
      <c r="R380">
        <v>664</v>
      </c>
      <c r="S380" t="b">
        <v>0</v>
      </c>
      <c r="T380" t="s">
        <v>87</v>
      </c>
      <c r="U380" t="b">
        <v>0</v>
      </c>
      <c r="V380" t="s">
        <v>91</v>
      </c>
      <c r="W380" s="1">
        <v>44616.760671296295</v>
      </c>
      <c r="X380">
        <v>356</v>
      </c>
      <c r="Y380">
        <v>21</v>
      </c>
      <c r="Z380">
        <v>0</v>
      </c>
      <c r="AA380">
        <v>21</v>
      </c>
      <c r="AB380">
        <v>0</v>
      </c>
      <c r="AC380">
        <v>17</v>
      </c>
      <c r="AD380">
        <v>-21</v>
      </c>
      <c r="AE380">
        <v>0</v>
      </c>
      <c r="AF380">
        <v>0</v>
      </c>
      <c r="AG380">
        <v>0</v>
      </c>
      <c r="AH380" t="s">
        <v>92</v>
      </c>
      <c r="AI380" s="1">
        <v>44616.80877314815</v>
      </c>
      <c r="AJ380">
        <v>308</v>
      </c>
      <c r="AK380">
        <v>2</v>
      </c>
      <c r="AL380">
        <v>0</v>
      </c>
      <c r="AM380">
        <v>2</v>
      </c>
      <c r="AN380">
        <v>0</v>
      </c>
      <c r="AO380">
        <v>1</v>
      </c>
      <c r="AP380">
        <v>-23</v>
      </c>
      <c r="AQ380">
        <v>0</v>
      </c>
      <c r="AR380">
        <v>0</v>
      </c>
      <c r="AS380">
        <v>0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  <row r="381" spans="1:57" x14ac:dyDescent="0.45">
      <c r="A381" t="s">
        <v>891</v>
      </c>
      <c r="B381" t="s">
        <v>79</v>
      </c>
      <c r="C381" t="s">
        <v>880</v>
      </c>
      <c r="D381" t="s">
        <v>81</v>
      </c>
      <c r="E381" s="2" t="str">
        <f>HYPERLINK("capsilon://?command=openfolder&amp;siteaddress=FAM.docvelocity-na8.net&amp;folderid=FX4E77B65B-47B8-E6C8-853C-F30E0E04078F","FX22028436")</f>
        <v>FX22028436</v>
      </c>
      <c r="F381" t="s">
        <v>19</v>
      </c>
      <c r="G381" t="s">
        <v>19</v>
      </c>
      <c r="H381" t="s">
        <v>82</v>
      </c>
      <c r="I381" t="s">
        <v>892</v>
      </c>
      <c r="J381">
        <v>0</v>
      </c>
      <c r="K381" t="s">
        <v>84</v>
      </c>
      <c r="L381" t="s">
        <v>85</v>
      </c>
      <c r="M381" t="s">
        <v>86</v>
      </c>
      <c r="N381">
        <v>2</v>
      </c>
      <c r="O381" s="1">
        <v>44616.777951388889</v>
      </c>
      <c r="P381" s="1">
        <v>44617.162499999999</v>
      </c>
      <c r="Q381">
        <v>31932</v>
      </c>
      <c r="R381">
        <v>1293</v>
      </c>
      <c r="S381" t="b">
        <v>0</v>
      </c>
      <c r="T381" t="s">
        <v>87</v>
      </c>
      <c r="U381" t="b">
        <v>0</v>
      </c>
      <c r="V381" t="s">
        <v>132</v>
      </c>
      <c r="W381" s="1">
        <v>44616.789050925923</v>
      </c>
      <c r="X381">
        <v>897</v>
      </c>
      <c r="Y381">
        <v>21</v>
      </c>
      <c r="Z381">
        <v>0</v>
      </c>
      <c r="AA381">
        <v>21</v>
      </c>
      <c r="AB381">
        <v>0</v>
      </c>
      <c r="AC381">
        <v>18</v>
      </c>
      <c r="AD381">
        <v>-21</v>
      </c>
      <c r="AE381">
        <v>0</v>
      </c>
      <c r="AF381">
        <v>0</v>
      </c>
      <c r="AG381">
        <v>0</v>
      </c>
      <c r="AH381" t="s">
        <v>185</v>
      </c>
      <c r="AI381" s="1">
        <v>44617.162499999999</v>
      </c>
      <c r="AJ381">
        <v>380</v>
      </c>
      <c r="AK381">
        <v>2</v>
      </c>
      <c r="AL381">
        <v>0</v>
      </c>
      <c r="AM381">
        <v>2</v>
      </c>
      <c r="AN381">
        <v>0</v>
      </c>
      <c r="AO381">
        <v>1</v>
      </c>
      <c r="AP381">
        <v>-23</v>
      </c>
      <c r="AQ381">
        <v>0</v>
      </c>
      <c r="AR381">
        <v>0</v>
      </c>
      <c r="AS381">
        <v>0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</row>
    <row r="382" spans="1:57" x14ac:dyDescent="0.45">
      <c r="A382" t="s">
        <v>893</v>
      </c>
      <c r="B382" t="s">
        <v>79</v>
      </c>
      <c r="C382" t="s">
        <v>880</v>
      </c>
      <c r="D382" t="s">
        <v>81</v>
      </c>
      <c r="E382" s="2" t="str">
        <f>HYPERLINK("capsilon://?command=openfolder&amp;siteaddress=FAM.docvelocity-na8.net&amp;folderid=FX4E77B65B-47B8-E6C8-853C-F30E0E04078F","FX22028436")</f>
        <v>FX22028436</v>
      </c>
      <c r="F382" t="s">
        <v>19</v>
      </c>
      <c r="G382" t="s">
        <v>19</v>
      </c>
      <c r="H382" t="s">
        <v>82</v>
      </c>
      <c r="I382" t="s">
        <v>894</v>
      </c>
      <c r="J382">
        <v>0</v>
      </c>
      <c r="K382" t="s">
        <v>84</v>
      </c>
      <c r="L382" t="s">
        <v>85</v>
      </c>
      <c r="M382" t="s">
        <v>86</v>
      </c>
      <c r="N382">
        <v>2</v>
      </c>
      <c r="O382" s="1">
        <v>44616.778020833335</v>
      </c>
      <c r="P382" s="1">
        <v>44617.163946759261</v>
      </c>
      <c r="Q382">
        <v>32843</v>
      </c>
      <c r="R382">
        <v>501</v>
      </c>
      <c r="S382" t="b">
        <v>0</v>
      </c>
      <c r="T382" t="s">
        <v>87</v>
      </c>
      <c r="U382" t="b">
        <v>0</v>
      </c>
      <c r="V382" t="s">
        <v>132</v>
      </c>
      <c r="W382" s="1">
        <v>44616.793414351851</v>
      </c>
      <c r="X382">
        <v>376</v>
      </c>
      <c r="Y382">
        <v>21</v>
      </c>
      <c r="Z382">
        <v>0</v>
      </c>
      <c r="AA382">
        <v>21</v>
      </c>
      <c r="AB382">
        <v>0</v>
      </c>
      <c r="AC382">
        <v>18</v>
      </c>
      <c r="AD382">
        <v>-21</v>
      </c>
      <c r="AE382">
        <v>0</v>
      </c>
      <c r="AF382">
        <v>0</v>
      </c>
      <c r="AG382">
        <v>0</v>
      </c>
      <c r="AH382" t="s">
        <v>185</v>
      </c>
      <c r="AI382" s="1">
        <v>44617.163946759261</v>
      </c>
      <c r="AJ382">
        <v>125</v>
      </c>
      <c r="AK382">
        <v>1</v>
      </c>
      <c r="AL382">
        <v>0</v>
      </c>
      <c r="AM382">
        <v>1</v>
      </c>
      <c r="AN382">
        <v>0</v>
      </c>
      <c r="AO382">
        <v>0</v>
      </c>
      <c r="AP382">
        <v>-22</v>
      </c>
      <c r="AQ382">
        <v>0</v>
      </c>
      <c r="AR382">
        <v>0</v>
      </c>
      <c r="AS382">
        <v>0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</row>
    <row r="383" spans="1:57" x14ac:dyDescent="0.45">
      <c r="A383" t="s">
        <v>895</v>
      </c>
      <c r="B383" t="s">
        <v>79</v>
      </c>
      <c r="C383" t="s">
        <v>880</v>
      </c>
      <c r="D383" t="s">
        <v>81</v>
      </c>
      <c r="E383" s="2" t="str">
        <f>HYPERLINK("capsilon://?command=openfolder&amp;siteaddress=FAM.docvelocity-na8.net&amp;folderid=FX4E77B65B-47B8-E6C8-853C-F30E0E04078F","FX22028436")</f>
        <v>FX22028436</v>
      </c>
      <c r="F383" t="s">
        <v>19</v>
      </c>
      <c r="G383" t="s">
        <v>19</v>
      </c>
      <c r="H383" t="s">
        <v>82</v>
      </c>
      <c r="I383" t="s">
        <v>896</v>
      </c>
      <c r="J383">
        <v>0</v>
      </c>
      <c r="K383" t="s">
        <v>84</v>
      </c>
      <c r="L383" t="s">
        <v>85</v>
      </c>
      <c r="M383" t="s">
        <v>86</v>
      </c>
      <c r="N383">
        <v>2</v>
      </c>
      <c r="O383" s="1">
        <v>44616.778634259259</v>
      </c>
      <c r="P383" s="1">
        <v>44617.168391203704</v>
      </c>
      <c r="Q383">
        <v>32306</v>
      </c>
      <c r="R383">
        <v>1369</v>
      </c>
      <c r="S383" t="b">
        <v>0</v>
      </c>
      <c r="T383" t="s">
        <v>87</v>
      </c>
      <c r="U383" t="b">
        <v>0</v>
      </c>
      <c r="V383" t="s">
        <v>365</v>
      </c>
      <c r="W383" s="1">
        <v>44616.811180555553</v>
      </c>
      <c r="X383">
        <v>962</v>
      </c>
      <c r="Y383">
        <v>66</v>
      </c>
      <c r="Z383">
        <v>0</v>
      </c>
      <c r="AA383">
        <v>66</v>
      </c>
      <c r="AB383">
        <v>0</v>
      </c>
      <c r="AC383">
        <v>63</v>
      </c>
      <c r="AD383">
        <v>-66</v>
      </c>
      <c r="AE383">
        <v>0</v>
      </c>
      <c r="AF383">
        <v>0</v>
      </c>
      <c r="AG383">
        <v>0</v>
      </c>
      <c r="AH383" t="s">
        <v>185</v>
      </c>
      <c r="AI383" s="1">
        <v>44617.168391203704</v>
      </c>
      <c r="AJ383">
        <v>384</v>
      </c>
      <c r="AK383">
        <v>1</v>
      </c>
      <c r="AL383">
        <v>0</v>
      </c>
      <c r="AM383">
        <v>1</v>
      </c>
      <c r="AN383">
        <v>0</v>
      </c>
      <c r="AO383">
        <v>0</v>
      </c>
      <c r="AP383">
        <v>-67</v>
      </c>
      <c r="AQ383">
        <v>0</v>
      </c>
      <c r="AR383">
        <v>0</v>
      </c>
      <c r="AS383">
        <v>0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 t="s">
        <v>87</v>
      </c>
      <c r="BB383" t="s">
        <v>87</v>
      </c>
      <c r="BC383" t="s">
        <v>87</v>
      </c>
      <c r="BD383" t="s">
        <v>87</v>
      </c>
      <c r="BE383" t="s">
        <v>87</v>
      </c>
    </row>
    <row r="384" spans="1:57" x14ac:dyDescent="0.45">
      <c r="A384" t="s">
        <v>897</v>
      </c>
      <c r="B384" t="s">
        <v>79</v>
      </c>
      <c r="C384" t="s">
        <v>880</v>
      </c>
      <c r="D384" t="s">
        <v>81</v>
      </c>
      <c r="E384" s="2" t="str">
        <f>HYPERLINK("capsilon://?command=openfolder&amp;siteaddress=FAM.docvelocity-na8.net&amp;folderid=FX4E77B65B-47B8-E6C8-853C-F30E0E04078F","FX22028436")</f>
        <v>FX22028436</v>
      </c>
      <c r="F384" t="s">
        <v>19</v>
      </c>
      <c r="G384" t="s">
        <v>19</v>
      </c>
      <c r="H384" t="s">
        <v>82</v>
      </c>
      <c r="I384" t="s">
        <v>898</v>
      </c>
      <c r="J384">
        <v>0</v>
      </c>
      <c r="K384" t="s">
        <v>84</v>
      </c>
      <c r="L384" t="s">
        <v>85</v>
      </c>
      <c r="M384" t="s">
        <v>86</v>
      </c>
      <c r="N384">
        <v>2</v>
      </c>
      <c r="O384" s="1">
        <v>44616.778668981482</v>
      </c>
      <c r="P384" s="1">
        <v>44617.208923611113</v>
      </c>
      <c r="Q384">
        <v>34817</v>
      </c>
      <c r="R384">
        <v>2357</v>
      </c>
      <c r="S384" t="b">
        <v>0</v>
      </c>
      <c r="T384" t="s">
        <v>87</v>
      </c>
      <c r="U384" t="b">
        <v>0</v>
      </c>
      <c r="V384" t="s">
        <v>365</v>
      </c>
      <c r="W384" s="1">
        <v>44616.828738425924</v>
      </c>
      <c r="X384">
        <v>127</v>
      </c>
      <c r="Y384">
        <v>0</v>
      </c>
      <c r="Z384">
        <v>0</v>
      </c>
      <c r="AA384">
        <v>0</v>
      </c>
      <c r="AB384">
        <v>27</v>
      </c>
      <c r="AC384">
        <v>0</v>
      </c>
      <c r="AD384">
        <v>0</v>
      </c>
      <c r="AE384">
        <v>0</v>
      </c>
      <c r="AF384">
        <v>0</v>
      </c>
      <c r="AG384">
        <v>0</v>
      </c>
      <c r="AH384" t="s">
        <v>185</v>
      </c>
      <c r="AI384" s="1">
        <v>44617.208923611113</v>
      </c>
      <c r="AJ384">
        <v>1411</v>
      </c>
      <c r="AK384">
        <v>74</v>
      </c>
      <c r="AL384">
        <v>0</v>
      </c>
      <c r="AM384">
        <v>74</v>
      </c>
      <c r="AN384">
        <v>0</v>
      </c>
      <c r="AO384">
        <v>69</v>
      </c>
      <c r="AP384">
        <v>-74</v>
      </c>
      <c r="AQ384">
        <v>0</v>
      </c>
      <c r="AR384">
        <v>0</v>
      </c>
      <c r="AS384">
        <v>0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 t="s">
        <v>87</v>
      </c>
      <c r="BB384" t="s">
        <v>87</v>
      </c>
      <c r="BC384" t="s">
        <v>87</v>
      </c>
      <c r="BD384" t="s">
        <v>87</v>
      </c>
      <c r="BE384" t="s">
        <v>87</v>
      </c>
    </row>
    <row r="385" spans="1:57" x14ac:dyDescent="0.45">
      <c r="A385" t="s">
        <v>899</v>
      </c>
      <c r="B385" t="s">
        <v>79</v>
      </c>
      <c r="C385" t="s">
        <v>868</v>
      </c>
      <c r="D385" t="s">
        <v>81</v>
      </c>
      <c r="E385" s="2" t="str">
        <f>HYPERLINK("capsilon://?command=openfolder&amp;siteaddress=FAM.docvelocity-na8.net&amp;folderid=FX61941AB4-0D19-8F09-4E0A-A091F583633C","FX22028180")</f>
        <v>FX22028180</v>
      </c>
      <c r="F385" t="s">
        <v>19</v>
      </c>
      <c r="G385" t="s">
        <v>19</v>
      </c>
      <c r="H385" t="s">
        <v>82</v>
      </c>
      <c r="I385" t="s">
        <v>869</v>
      </c>
      <c r="J385">
        <v>0</v>
      </c>
      <c r="K385" t="s">
        <v>84</v>
      </c>
      <c r="L385" t="s">
        <v>85</v>
      </c>
      <c r="M385" t="s">
        <v>86</v>
      </c>
      <c r="N385">
        <v>2</v>
      </c>
      <c r="O385" s="1">
        <v>44616.803981481484</v>
      </c>
      <c r="P385" s="1">
        <v>44617.158090277779</v>
      </c>
      <c r="Q385">
        <v>29486</v>
      </c>
      <c r="R385">
        <v>1109</v>
      </c>
      <c r="S385" t="b">
        <v>0</v>
      </c>
      <c r="T385" t="s">
        <v>87</v>
      </c>
      <c r="U385" t="b">
        <v>1</v>
      </c>
      <c r="V385" t="s">
        <v>365</v>
      </c>
      <c r="W385" s="1">
        <v>44616.817986111113</v>
      </c>
      <c r="X385">
        <v>588</v>
      </c>
      <c r="Y385">
        <v>42</v>
      </c>
      <c r="Z385">
        <v>0</v>
      </c>
      <c r="AA385">
        <v>42</v>
      </c>
      <c r="AB385">
        <v>21</v>
      </c>
      <c r="AC385">
        <v>18</v>
      </c>
      <c r="AD385">
        <v>-42</v>
      </c>
      <c r="AE385">
        <v>0</v>
      </c>
      <c r="AF385">
        <v>0</v>
      </c>
      <c r="AG385">
        <v>0</v>
      </c>
      <c r="AH385" t="s">
        <v>185</v>
      </c>
      <c r="AI385" s="1">
        <v>44617.158090277779</v>
      </c>
      <c r="AJ385">
        <v>332</v>
      </c>
      <c r="AK385">
        <v>1</v>
      </c>
      <c r="AL385">
        <v>0</v>
      </c>
      <c r="AM385">
        <v>1</v>
      </c>
      <c r="AN385">
        <v>21</v>
      </c>
      <c r="AO385">
        <v>0</v>
      </c>
      <c r="AP385">
        <v>-43</v>
      </c>
      <c r="AQ385">
        <v>0</v>
      </c>
      <c r="AR385">
        <v>0</v>
      </c>
      <c r="AS385">
        <v>0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 t="s">
        <v>87</v>
      </c>
      <c r="BB385" t="s">
        <v>87</v>
      </c>
      <c r="BC385" t="s">
        <v>87</v>
      </c>
      <c r="BD385" t="s">
        <v>87</v>
      </c>
      <c r="BE385" t="s">
        <v>87</v>
      </c>
    </row>
    <row r="386" spans="1:57" x14ac:dyDescent="0.45">
      <c r="A386" t="s">
        <v>900</v>
      </c>
      <c r="B386" t="s">
        <v>79</v>
      </c>
      <c r="C386" t="s">
        <v>901</v>
      </c>
      <c r="D386" t="s">
        <v>81</v>
      </c>
      <c r="E386" s="2" t="str">
        <f>HYPERLINK("capsilon://?command=openfolder&amp;siteaddress=FAM.docvelocity-na8.net&amp;folderid=FXE4DA9138-9643-428D-7BA2-3DB4FFA772C9","FX220210044")</f>
        <v>FX220210044</v>
      </c>
      <c r="F386" t="s">
        <v>19</v>
      </c>
      <c r="G386" t="s">
        <v>19</v>
      </c>
      <c r="H386" t="s">
        <v>82</v>
      </c>
      <c r="I386" t="s">
        <v>902</v>
      </c>
      <c r="J386">
        <v>0</v>
      </c>
      <c r="K386" t="s">
        <v>84</v>
      </c>
      <c r="L386" t="s">
        <v>85</v>
      </c>
      <c r="M386" t="s">
        <v>86</v>
      </c>
      <c r="N386">
        <v>1</v>
      </c>
      <c r="O386" s="1">
        <v>44616.808449074073</v>
      </c>
      <c r="P386" s="1">
        <v>44617.633229166669</v>
      </c>
      <c r="Q386">
        <v>69299</v>
      </c>
      <c r="R386">
        <v>1962</v>
      </c>
      <c r="S386" t="b">
        <v>0</v>
      </c>
      <c r="T386" t="s">
        <v>87</v>
      </c>
      <c r="U386" t="b">
        <v>0</v>
      </c>
      <c r="V386" t="s">
        <v>88</v>
      </c>
      <c r="W386" s="1">
        <v>44617.633229166669</v>
      </c>
      <c r="X386">
        <v>805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121</v>
      </c>
      <c r="AF386">
        <v>0</v>
      </c>
      <c r="AG386">
        <v>11</v>
      </c>
      <c r="AH386" t="s">
        <v>87</v>
      </c>
      <c r="AI386" t="s">
        <v>87</v>
      </c>
      <c r="AJ386" t="s">
        <v>87</v>
      </c>
      <c r="AK386" t="s">
        <v>87</v>
      </c>
      <c r="AL386" t="s">
        <v>87</v>
      </c>
      <c r="AM386" t="s">
        <v>87</v>
      </c>
      <c r="AN386" t="s">
        <v>87</v>
      </c>
      <c r="AO386" t="s">
        <v>87</v>
      </c>
      <c r="AP386" t="s">
        <v>87</v>
      </c>
      <c r="AQ386" t="s">
        <v>87</v>
      </c>
      <c r="AR386" t="s">
        <v>87</v>
      </c>
      <c r="AS386" t="s">
        <v>87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 t="s">
        <v>87</v>
      </c>
      <c r="BB386" t="s">
        <v>87</v>
      </c>
      <c r="BC386" t="s">
        <v>87</v>
      </c>
      <c r="BD386" t="s">
        <v>87</v>
      </c>
      <c r="BE386" t="s">
        <v>87</v>
      </c>
    </row>
    <row r="387" spans="1:57" x14ac:dyDescent="0.45">
      <c r="A387" t="s">
        <v>903</v>
      </c>
      <c r="B387" t="s">
        <v>79</v>
      </c>
      <c r="C387" t="s">
        <v>904</v>
      </c>
      <c r="D387" t="s">
        <v>81</v>
      </c>
      <c r="E387" s="2" t="str">
        <f>HYPERLINK("capsilon://?command=openfolder&amp;siteaddress=FAM.docvelocity-na8.net&amp;folderid=FX07431ED8-36F2-78BF-38E2-9663BAA5C5D2","FX220210334")</f>
        <v>FX220210334</v>
      </c>
      <c r="F387" t="s">
        <v>19</v>
      </c>
      <c r="G387" t="s">
        <v>19</v>
      </c>
      <c r="H387" t="s">
        <v>82</v>
      </c>
      <c r="I387" t="s">
        <v>905</v>
      </c>
      <c r="J387">
        <v>0</v>
      </c>
      <c r="K387" t="s">
        <v>84</v>
      </c>
      <c r="L387" t="s">
        <v>85</v>
      </c>
      <c r="M387" t="s">
        <v>86</v>
      </c>
      <c r="N387">
        <v>2</v>
      </c>
      <c r="O387" s="1">
        <v>44617.410891203705</v>
      </c>
      <c r="P387" s="1">
        <v>44617.454432870371</v>
      </c>
      <c r="Q387">
        <v>3249</v>
      </c>
      <c r="R387">
        <v>513</v>
      </c>
      <c r="S387" t="b">
        <v>0</v>
      </c>
      <c r="T387" t="s">
        <v>87</v>
      </c>
      <c r="U387" t="b">
        <v>0</v>
      </c>
      <c r="V387" t="s">
        <v>138</v>
      </c>
      <c r="W387" s="1">
        <v>44617.444432870368</v>
      </c>
      <c r="X387">
        <v>210</v>
      </c>
      <c r="Y387">
        <v>9</v>
      </c>
      <c r="Z387">
        <v>0</v>
      </c>
      <c r="AA387">
        <v>9</v>
      </c>
      <c r="AB387">
        <v>0</v>
      </c>
      <c r="AC387">
        <v>6</v>
      </c>
      <c r="AD387">
        <v>-9</v>
      </c>
      <c r="AE387">
        <v>0</v>
      </c>
      <c r="AF387">
        <v>0</v>
      </c>
      <c r="AG387">
        <v>0</v>
      </c>
      <c r="AH387" t="s">
        <v>129</v>
      </c>
      <c r="AI387" s="1">
        <v>44617.454432870371</v>
      </c>
      <c r="AJ387">
        <v>288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-9</v>
      </c>
      <c r="AQ387">
        <v>0</v>
      </c>
      <c r="AR387">
        <v>0</v>
      </c>
      <c r="AS387">
        <v>0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 t="s">
        <v>87</v>
      </c>
      <c r="BB387" t="s">
        <v>87</v>
      </c>
      <c r="BC387" t="s">
        <v>87</v>
      </c>
      <c r="BD387" t="s">
        <v>87</v>
      </c>
      <c r="BE387" t="s">
        <v>87</v>
      </c>
    </row>
    <row r="388" spans="1:57" x14ac:dyDescent="0.45">
      <c r="A388" t="s">
        <v>906</v>
      </c>
      <c r="B388" t="s">
        <v>79</v>
      </c>
      <c r="C388" t="s">
        <v>907</v>
      </c>
      <c r="D388" t="s">
        <v>81</v>
      </c>
      <c r="E388" s="2" t="str">
        <f>HYPERLINK("capsilon://?command=openfolder&amp;siteaddress=FAM.docvelocity-na8.net&amp;folderid=FXBA18067B-ED52-6D87-0E3C-6F20AFFF0756","FX22024160")</f>
        <v>FX22024160</v>
      </c>
      <c r="F388" t="s">
        <v>19</v>
      </c>
      <c r="G388" t="s">
        <v>19</v>
      </c>
      <c r="H388" t="s">
        <v>82</v>
      </c>
      <c r="I388" t="s">
        <v>908</v>
      </c>
      <c r="J388">
        <v>0</v>
      </c>
      <c r="K388" t="s">
        <v>84</v>
      </c>
      <c r="L388" t="s">
        <v>85</v>
      </c>
      <c r="M388" t="s">
        <v>86</v>
      </c>
      <c r="N388">
        <v>1</v>
      </c>
      <c r="O388" s="1">
        <v>44617.516006944446</v>
      </c>
      <c r="P388" s="1">
        <v>44617.63486111111</v>
      </c>
      <c r="Q388">
        <v>9862</v>
      </c>
      <c r="R388">
        <v>407</v>
      </c>
      <c r="S388" t="b">
        <v>0</v>
      </c>
      <c r="T388" t="s">
        <v>87</v>
      </c>
      <c r="U388" t="b">
        <v>0</v>
      </c>
      <c r="V388" t="s">
        <v>88</v>
      </c>
      <c r="W388" s="1">
        <v>44617.63486111111</v>
      </c>
      <c r="X388">
        <v>140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32</v>
      </c>
      <c r="AF388">
        <v>0</v>
      </c>
      <c r="AG388">
        <v>4</v>
      </c>
      <c r="AH388" t="s">
        <v>87</v>
      </c>
      <c r="AI388" t="s">
        <v>87</v>
      </c>
      <c r="AJ388" t="s">
        <v>87</v>
      </c>
      <c r="AK388" t="s">
        <v>87</v>
      </c>
      <c r="AL388" t="s">
        <v>87</v>
      </c>
      <c r="AM388" t="s">
        <v>87</v>
      </c>
      <c r="AN388" t="s">
        <v>87</v>
      </c>
      <c r="AO388" t="s">
        <v>87</v>
      </c>
      <c r="AP388" t="s">
        <v>87</v>
      </c>
      <c r="AQ388" t="s">
        <v>87</v>
      </c>
      <c r="AR388" t="s">
        <v>87</v>
      </c>
      <c r="AS388" t="s">
        <v>87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 t="s">
        <v>87</v>
      </c>
      <c r="BB388" t="s">
        <v>87</v>
      </c>
      <c r="BC388" t="s">
        <v>87</v>
      </c>
      <c r="BD388" t="s">
        <v>87</v>
      </c>
      <c r="BE388" t="s">
        <v>87</v>
      </c>
    </row>
    <row r="389" spans="1:57" x14ac:dyDescent="0.45">
      <c r="A389" t="s">
        <v>909</v>
      </c>
      <c r="B389" t="s">
        <v>79</v>
      </c>
      <c r="C389" t="s">
        <v>907</v>
      </c>
      <c r="D389" t="s">
        <v>81</v>
      </c>
      <c r="E389" s="2" t="str">
        <f>HYPERLINK("capsilon://?command=openfolder&amp;siteaddress=FAM.docvelocity-na8.net&amp;folderid=FXBA18067B-ED52-6D87-0E3C-6F20AFFF0756","FX22024160")</f>
        <v>FX22024160</v>
      </c>
      <c r="F389" t="s">
        <v>19</v>
      </c>
      <c r="G389" t="s">
        <v>19</v>
      </c>
      <c r="H389" t="s">
        <v>82</v>
      </c>
      <c r="I389" t="s">
        <v>910</v>
      </c>
      <c r="J389">
        <v>0</v>
      </c>
      <c r="K389" t="s">
        <v>84</v>
      </c>
      <c r="L389" t="s">
        <v>85</v>
      </c>
      <c r="M389" t="s">
        <v>86</v>
      </c>
      <c r="N389">
        <v>1</v>
      </c>
      <c r="O389" s="1">
        <v>44617.523148148146</v>
      </c>
      <c r="P389" s="1">
        <v>44617.667002314818</v>
      </c>
      <c r="Q389">
        <v>10848</v>
      </c>
      <c r="R389">
        <v>1581</v>
      </c>
      <c r="S389" t="b">
        <v>0</v>
      </c>
      <c r="T389" t="s">
        <v>87</v>
      </c>
      <c r="U389" t="b">
        <v>0</v>
      </c>
      <c r="V389" t="s">
        <v>88</v>
      </c>
      <c r="W389" s="1">
        <v>44617.667002314818</v>
      </c>
      <c r="X389">
        <v>436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35</v>
      </c>
      <c r="AF389">
        <v>0</v>
      </c>
      <c r="AG389">
        <v>4</v>
      </c>
      <c r="AH389" t="s">
        <v>87</v>
      </c>
      <c r="AI389" t="s">
        <v>87</v>
      </c>
      <c r="AJ389" t="s">
        <v>87</v>
      </c>
      <c r="AK389" t="s">
        <v>87</v>
      </c>
      <c r="AL389" t="s">
        <v>87</v>
      </c>
      <c r="AM389" t="s">
        <v>87</v>
      </c>
      <c r="AN389" t="s">
        <v>87</v>
      </c>
      <c r="AO389" t="s">
        <v>87</v>
      </c>
      <c r="AP389" t="s">
        <v>87</v>
      </c>
      <c r="AQ389" t="s">
        <v>87</v>
      </c>
      <c r="AR389" t="s">
        <v>87</v>
      </c>
      <c r="AS389" t="s">
        <v>87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 t="s">
        <v>87</v>
      </c>
      <c r="BB389" t="s">
        <v>87</v>
      </c>
      <c r="BC389" t="s">
        <v>87</v>
      </c>
      <c r="BD389" t="s">
        <v>87</v>
      </c>
      <c r="BE389" t="s">
        <v>87</v>
      </c>
    </row>
    <row r="390" spans="1:57" x14ac:dyDescent="0.45">
      <c r="A390" t="s">
        <v>911</v>
      </c>
      <c r="B390" t="s">
        <v>79</v>
      </c>
      <c r="C390" t="s">
        <v>907</v>
      </c>
      <c r="D390" t="s">
        <v>81</v>
      </c>
      <c r="E390" s="2" t="str">
        <f>HYPERLINK("capsilon://?command=openfolder&amp;siteaddress=FAM.docvelocity-na8.net&amp;folderid=FXBA18067B-ED52-6D87-0E3C-6F20AFFF0756","FX22024160")</f>
        <v>FX22024160</v>
      </c>
      <c r="F390" t="s">
        <v>19</v>
      </c>
      <c r="G390" t="s">
        <v>19</v>
      </c>
      <c r="H390" t="s">
        <v>82</v>
      </c>
      <c r="I390" t="s">
        <v>912</v>
      </c>
      <c r="J390">
        <v>0</v>
      </c>
      <c r="K390" t="s">
        <v>84</v>
      </c>
      <c r="L390" t="s">
        <v>85</v>
      </c>
      <c r="M390" t="s">
        <v>86</v>
      </c>
      <c r="N390">
        <v>1</v>
      </c>
      <c r="O390" s="1">
        <v>44617.526932870373</v>
      </c>
      <c r="P390" s="1">
        <v>44617.670844907407</v>
      </c>
      <c r="Q390">
        <v>11953</v>
      </c>
      <c r="R390">
        <v>481</v>
      </c>
      <c r="S390" t="b">
        <v>0</v>
      </c>
      <c r="T390" t="s">
        <v>87</v>
      </c>
      <c r="U390" t="b">
        <v>0</v>
      </c>
      <c r="V390" t="s">
        <v>88</v>
      </c>
      <c r="W390" s="1">
        <v>44617.670844907407</v>
      </c>
      <c r="X390">
        <v>332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35</v>
      </c>
      <c r="AF390">
        <v>0</v>
      </c>
      <c r="AG390">
        <v>4</v>
      </c>
      <c r="AH390" t="s">
        <v>87</v>
      </c>
      <c r="AI390" t="s">
        <v>87</v>
      </c>
      <c r="AJ390" t="s">
        <v>87</v>
      </c>
      <c r="AK390" t="s">
        <v>87</v>
      </c>
      <c r="AL390" t="s">
        <v>87</v>
      </c>
      <c r="AM390" t="s">
        <v>87</v>
      </c>
      <c r="AN390" t="s">
        <v>87</v>
      </c>
      <c r="AO390" t="s">
        <v>87</v>
      </c>
      <c r="AP390" t="s">
        <v>87</v>
      </c>
      <c r="AQ390" t="s">
        <v>87</v>
      </c>
      <c r="AR390" t="s">
        <v>87</v>
      </c>
      <c r="AS390" t="s">
        <v>87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 t="s">
        <v>87</v>
      </c>
      <c r="BB390" t="s">
        <v>87</v>
      </c>
      <c r="BC390" t="s">
        <v>87</v>
      </c>
      <c r="BD390" t="s">
        <v>87</v>
      </c>
      <c r="BE390" t="s">
        <v>87</v>
      </c>
    </row>
    <row r="391" spans="1:57" x14ac:dyDescent="0.45">
      <c r="A391" t="s">
        <v>913</v>
      </c>
      <c r="B391" t="s">
        <v>79</v>
      </c>
      <c r="C391" t="s">
        <v>907</v>
      </c>
      <c r="D391" t="s">
        <v>81</v>
      </c>
      <c r="E391" s="2" t="str">
        <f>HYPERLINK("capsilon://?command=openfolder&amp;siteaddress=FAM.docvelocity-na8.net&amp;folderid=FXBA18067B-ED52-6D87-0E3C-6F20AFFF0756","FX22024160")</f>
        <v>FX22024160</v>
      </c>
      <c r="F391" t="s">
        <v>19</v>
      </c>
      <c r="G391" t="s">
        <v>19</v>
      </c>
      <c r="H391" t="s">
        <v>82</v>
      </c>
      <c r="I391" t="s">
        <v>914</v>
      </c>
      <c r="J391">
        <v>0</v>
      </c>
      <c r="K391" t="s">
        <v>84</v>
      </c>
      <c r="L391" t="s">
        <v>85</v>
      </c>
      <c r="M391" t="s">
        <v>86</v>
      </c>
      <c r="N391">
        <v>2</v>
      </c>
      <c r="O391" s="1">
        <v>44617.557256944441</v>
      </c>
      <c r="P391" s="1">
        <v>44617.562997685185</v>
      </c>
      <c r="Q391">
        <v>148</v>
      </c>
      <c r="R391">
        <v>348</v>
      </c>
      <c r="S391" t="b">
        <v>0</v>
      </c>
      <c r="T391" t="s">
        <v>87</v>
      </c>
      <c r="U391" t="b">
        <v>0</v>
      </c>
      <c r="V391" t="s">
        <v>96</v>
      </c>
      <c r="W391" s="1">
        <v>44617.56113425926</v>
      </c>
      <c r="X391">
        <v>249</v>
      </c>
      <c r="Y391">
        <v>9</v>
      </c>
      <c r="Z391">
        <v>0</v>
      </c>
      <c r="AA391">
        <v>9</v>
      </c>
      <c r="AB391">
        <v>0</v>
      </c>
      <c r="AC391">
        <v>3</v>
      </c>
      <c r="AD391">
        <v>-9</v>
      </c>
      <c r="AE391">
        <v>0</v>
      </c>
      <c r="AF391">
        <v>0</v>
      </c>
      <c r="AG391">
        <v>0</v>
      </c>
      <c r="AH391" t="s">
        <v>352</v>
      </c>
      <c r="AI391" s="1">
        <v>44617.562997685185</v>
      </c>
      <c r="AJ391">
        <v>99</v>
      </c>
      <c r="AK391">
        <v>1</v>
      </c>
      <c r="AL391">
        <v>0</v>
      </c>
      <c r="AM391">
        <v>1</v>
      </c>
      <c r="AN391">
        <v>0</v>
      </c>
      <c r="AO391">
        <v>1</v>
      </c>
      <c r="AP391">
        <v>-10</v>
      </c>
      <c r="AQ391">
        <v>0</v>
      </c>
      <c r="AR391">
        <v>0</v>
      </c>
      <c r="AS391">
        <v>0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 t="s">
        <v>87</v>
      </c>
      <c r="BB391" t="s">
        <v>87</v>
      </c>
      <c r="BC391" t="s">
        <v>87</v>
      </c>
      <c r="BD391" t="s">
        <v>87</v>
      </c>
      <c r="BE391" t="s">
        <v>87</v>
      </c>
    </row>
    <row r="392" spans="1:57" x14ac:dyDescent="0.45">
      <c r="A392" t="s">
        <v>915</v>
      </c>
      <c r="B392" t="s">
        <v>79</v>
      </c>
      <c r="C392" t="s">
        <v>907</v>
      </c>
      <c r="D392" t="s">
        <v>81</v>
      </c>
      <c r="E392" s="2" t="str">
        <f>HYPERLINK("capsilon://?command=openfolder&amp;siteaddress=FAM.docvelocity-na8.net&amp;folderid=FXBA18067B-ED52-6D87-0E3C-6F20AFFF0756","FX22024160")</f>
        <v>FX22024160</v>
      </c>
      <c r="F392" t="s">
        <v>19</v>
      </c>
      <c r="G392" t="s">
        <v>19</v>
      </c>
      <c r="H392" t="s">
        <v>82</v>
      </c>
      <c r="I392" t="s">
        <v>916</v>
      </c>
      <c r="J392">
        <v>0</v>
      </c>
      <c r="K392" t="s">
        <v>84</v>
      </c>
      <c r="L392" t="s">
        <v>85</v>
      </c>
      <c r="M392" t="s">
        <v>86</v>
      </c>
      <c r="N392">
        <v>2</v>
      </c>
      <c r="O392" s="1">
        <v>44617.558217592596</v>
      </c>
      <c r="P392" s="1">
        <v>44617.561840277776</v>
      </c>
      <c r="Q392">
        <v>82</v>
      </c>
      <c r="R392">
        <v>231</v>
      </c>
      <c r="S392" t="b">
        <v>0</v>
      </c>
      <c r="T392" t="s">
        <v>87</v>
      </c>
      <c r="U392" t="b">
        <v>0</v>
      </c>
      <c r="V392" t="s">
        <v>91</v>
      </c>
      <c r="W392" s="1">
        <v>44617.559976851851</v>
      </c>
      <c r="X392">
        <v>106</v>
      </c>
      <c r="Y392">
        <v>9</v>
      </c>
      <c r="Z392">
        <v>0</v>
      </c>
      <c r="AA392">
        <v>9</v>
      </c>
      <c r="AB392">
        <v>0</v>
      </c>
      <c r="AC392">
        <v>2</v>
      </c>
      <c r="AD392">
        <v>-9</v>
      </c>
      <c r="AE392">
        <v>0</v>
      </c>
      <c r="AF392">
        <v>0</v>
      </c>
      <c r="AG392">
        <v>0</v>
      </c>
      <c r="AH392" t="s">
        <v>352</v>
      </c>
      <c r="AI392" s="1">
        <v>44617.561840277776</v>
      </c>
      <c r="AJ392">
        <v>125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-9</v>
      </c>
      <c r="AQ392">
        <v>0</v>
      </c>
      <c r="AR392">
        <v>0</v>
      </c>
      <c r="AS392">
        <v>0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 t="s">
        <v>87</v>
      </c>
      <c r="BB392" t="s">
        <v>87</v>
      </c>
      <c r="BC392" t="s">
        <v>87</v>
      </c>
      <c r="BD392" t="s">
        <v>87</v>
      </c>
      <c r="BE392" t="s">
        <v>87</v>
      </c>
    </row>
    <row r="393" spans="1:57" x14ac:dyDescent="0.45">
      <c r="A393" t="s">
        <v>917</v>
      </c>
      <c r="B393" t="s">
        <v>79</v>
      </c>
      <c r="C393" t="s">
        <v>880</v>
      </c>
      <c r="D393" t="s">
        <v>81</v>
      </c>
      <c r="E393" s="2" t="str">
        <f>HYPERLINK("capsilon://?command=openfolder&amp;siteaddress=FAM.docvelocity-na8.net&amp;folderid=FX4E77B65B-47B8-E6C8-853C-F30E0E04078F","FX22028436")</f>
        <v>FX22028436</v>
      </c>
      <c r="F393" t="s">
        <v>19</v>
      </c>
      <c r="G393" t="s">
        <v>19</v>
      </c>
      <c r="H393" t="s">
        <v>82</v>
      </c>
      <c r="I393" t="s">
        <v>918</v>
      </c>
      <c r="J393">
        <v>0</v>
      </c>
      <c r="K393" t="s">
        <v>84</v>
      </c>
      <c r="L393" t="s">
        <v>85</v>
      </c>
      <c r="M393" t="s">
        <v>86</v>
      </c>
      <c r="N393">
        <v>2</v>
      </c>
      <c r="O393" s="1">
        <v>44617.58085648148</v>
      </c>
      <c r="P393" s="1">
        <v>44617.592858796299</v>
      </c>
      <c r="Q393">
        <v>733</v>
      </c>
      <c r="R393">
        <v>304</v>
      </c>
      <c r="S393" t="b">
        <v>0</v>
      </c>
      <c r="T393" t="s">
        <v>87</v>
      </c>
      <c r="U393" t="b">
        <v>0</v>
      </c>
      <c r="V393" t="s">
        <v>91</v>
      </c>
      <c r="W393" s="1">
        <v>44617.58353009259</v>
      </c>
      <c r="X393">
        <v>222</v>
      </c>
      <c r="Y393">
        <v>9</v>
      </c>
      <c r="Z393">
        <v>0</v>
      </c>
      <c r="AA393">
        <v>9</v>
      </c>
      <c r="AB393">
        <v>0</v>
      </c>
      <c r="AC393">
        <v>3</v>
      </c>
      <c r="AD393">
        <v>-9</v>
      </c>
      <c r="AE393">
        <v>0</v>
      </c>
      <c r="AF393">
        <v>0</v>
      </c>
      <c r="AG393">
        <v>0</v>
      </c>
      <c r="AH393" t="s">
        <v>352</v>
      </c>
      <c r="AI393" s="1">
        <v>44617.592858796299</v>
      </c>
      <c r="AJ393">
        <v>82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-9</v>
      </c>
      <c r="AQ393">
        <v>0</v>
      </c>
      <c r="AR393">
        <v>0</v>
      </c>
      <c r="AS393">
        <v>0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 t="s">
        <v>87</v>
      </c>
      <c r="BB393" t="s">
        <v>87</v>
      </c>
      <c r="BC393" t="s">
        <v>87</v>
      </c>
      <c r="BD393" t="s">
        <v>87</v>
      </c>
      <c r="BE393" t="s">
        <v>87</v>
      </c>
    </row>
    <row r="394" spans="1:57" x14ac:dyDescent="0.45">
      <c r="A394" t="s">
        <v>919</v>
      </c>
      <c r="B394" t="s">
        <v>79</v>
      </c>
      <c r="C394" t="s">
        <v>920</v>
      </c>
      <c r="D394" t="s">
        <v>81</v>
      </c>
      <c r="E394" s="2" t="str">
        <f>HYPERLINK("capsilon://?command=openfolder&amp;siteaddress=FAM.docvelocity-na8.net&amp;folderid=FX22EAAB8C-4730-A608-8818-107B67372C1F","FX220210418")</f>
        <v>FX220210418</v>
      </c>
      <c r="F394" t="s">
        <v>19</v>
      </c>
      <c r="G394" t="s">
        <v>19</v>
      </c>
      <c r="H394" t="s">
        <v>82</v>
      </c>
      <c r="I394" t="s">
        <v>921</v>
      </c>
      <c r="J394">
        <v>0</v>
      </c>
      <c r="K394" t="s">
        <v>84</v>
      </c>
      <c r="L394" t="s">
        <v>85</v>
      </c>
      <c r="M394" t="s">
        <v>86</v>
      </c>
      <c r="N394">
        <v>2</v>
      </c>
      <c r="O394" s="1">
        <v>44617.62060185185</v>
      </c>
      <c r="P394" s="1">
        <v>44617.685983796298</v>
      </c>
      <c r="Q394">
        <v>5514</v>
      </c>
      <c r="R394">
        <v>135</v>
      </c>
      <c r="S394" t="b">
        <v>0</v>
      </c>
      <c r="T394" t="s">
        <v>87</v>
      </c>
      <c r="U394" t="b">
        <v>0</v>
      </c>
      <c r="V394" t="s">
        <v>91</v>
      </c>
      <c r="W394" s="1">
        <v>44617.62462962963</v>
      </c>
      <c r="X394">
        <v>118</v>
      </c>
      <c r="Y394">
        <v>0</v>
      </c>
      <c r="Z394">
        <v>0</v>
      </c>
      <c r="AA394">
        <v>0</v>
      </c>
      <c r="AB394">
        <v>37</v>
      </c>
      <c r="AC394">
        <v>0</v>
      </c>
      <c r="AD394">
        <v>0</v>
      </c>
      <c r="AE394">
        <v>0</v>
      </c>
      <c r="AF394">
        <v>0</v>
      </c>
      <c r="AG394">
        <v>0</v>
      </c>
      <c r="AH394" t="s">
        <v>352</v>
      </c>
      <c r="AI394" s="1">
        <v>44617.685983796298</v>
      </c>
      <c r="AJ394">
        <v>17</v>
      </c>
      <c r="AK394">
        <v>0</v>
      </c>
      <c r="AL394">
        <v>0</v>
      </c>
      <c r="AM394">
        <v>0</v>
      </c>
      <c r="AN394">
        <v>37</v>
      </c>
      <c r="AO394">
        <v>0</v>
      </c>
      <c r="AP394">
        <v>0</v>
      </c>
      <c r="AQ394">
        <v>0</v>
      </c>
      <c r="AR394">
        <v>0</v>
      </c>
      <c r="AS394">
        <v>0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 t="s">
        <v>87</v>
      </c>
      <c r="BB394" t="s">
        <v>87</v>
      </c>
      <c r="BC394" t="s">
        <v>87</v>
      </c>
      <c r="BD394" t="s">
        <v>87</v>
      </c>
      <c r="BE394" t="s">
        <v>87</v>
      </c>
    </row>
    <row r="395" spans="1:57" x14ac:dyDescent="0.45">
      <c r="A395" t="s">
        <v>922</v>
      </c>
      <c r="B395" t="s">
        <v>79</v>
      </c>
      <c r="C395" t="s">
        <v>877</v>
      </c>
      <c r="D395" t="s">
        <v>81</v>
      </c>
      <c r="E395" s="2" t="str">
        <f>HYPERLINK("capsilon://?command=openfolder&amp;siteaddress=FAM.docvelocity-na8.net&amp;folderid=FXA1E972B0-DCCF-3E51-FD0A-2A314221FA28","FX22029957")</f>
        <v>FX22029957</v>
      </c>
      <c r="F395" t="s">
        <v>19</v>
      </c>
      <c r="G395" t="s">
        <v>19</v>
      </c>
      <c r="H395" t="s">
        <v>82</v>
      </c>
      <c r="I395" t="s">
        <v>878</v>
      </c>
      <c r="J395">
        <v>0</v>
      </c>
      <c r="K395" t="s">
        <v>84</v>
      </c>
      <c r="L395" t="s">
        <v>85</v>
      </c>
      <c r="M395" t="s">
        <v>86</v>
      </c>
      <c r="N395">
        <v>2</v>
      </c>
      <c r="O395" s="1">
        <v>44617.624722222223</v>
      </c>
      <c r="P395" s="1">
        <v>44617.678495370368</v>
      </c>
      <c r="Q395">
        <v>4455</v>
      </c>
      <c r="R395">
        <v>191</v>
      </c>
      <c r="S395" t="b">
        <v>0</v>
      </c>
      <c r="T395" t="s">
        <v>87</v>
      </c>
      <c r="U395" t="b">
        <v>1</v>
      </c>
      <c r="V395" t="s">
        <v>365</v>
      </c>
      <c r="W395" s="1">
        <v>44617.628344907411</v>
      </c>
      <c r="X395">
        <v>100</v>
      </c>
      <c r="Y395">
        <v>0</v>
      </c>
      <c r="Z395">
        <v>0</v>
      </c>
      <c r="AA395">
        <v>0</v>
      </c>
      <c r="AB395">
        <v>189</v>
      </c>
      <c r="AC395">
        <v>0</v>
      </c>
      <c r="AD395">
        <v>0</v>
      </c>
      <c r="AE395">
        <v>0</v>
      </c>
      <c r="AF395">
        <v>0</v>
      </c>
      <c r="AG395">
        <v>0</v>
      </c>
      <c r="AH395" t="s">
        <v>119</v>
      </c>
      <c r="AI395" s="1">
        <v>44617.678495370368</v>
      </c>
      <c r="AJ395">
        <v>85</v>
      </c>
      <c r="AK395">
        <v>0</v>
      </c>
      <c r="AL395">
        <v>0</v>
      </c>
      <c r="AM395">
        <v>0</v>
      </c>
      <c r="AN395">
        <v>189</v>
      </c>
      <c r="AO395">
        <v>0</v>
      </c>
      <c r="AP395">
        <v>0</v>
      </c>
      <c r="AQ395">
        <v>0</v>
      </c>
      <c r="AR395">
        <v>0</v>
      </c>
      <c r="AS395">
        <v>0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 t="s">
        <v>87</v>
      </c>
      <c r="BB395" t="s">
        <v>87</v>
      </c>
      <c r="BC395" t="s">
        <v>87</v>
      </c>
      <c r="BD395" t="s">
        <v>87</v>
      </c>
      <c r="BE395" t="s">
        <v>87</v>
      </c>
    </row>
    <row r="396" spans="1:57" x14ac:dyDescent="0.45">
      <c r="A396" t="s">
        <v>923</v>
      </c>
      <c r="B396" t="s">
        <v>79</v>
      </c>
      <c r="C396" t="s">
        <v>901</v>
      </c>
      <c r="D396" t="s">
        <v>81</v>
      </c>
      <c r="E396" s="2" t="str">
        <f>HYPERLINK("capsilon://?command=openfolder&amp;siteaddress=FAM.docvelocity-na8.net&amp;folderid=FXE4DA9138-9643-428D-7BA2-3DB4FFA772C9","FX220210044")</f>
        <v>FX220210044</v>
      </c>
      <c r="F396" t="s">
        <v>19</v>
      </c>
      <c r="G396" t="s">
        <v>19</v>
      </c>
      <c r="H396" t="s">
        <v>82</v>
      </c>
      <c r="I396" t="s">
        <v>902</v>
      </c>
      <c r="J396">
        <v>0</v>
      </c>
      <c r="K396" t="s">
        <v>84</v>
      </c>
      <c r="L396" t="s">
        <v>85</v>
      </c>
      <c r="M396" t="s">
        <v>86</v>
      </c>
      <c r="N396">
        <v>2</v>
      </c>
      <c r="O396" s="1">
        <v>44617.635312500002</v>
      </c>
      <c r="P396" s="1">
        <v>44617.83326388889</v>
      </c>
      <c r="Q396">
        <v>11006</v>
      </c>
      <c r="R396">
        <v>6097</v>
      </c>
      <c r="S396" t="b">
        <v>0</v>
      </c>
      <c r="T396" t="s">
        <v>87</v>
      </c>
      <c r="U396" t="b">
        <v>1</v>
      </c>
      <c r="V396" t="s">
        <v>365</v>
      </c>
      <c r="W396" s="1">
        <v>44617.683703703704</v>
      </c>
      <c r="X396">
        <v>4163</v>
      </c>
      <c r="Y396">
        <v>319</v>
      </c>
      <c r="Z396">
        <v>0</v>
      </c>
      <c r="AA396">
        <v>319</v>
      </c>
      <c r="AB396">
        <v>48</v>
      </c>
      <c r="AC396">
        <v>184</v>
      </c>
      <c r="AD396">
        <v>-319</v>
      </c>
      <c r="AE396">
        <v>0</v>
      </c>
      <c r="AF396">
        <v>0</v>
      </c>
      <c r="AG396">
        <v>0</v>
      </c>
      <c r="AH396" t="s">
        <v>92</v>
      </c>
      <c r="AI396" s="1">
        <v>44617.83326388889</v>
      </c>
      <c r="AJ396">
        <v>1653</v>
      </c>
      <c r="AK396">
        <v>2</v>
      </c>
      <c r="AL396">
        <v>0</v>
      </c>
      <c r="AM396">
        <v>2</v>
      </c>
      <c r="AN396">
        <v>48</v>
      </c>
      <c r="AO396">
        <v>2</v>
      </c>
      <c r="AP396">
        <v>-321</v>
      </c>
      <c r="AQ396">
        <v>0</v>
      </c>
      <c r="AR396">
        <v>0</v>
      </c>
      <c r="AS396">
        <v>0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 t="s">
        <v>87</v>
      </c>
      <c r="BB396" t="s">
        <v>87</v>
      </c>
      <c r="BC396" t="s">
        <v>87</v>
      </c>
      <c r="BD396" t="s">
        <v>87</v>
      </c>
      <c r="BE396" t="s">
        <v>87</v>
      </c>
    </row>
    <row r="397" spans="1:57" x14ac:dyDescent="0.45">
      <c r="A397" t="s">
        <v>924</v>
      </c>
      <c r="B397" t="s">
        <v>79</v>
      </c>
      <c r="C397" t="s">
        <v>907</v>
      </c>
      <c r="D397" t="s">
        <v>81</v>
      </c>
      <c r="E397" s="2" t="str">
        <f>HYPERLINK("capsilon://?command=openfolder&amp;siteaddress=FAM.docvelocity-na8.net&amp;folderid=FXBA18067B-ED52-6D87-0E3C-6F20AFFF0756","FX22024160")</f>
        <v>FX22024160</v>
      </c>
      <c r="F397" t="s">
        <v>19</v>
      </c>
      <c r="G397" t="s">
        <v>19</v>
      </c>
      <c r="H397" t="s">
        <v>82</v>
      </c>
      <c r="I397" t="s">
        <v>908</v>
      </c>
      <c r="J397">
        <v>0</v>
      </c>
      <c r="K397" t="s">
        <v>84</v>
      </c>
      <c r="L397" t="s">
        <v>85</v>
      </c>
      <c r="M397" t="s">
        <v>86</v>
      </c>
      <c r="N397">
        <v>2</v>
      </c>
      <c r="O397" s="1">
        <v>44617.63585648148</v>
      </c>
      <c r="P397" s="1">
        <v>44617.685694444444</v>
      </c>
      <c r="Q397">
        <v>1941</v>
      </c>
      <c r="R397">
        <v>2365</v>
      </c>
      <c r="S397" t="b">
        <v>0</v>
      </c>
      <c r="T397" t="s">
        <v>87</v>
      </c>
      <c r="U397" t="b">
        <v>1</v>
      </c>
      <c r="V397" t="s">
        <v>91</v>
      </c>
      <c r="W397" s="1">
        <v>44617.667118055557</v>
      </c>
      <c r="X397">
        <v>1723</v>
      </c>
      <c r="Y397">
        <v>184</v>
      </c>
      <c r="Z397">
        <v>0</v>
      </c>
      <c r="AA397">
        <v>184</v>
      </c>
      <c r="AB397">
        <v>0</v>
      </c>
      <c r="AC397">
        <v>148</v>
      </c>
      <c r="AD397">
        <v>-184</v>
      </c>
      <c r="AE397">
        <v>0</v>
      </c>
      <c r="AF397">
        <v>0</v>
      </c>
      <c r="AG397">
        <v>0</v>
      </c>
      <c r="AH397" t="s">
        <v>119</v>
      </c>
      <c r="AI397" s="1">
        <v>44617.685694444444</v>
      </c>
      <c r="AJ397">
        <v>621</v>
      </c>
      <c r="AK397">
        <v>3</v>
      </c>
      <c r="AL397">
        <v>0</v>
      </c>
      <c r="AM397">
        <v>3</v>
      </c>
      <c r="AN397">
        <v>0</v>
      </c>
      <c r="AO397">
        <v>3</v>
      </c>
      <c r="AP397">
        <v>-187</v>
      </c>
      <c r="AQ397">
        <v>0</v>
      </c>
      <c r="AR397">
        <v>0</v>
      </c>
      <c r="AS397">
        <v>0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 t="s">
        <v>87</v>
      </c>
      <c r="BB397" t="s">
        <v>87</v>
      </c>
      <c r="BC397" t="s">
        <v>87</v>
      </c>
      <c r="BD397" t="s">
        <v>87</v>
      </c>
      <c r="BE397" t="s">
        <v>87</v>
      </c>
    </row>
    <row r="398" spans="1:57" x14ac:dyDescent="0.45">
      <c r="A398" t="s">
        <v>925</v>
      </c>
      <c r="B398" t="s">
        <v>79</v>
      </c>
      <c r="C398" t="s">
        <v>907</v>
      </c>
      <c r="D398" t="s">
        <v>81</v>
      </c>
      <c r="E398" s="2" t="str">
        <f>HYPERLINK("capsilon://?command=openfolder&amp;siteaddress=FAM.docvelocity-na8.net&amp;folderid=FXBA18067B-ED52-6D87-0E3C-6F20AFFF0756","FX22024160")</f>
        <v>FX22024160</v>
      </c>
      <c r="F398" t="s">
        <v>19</v>
      </c>
      <c r="G398" t="s">
        <v>19</v>
      </c>
      <c r="H398" t="s">
        <v>82</v>
      </c>
      <c r="I398" t="s">
        <v>910</v>
      </c>
      <c r="J398">
        <v>0</v>
      </c>
      <c r="K398" t="s">
        <v>84</v>
      </c>
      <c r="L398" t="s">
        <v>85</v>
      </c>
      <c r="M398" t="s">
        <v>86</v>
      </c>
      <c r="N398">
        <v>2</v>
      </c>
      <c r="O398" s="1">
        <v>44617.668310185189</v>
      </c>
      <c r="P398" s="1">
        <v>44617.695138888892</v>
      </c>
      <c r="Q398">
        <v>166</v>
      </c>
      <c r="R398">
        <v>2152</v>
      </c>
      <c r="S398" t="b">
        <v>0</v>
      </c>
      <c r="T398" t="s">
        <v>87</v>
      </c>
      <c r="U398" t="b">
        <v>1</v>
      </c>
      <c r="V398" t="s">
        <v>91</v>
      </c>
      <c r="W398" s="1">
        <v>44617.687696759262</v>
      </c>
      <c r="X398">
        <v>1605</v>
      </c>
      <c r="Y398">
        <v>239</v>
      </c>
      <c r="Z398">
        <v>0</v>
      </c>
      <c r="AA398">
        <v>239</v>
      </c>
      <c r="AB398">
        <v>0</v>
      </c>
      <c r="AC398">
        <v>164</v>
      </c>
      <c r="AD398">
        <v>-239</v>
      </c>
      <c r="AE398">
        <v>0</v>
      </c>
      <c r="AF398">
        <v>0</v>
      </c>
      <c r="AG398">
        <v>0</v>
      </c>
      <c r="AH398" t="s">
        <v>119</v>
      </c>
      <c r="AI398" s="1">
        <v>44617.695138888892</v>
      </c>
      <c r="AJ398">
        <v>547</v>
      </c>
      <c r="AK398">
        <v>2</v>
      </c>
      <c r="AL398">
        <v>0</v>
      </c>
      <c r="AM398">
        <v>2</v>
      </c>
      <c r="AN398">
        <v>0</v>
      </c>
      <c r="AO398">
        <v>5</v>
      </c>
      <c r="AP398">
        <v>-241</v>
      </c>
      <c r="AQ398">
        <v>0</v>
      </c>
      <c r="AR398">
        <v>0</v>
      </c>
      <c r="AS398">
        <v>0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 t="s">
        <v>87</v>
      </c>
      <c r="BB398" t="s">
        <v>87</v>
      </c>
      <c r="BC398" t="s">
        <v>87</v>
      </c>
      <c r="BD398" t="s">
        <v>87</v>
      </c>
      <c r="BE398" t="s">
        <v>87</v>
      </c>
    </row>
    <row r="399" spans="1:57" x14ac:dyDescent="0.45">
      <c r="A399" t="s">
        <v>926</v>
      </c>
      <c r="B399" t="s">
        <v>79</v>
      </c>
      <c r="C399" t="s">
        <v>907</v>
      </c>
      <c r="D399" t="s">
        <v>81</v>
      </c>
      <c r="E399" s="2" t="str">
        <f>HYPERLINK("capsilon://?command=openfolder&amp;siteaddress=FAM.docvelocity-na8.net&amp;folderid=FXBA18067B-ED52-6D87-0E3C-6F20AFFF0756","FX22024160")</f>
        <v>FX22024160</v>
      </c>
      <c r="F399" t="s">
        <v>19</v>
      </c>
      <c r="G399" t="s">
        <v>19</v>
      </c>
      <c r="H399" t="s">
        <v>82</v>
      </c>
      <c r="I399" t="s">
        <v>912</v>
      </c>
      <c r="J399">
        <v>0</v>
      </c>
      <c r="K399" t="s">
        <v>84</v>
      </c>
      <c r="L399" t="s">
        <v>85</v>
      </c>
      <c r="M399" t="s">
        <v>86</v>
      </c>
      <c r="N399">
        <v>2</v>
      </c>
      <c r="O399" s="1">
        <v>44617.671967592592</v>
      </c>
      <c r="P399" s="1">
        <v>44617.710787037038</v>
      </c>
      <c r="Q399">
        <v>1399</v>
      </c>
      <c r="R399">
        <v>1955</v>
      </c>
      <c r="S399" t="b">
        <v>0</v>
      </c>
      <c r="T399" t="s">
        <v>87</v>
      </c>
      <c r="U399" t="b">
        <v>1</v>
      </c>
      <c r="V399" t="s">
        <v>365</v>
      </c>
      <c r="W399" s="1">
        <v>44617.698622685188</v>
      </c>
      <c r="X399">
        <v>1289</v>
      </c>
      <c r="Y399">
        <v>239</v>
      </c>
      <c r="Z399">
        <v>0</v>
      </c>
      <c r="AA399">
        <v>239</v>
      </c>
      <c r="AB399">
        <v>0</v>
      </c>
      <c r="AC399">
        <v>165</v>
      </c>
      <c r="AD399">
        <v>-239</v>
      </c>
      <c r="AE399">
        <v>0</v>
      </c>
      <c r="AF399">
        <v>0</v>
      </c>
      <c r="AG399">
        <v>0</v>
      </c>
      <c r="AH399" t="s">
        <v>119</v>
      </c>
      <c r="AI399" s="1">
        <v>44617.710787037038</v>
      </c>
      <c r="AJ399">
        <v>666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-239</v>
      </c>
      <c r="AQ399">
        <v>0</v>
      </c>
      <c r="AR399">
        <v>0</v>
      </c>
      <c r="AS399">
        <v>0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 t="s">
        <v>87</v>
      </c>
      <c r="BB399" t="s">
        <v>87</v>
      </c>
      <c r="BC399" t="s">
        <v>87</v>
      </c>
      <c r="BD399" t="s">
        <v>87</v>
      </c>
      <c r="BE399" t="s">
        <v>87</v>
      </c>
    </row>
    <row r="400" spans="1:57" x14ac:dyDescent="0.45">
      <c r="A400" t="s">
        <v>927</v>
      </c>
      <c r="B400" t="s">
        <v>79</v>
      </c>
      <c r="C400" t="s">
        <v>484</v>
      </c>
      <c r="D400" t="s">
        <v>81</v>
      </c>
      <c r="E400" s="2" t="str">
        <f>HYPERLINK("capsilon://?command=openfolder&amp;siteaddress=FAM.docvelocity-na8.net&amp;folderid=FXD070FAC7-9996-5C39-A7E5-BC23B0E33BD0","FX22024467")</f>
        <v>FX22024467</v>
      </c>
      <c r="F400" t="s">
        <v>19</v>
      </c>
      <c r="G400" t="s">
        <v>19</v>
      </c>
      <c r="H400" t="s">
        <v>82</v>
      </c>
      <c r="I400" t="s">
        <v>928</v>
      </c>
      <c r="J400">
        <v>0</v>
      </c>
      <c r="K400" t="s">
        <v>84</v>
      </c>
      <c r="L400" t="s">
        <v>85</v>
      </c>
      <c r="M400" t="s">
        <v>86</v>
      </c>
      <c r="N400">
        <v>1</v>
      </c>
      <c r="O400" s="1">
        <v>44617.685613425929</v>
      </c>
      <c r="P400" s="1">
        <v>44617.742974537039</v>
      </c>
      <c r="Q400">
        <v>4278</v>
      </c>
      <c r="R400">
        <v>678</v>
      </c>
      <c r="S400" t="b">
        <v>0</v>
      </c>
      <c r="T400" t="s">
        <v>87</v>
      </c>
      <c r="U400" t="b">
        <v>0</v>
      </c>
      <c r="V400" t="s">
        <v>88</v>
      </c>
      <c r="W400" s="1">
        <v>44617.742974537039</v>
      </c>
      <c r="X400">
        <v>259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69</v>
      </c>
      <c r="AF400">
        <v>0</v>
      </c>
      <c r="AG400">
        <v>3</v>
      </c>
      <c r="AH400" t="s">
        <v>87</v>
      </c>
      <c r="AI400" t="s">
        <v>87</v>
      </c>
      <c r="AJ400" t="s">
        <v>87</v>
      </c>
      <c r="AK400" t="s">
        <v>87</v>
      </c>
      <c r="AL400" t="s">
        <v>87</v>
      </c>
      <c r="AM400" t="s">
        <v>87</v>
      </c>
      <c r="AN400" t="s">
        <v>87</v>
      </c>
      <c r="AO400" t="s">
        <v>87</v>
      </c>
      <c r="AP400" t="s">
        <v>87</v>
      </c>
      <c r="AQ400" t="s">
        <v>87</v>
      </c>
      <c r="AR400" t="s">
        <v>87</v>
      </c>
      <c r="AS400" t="s">
        <v>87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 t="s">
        <v>87</v>
      </c>
      <c r="BB400" t="s">
        <v>87</v>
      </c>
      <c r="BC400" t="s">
        <v>87</v>
      </c>
      <c r="BD400" t="s">
        <v>87</v>
      </c>
      <c r="BE400" t="s">
        <v>87</v>
      </c>
    </row>
    <row r="401" spans="1:57" x14ac:dyDescent="0.45">
      <c r="A401" t="s">
        <v>929</v>
      </c>
      <c r="B401" t="s">
        <v>79</v>
      </c>
      <c r="C401" t="s">
        <v>484</v>
      </c>
      <c r="D401" t="s">
        <v>81</v>
      </c>
      <c r="E401" s="2" t="str">
        <f>HYPERLINK("capsilon://?command=openfolder&amp;siteaddress=FAM.docvelocity-na8.net&amp;folderid=FXD070FAC7-9996-5C39-A7E5-BC23B0E33BD0","FX22024467")</f>
        <v>FX22024467</v>
      </c>
      <c r="F401" t="s">
        <v>19</v>
      </c>
      <c r="G401" t="s">
        <v>19</v>
      </c>
      <c r="H401" t="s">
        <v>82</v>
      </c>
      <c r="I401" t="s">
        <v>930</v>
      </c>
      <c r="J401">
        <v>0</v>
      </c>
      <c r="K401" t="s">
        <v>84</v>
      </c>
      <c r="L401" t="s">
        <v>85</v>
      </c>
      <c r="M401" t="s">
        <v>86</v>
      </c>
      <c r="N401">
        <v>1</v>
      </c>
      <c r="O401" s="1">
        <v>44617.686828703707</v>
      </c>
      <c r="P401" s="1">
        <v>44617.74490740741</v>
      </c>
      <c r="Q401">
        <v>4379</v>
      </c>
      <c r="R401">
        <v>639</v>
      </c>
      <c r="S401" t="b">
        <v>0</v>
      </c>
      <c r="T401" t="s">
        <v>87</v>
      </c>
      <c r="U401" t="b">
        <v>0</v>
      </c>
      <c r="V401" t="s">
        <v>88</v>
      </c>
      <c r="W401" s="1">
        <v>44617.74490740741</v>
      </c>
      <c r="X401">
        <v>166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64</v>
      </c>
      <c r="AF401">
        <v>0</v>
      </c>
      <c r="AG401">
        <v>2</v>
      </c>
      <c r="AH401" t="s">
        <v>87</v>
      </c>
      <c r="AI401" t="s">
        <v>87</v>
      </c>
      <c r="AJ401" t="s">
        <v>87</v>
      </c>
      <c r="AK401" t="s">
        <v>87</v>
      </c>
      <c r="AL401" t="s">
        <v>87</v>
      </c>
      <c r="AM401" t="s">
        <v>87</v>
      </c>
      <c r="AN401" t="s">
        <v>87</v>
      </c>
      <c r="AO401" t="s">
        <v>87</v>
      </c>
      <c r="AP401" t="s">
        <v>87</v>
      </c>
      <c r="AQ401" t="s">
        <v>87</v>
      </c>
      <c r="AR401" t="s">
        <v>87</v>
      </c>
      <c r="AS401" t="s">
        <v>87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 t="s">
        <v>87</v>
      </c>
      <c r="BB401" t="s">
        <v>87</v>
      </c>
      <c r="BC401" t="s">
        <v>87</v>
      </c>
      <c r="BD401" t="s">
        <v>87</v>
      </c>
      <c r="BE401" t="s">
        <v>87</v>
      </c>
    </row>
    <row r="402" spans="1:57" x14ac:dyDescent="0.45">
      <c r="A402" t="s">
        <v>931</v>
      </c>
      <c r="B402" t="s">
        <v>79</v>
      </c>
      <c r="C402" t="s">
        <v>932</v>
      </c>
      <c r="D402" t="s">
        <v>81</v>
      </c>
      <c r="E402" s="2" t="str">
        <f>HYPERLINK("capsilon://?command=openfolder&amp;siteaddress=FAM.docvelocity-na8.net&amp;folderid=FX3B19ADC8-130F-72CD-374D-4737BB1BF1DF","FX220210663")</f>
        <v>FX220210663</v>
      </c>
      <c r="F402" t="s">
        <v>19</v>
      </c>
      <c r="G402" t="s">
        <v>19</v>
      </c>
      <c r="H402" t="s">
        <v>82</v>
      </c>
      <c r="I402" t="s">
        <v>933</v>
      </c>
      <c r="J402">
        <v>0</v>
      </c>
      <c r="K402" t="s">
        <v>84</v>
      </c>
      <c r="L402" t="s">
        <v>85</v>
      </c>
      <c r="M402" t="s">
        <v>86</v>
      </c>
      <c r="N402">
        <v>1</v>
      </c>
      <c r="O402" s="1">
        <v>44617.724918981483</v>
      </c>
      <c r="P402" s="1">
        <v>44617.745625000003</v>
      </c>
      <c r="Q402">
        <v>1631</v>
      </c>
      <c r="R402">
        <v>158</v>
      </c>
      <c r="S402" t="b">
        <v>0</v>
      </c>
      <c r="T402" t="s">
        <v>87</v>
      </c>
      <c r="U402" t="b">
        <v>0</v>
      </c>
      <c r="V402" t="s">
        <v>88</v>
      </c>
      <c r="W402" s="1">
        <v>44617.745625000003</v>
      </c>
      <c r="X402">
        <v>61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36</v>
      </c>
      <c r="AF402">
        <v>0</v>
      </c>
      <c r="AG402">
        <v>2</v>
      </c>
      <c r="AH402" t="s">
        <v>87</v>
      </c>
      <c r="AI402" t="s">
        <v>87</v>
      </c>
      <c r="AJ402" t="s">
        <v>87</v>
      </c>
      <c r="AK402" t="s">
        <v>87</v>
      </c>
      <c r="AL402" t="s">
        <v>87</v>
      </c>
      <c r="AM402" t="s">
        <v>87</v>
      </c>
      <c r="AN402" t="s">
        <v>87</v>
      </c>
      <c r="AO402" t="s">
        <v>87</v>
      </c>
      <c r="AP402" t="s">
        <v>87</v>
      </c>
      <c r="AQ402" t="s">
        <v>87</v>
      </c>
      <c r="AR402" t="s">
        <v>87</v>
      </c>
      <c r="AS402" t="s">
        <v>87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 t="s">
        <v>87</v>
      </c>
      <c r="BB402" t="s">
        <v>87</v>
      </c>
      <c r="BC402" t="s">
        <v>87</v>
      </c>
      <c r="BD402" t="s">
        <v>87</v>
      </c>
      <c r="BE402" t="s">
        <v>87</v>
      </c>
    </row>
    <row r="403" spans="1:57" x14ac:dyDescent="0.45">
      <c r="A403" t="s">
        <v>934</v>
      </c>
      <c r="B403" t="s">
        <v>79</v>
      </c>
      <c r="C403" t="s">
        <v>484</v>
      </c>
      <c r="D403" t="s">
        <v>81</v>
      </c>
      <c r="E403" s="2" t="str">
        <f>HYPERLINK("capsilon://?command=openfolder&amp;siteaddress=FAM.docvelocity-na8.net&amp;folderid=FXD070FAC7-9996-5C39-A7E5-BC23B0E33BD0","FX22024467")</f>
        <v>FX22024467</v>
      </c>
      <c r="F403" t="s">
        <v>19</v>
      </c>
      <c r="G403" t="s">
        <v>19</v>
      </c>
      <c r="H403" t="s">
        <v>82</v>
      </c>
      <c r="I403" t="s">
        <v>928</v>
      </c>
      <c r="J403">
        <v>0</v>
      </c>
      <c r="K403" t="s">
        <v>84</v>
      </c>
      <c r="L403" t="s">
        <v>85</v>
      </c>
      <c r="M403" t="s">
        <v>86</v>
      </c>
      <c r="N403">
        <v>2</v>
      </c>
      <c r="O403" s="1">
        <v>44617.743969907409</v>
      </c>
      <c r="P403" s="1">
        <v>44617.763182870367</v>
      </c>
      <c r="Q403">
        <v>451</v>
      </c>
      <c r="R403">
        <v>1209</v>
      </c>
      <c r="S403" t="b">
        <v>0</v>
      </c>
      <c r="T403" t="s">
        <v>87</v>
      </c>
      <c r="U403" t="b">
        <v>1</v>
      </c>
      <c r="V403" t="s">
        <v>132</v>
      </c>
      <c r="W403" s="1">
        <v>44617.748668981483</v>
      </c>
      <c r="X403">
        <v>399</v>
      </c>
      <c r="Y403">
        <v>147</v>
      </c>
      <c r="Z403">
        <v>0</v>
      </c>
      <c r="AA403">
        <v>147</v>
      </c>
      <c r="AB403">
        <v>0</v>
      </c>
      <c r="AC403">
        <v>63</v>
      </c>
      <c r="AD403">
        <v>-147</v>
      </c>
      <c r="AE403">
        <v>0</v>
      </c>
      <c r="AF403">
        <v>0</v>
      </c>
      <c r="AG403">
        <v>0</v>
      </c>
      <c r="AH403" t="s">
        <v>119</v>
      </c>
      <c r="AI403" s="1">
        <v>44617.763182870367</v>
      </c>
      <c r="AJ403">
        <v>810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-147</v>
      </c>
      <c r="AQ403">
        <v>0</v>
      </c>
      <c r="AR403">
        <v>0</v>
      </c>
      <c r="AS403">
        <v>0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 t="s">
        <v>87</v>
      </c>
      <c r="BB403" t="s">
        <v>87</v>
      </c>
      <c r="BC403" t="s">
        <v>87</v>
      </c>
      <c r="BD403" t="s">
        <v>87</v>
      </c>
      <c r="BE403" t="s">
        <v>87</v>
      </c>
    </row>
    <row r="404" spans="1:57" x14ac:dyDescent="0.45">
      <c r="A404" t="s">
        <v>935</v>
      </c>
      <c r="B404" t="s">
        <v>79</v>
      </c>
      <c r="C404" t="s">
        <v>484</v>
      </c>
      <c r="D404" t="s">
        <v>81</v>
      </c>
      <c r="E404" s="2" t="str">
        <f>HYPERLINK("capsilon://?command=openfolder&amp;siteaddress=FAM.docvelocity-na8.net&amp;folderid=FXD070FAC7-9996-5C39-A7E5-BC23B0E33BD0","FX22024467")</f>
        <v>FX22024467</v>
      </c>
      <c r="F404" t="s">
        <v>19</v>
      </c>
      <c r="G404" t="s">
        <v>19</v>
      </c>
      <c r="H404" t="s">
        <v>82</v>
      </c>
      <c r="I404" t="s">
        <v>930</v>
      </c>
      <c r="J404">
        <v>0</v>
      </c>
      <c r="K404" t="s">
        <v>84</v>
      </c>
      <c r="L404" t="s">
        <v>85</v>
      </c>
      <c r="M404" t="s">
        <v>86</v>
      </c>
      <c r="N404">
        <v>2</v>
      </c>
      <c r="O404" s="1">
        <v>44617.745821759258</v>
      </c>
      <c r="P404" s="1">
        <v>44617.769606481481</v>
      </c>
      <c r="Q404">
        <v>347</v>
      </c>
      <c r="R404">
        <v>1708</v>
      </c>
      <c r="S404" t="b">
        <v>0</v>
      </c>
      <c r="T404" t="s">
        <v>87</v>
      </c>
      <c r="U404" t="b">
        <v>1</v>
      </c>
      <c r="V404" t="s">
        <v>124</v>
      </c>
      <c r="W404" s="1">
        <v>44617.763483796298</v>
      </c>
      <c r="X404">
        <v>1510</v>
      </c>
      <c r="Y404">
        <v>88</v>
      </c>
      <c r="Z404">
        <v>0</v>
      </c>
      <c r="AA404">
        <v>88</v>
      </c>
      <c r="AB404">
        <v>0</v>
      </c>
      <c r="AC404">
        <v>31</v>
      </c>
      <c r="AD404">
        <v>-88</v>
      </c>
      <c r="AE404">
        <v>0</v>
      </c>
      <c r="AF404">
        <v>0</v>
      </c>
      <c r="AG404">
        <v>0</v>
      </c>
      <c r="AH404" t="s">
        <v>119</v>
      </c>
      <c r="AI404" s="1">
        <v>44617.769606481481</v>
      </c>
      <c r="AJ404">
        <v>198</v>
      </c>
      <c r="AK404">
        <v>0</v>
      </c>
      <c r="AL404">
        <v>0</v>
      </c>
      <c r="AM404">
        <v>0</v>
      </c>
      <c r="AN404">
        <v>0</v>
      </c>
      <c r="AO404">
        <v>1</v>
      </c>
      <c r="AP404">
        <v>-88</v>
      </c>
      <c r="AQ404">
        <v>0</v>
      </c>
      <c r="AR404">
        <v>0</v>
      </c>
      <c r="AS404">
        <v>0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 t="s">
        <v>87</v>
      </c>
      <c r="BB404" t="s">
        <v>87</v>
      </c>
      <c r="BC404" t="s">
        <v>87</v>
      </c>
      <c r="BD404" t="s">
        <v>87</v>
      </c>
      <c r="BE404" t="s">
        <v>87</v>
      </c>
    </row>
    <row r="405" spans="1:57" x14ac:dyDescent="0.45">
      <c r="A405" t="s">
        <v>936</v>
      </c>
      <c r="B405" t="s">
        <v>79</v>
      </c>
      <c r="C405" t="s">
        <v>932</v>
      </c>
      <c r="D405" t="s">
        <v>81</v>
      </c>
      <c r="E405" s="2" t="str">
        <f>HYPERLINK("capsilon://?command=openfolder&amp;siteaddress=FAM.docvelocity-na8.net&amp;folderid=FX3B19ADC8-130F-72CD-374D-4737BB1BF1DF","FX220210663")</f>
        <v>FX220210663</v>
      </c>
      <c r="F405" t="s">
        <v>19</v>
      </c>
      <c r="G405" t="s">
        <v>19</v>
      </c>
      <c r="H405" t="s">
        <v>82</v>
      </c>
      <c r="I405" t="s">
        <v>933</v>
      </c>
      <c r="J405">
        <v>0</v>
      </c>
      <c r="K405" t="s">
        <v>84</v>
      </c>
      <c r="L405" t="s">
        <v>85</v>
      </c>
      <c r="M405" t="s">
        <v>86</v>
      </c>
      <c r="N405">
        <v>2</v>
      </c>
      <c r="O405" s="1">
        <v>44617.746469907404</v>
      </c>
      <c r="P405" s="1">
        <v>44617.76730324074</v>
      </c>
      <c r="Q405">
        <v>1213</v>
      </c>
      <c r="R405">
        <v>587</v>
      </c>
      <c r="S405" t="b">
        <v>0</v>
      </c>
      <c r="T405" t="s">
        <v>87</v>
      </c>
      <c r="U405" t="b">
        <v>1</v>
      </c>
      <c r="V405" t="s">
        <v>132</v>
      </c>
      <c r="W405" s="1">
        <v>44617.751354166663</v>
      </c>
      <c r="X405">
        <v>231</v>
      </c>
      <c r="Y405">
        <v>92</v>
      </c>
      <c r="Z405">
        <v>0</v>
      </c>
      <c r="AA405">
        <v>92</v>
      </c>
      <c r="AB405">
        <v>0</v>
      </c>
      <c r="AC405">
        <v>29</v>
      </c>
      <c r="AD405">
        <v>-92</v>
      </c>
      <c r="AE405">
        <v>0</v>
      </c>
      <c r="AF405">
        <v>0</v>
      </c>
      <c r="AG405">
        <v>0</v>
      </c>
      <c r="AH405" t="s">
        <v>119</v>
      </c>
      <c r="AI405" s="1">
        <v>44617.76730324074</v>
      </c>
      <c r="AJ405">
        <v>356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-92</v>
      </c>
      <c r="AQ405">
        <v>0</v>
      </c>
      <c r="AR405">
        <v>0</v>
      </c>
      <c r="AS405">
        <v>0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 t="s">
        <v>87</v>
      </c>
      <c r="BB405" t="s">
        <v>87</v>
      </c>
      <c r="BC405" t="s">
        <v>87</v>
      </c>
      <c r="BD405" t="s">
        <v>87</v>
      </c>
      <c r="BE405" t="s">
        <v>87</v>
      </c>
    </row>
    <row r="406" spans="1:57" x14ac:dyDescent="0.45">
      <c r="A406" t="s">
        <v>937</v>
      </c>
      <c r="B406" t="s">
        <v>79</v>
      </c>
      <c r="C406" t="s">
        <v>938</v>
      </c>
      <c r="D406" t="s">
        <v>81</v>
      </c>
      <c r="E406" s="2" t="str">
        <f>HYPERLINK("capsilon://?command=openfolder&amp;siteaddress=FAM.docvelocity-na8.net&amp;folderid=FXEBE3CA85-83D2-F2C2-8141-A4ADA95A73A3","FX21111118")</f>
        <v>FX21111118</v>
      </c>
      <c r="F406" t="s">
        <v>19</v>
      </c>
      <c r="G406" t="s">
        <v>19</v>
      </c>
      <c r="H406" t="s">
        <v>82</v>
      </c>
      <c r="I406" t="s">
        <v>939</v>
      </c>
      <c r="J406">
        <v>0</v>
      </c>
      <c r="K406" t="s">
        <v>84</v>
      </c>
      <c r="L406" t="s">
        <v>85</v>
      </c>
      <c r="M406" t="s">
        <v>86</v>
      </c>
      <c r="N406">
        <v>1</v>
      </c>
      <c r="O406" s="1">
        <v>44617.849537037036</v>
      </c>
      <c r="P406" s="1">
        <v>44618.078553240739</v>
      </c>
      <c r="Q406">
        <v>19349</v>
      </c>
      <c r="R406">
        <v>438</v>
      </c>
      <c r="S406" t="b">
        <v>0</v>
      </c>
      <c r="T406" t="s">
        <v>87</v>
      </c>
      <c r="U406" t="b">
        <v>0</v>
      </c>
      <c r="V406" t="s">
        <v>96</v>
      </c>
      <c r="W406" s="1">
        <v>44618.078553240739</v>
      </c>
      <c r="X406">
        <v>438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148</v>
      </c>
      <c r="AF406">
        <v>0</v>
      </c>
      <c r="AG406">
        <v>7</v>
      </c>
      <c r="AH406" t="s">
        <v>87</v>
      </c>
      <c r="AI406" t="s">
        <v>87</v>
      </c>
      <c r="AJ406" t="s">
        <v>87</v>
      </c>
      <c r="AK406" t="s">
        <v>87</v>
      </c>
      <c r="AL406" t="s">
        <v>87</v>
      </c>
      <c r="AM406" t="s">
        <v>87</v>
      </c>
      <c r="AN406" t="s">
        <v>87</v>
      </c>
      <c r="AO406" t="s">
        <v>87</v>
      </c>
      <c r="AP406" t="s">
        <v>87</v>
      </c>
      <c r="AQ406" t="s">
        <v>87</v>
      </c>
      <c r="AR406" t="s">
        <v>87</v>
      </c>
      <c r="AS406" t="s">
        <v>87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 t="s">
        <v>87</v>
      </c>
      <c r="BB406" t="s">
        <v>87</v>
      </c>
      <c r="BC406" t="s">
        <v>87</v>
      </c>
      <c r="BD406" t="s">
        <v>87</v>
      </c>
      <c r="BE406" t="s">
        <v>87</v>
      </c>
    </row>
    <row r="407" spans="1:57" x14ac:dyDescent="0.45">
      <c r="A407" t="s">
        <v>940</v>
      </c>
      <c r="B407" t="s">
        <v>79</v>
      </c>
      <c r="C407" t="s">
        <v>938</v>
      </c>
      <c r="D407" t="s">
        <v>81</v>
      </c>
      <c r="E407" s="2" t="str">
        <f>HYPERLINK("capsilon://?command=openfolder&amp;siteaddress=FAM.docvelocity-na8.net&amp;folderid=FXEBE3CA85-83D2-F2C2-8141-A4ADA95A73A3","FX21111118")</f>
        <v>FX21111118</v>
      </c>
      <c r="F407" t="s">
        <v>19</v>
      </c>
      <c r="G407" t="s">
        <v>19</v>
      </c>
      <c r="H407" t="s">
        <v>82</v>
      </c>
      <c r="I407" t="s">
        <v>939</v>
      </c>
      <c r="J407">
        <v>0</v>
      </c>
      <c r="K407" t="s">
        <v>84</v>
      </c>
      <c r="L407" t="s">
        <v>85</v>
      </c>
      <c r="M407" t="s">
        <v>86</v>
      </c>
      <c r="N407">
        <v>2</v>
      </c>
      <c r="O407" s="1">
        <v>44618.080300925925</v>
      </c>
      <c r="P407" s="1">
        <v>44618.146365740744</v>
      </c>
      <c r="Q407">
        <v>1596</v>
      </c>
      <c r="R407">
        <v>4112</v>
      </c>
      <c r="S407" t="b">
        <v>0</v>
      </c>
      <c r="T407" t="s">
        <v>87</v>
      </c>
      <c r="U407" t="b">
        <v>1</v>
      </c>
      <c r="V407" t="s">
        <v>96</v>
      </c>
      <c r="W407" s="1">
        <v>44618.106724537036</v>
      </c>
      <c r="X407">
        <v>2245</v>
      </c>
      <c r="Y407">
        <v>201</v>
      </c>
      <c r="Z407">
        <v>0</v>
      </c>
      <c r="AA407">
        <v>201</v>
      </c>
      <c r="AB407">
        <v>179</v>
      </c>
      <c r="AC407">
        <v>74</v>
      </c>
      <c r="AD407">
        <v>-201</v>
      </c>
      <c r="AE407">
        <v>0</v>
      </c>
      <c r="AF407">
        <v>0</v>
      </c>
      <c r="AG407">
        <v>0</v>
      </c>
      <c r="AH407" t="s">
        <v>629</v>
      </c>
      <c r="AI407" s="1">
        <v>44618.146365740744</v>
      </c>
      <c r="AJ407">
        <v>1867</v>
      </c>
      <c r="AK407">
        <v>0</v>
      </c>
      <c r="AL407">
        <v>0</v>
      </c>
      <c r="AM407">
        <v>0</v>
      </c>
      <c r="AN407">
        <v>179</v>
      </c>
      <c r="AO407">
        <v>0</v>
      </c>
      <c r="AP407">
        <v>-201</v>
      </c>
      <c r="AQ407">
        <v>0</v>
      </c>
      <c r="AR407">
        <v>0</v>
      </c>
      <c r="AS407">
        <v>0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 t="s">
        <v>87</v>
      </c>
      <c r="BB407" t="s">
        <v>87</v>
      </c>
      <c r="BC407" t="s">
        <v>87</v>
      </c>
      <c r="BD407" t="s">
        <v>87</v>
      </c>
      <c r="BE407" t="s">
        <v>87</v>
      </c>
    </row>
    <row r="408" spans="1:57" x14ac:dyDescent="0.45">
      <c r="A408" t="s">
        <v>941</v>
      </c>
      <c r="B408" t="s">
        <v>79</v>
      </c>
      <c r="C408" t="s">
        <v>428</v>
      </c>
      <c r="D408" t="s">
        <v>81</v>
      </c>
      <c r="E408" s="2" t="str">
        <f>HYPERLINK("capsilon://?command=openfolder&amp;siteaddress=FAM.docvelocity-na8.net&amp;folderid=FX199BA368-101F-5474-2E1E-74C7AD669B11","FX22021329")</f>
        <v>FX22021329</v>
      </c>
      <c r="F408" t="s">
        <v>19</v>
      </c>
      <c r="G408" t="s">
        <v>19</v>
      </c>
      <c r="H408" t="s">
        <v>82</v>
      </c>
      <c r="I408" t="s">
        <v>942</v>
      </c>
      <c r="J408">
        <v>0</v>
      </c>
      <c r="K408" t="s">
        <v>84</v>
      </c>
      <c r="L408" t="s">
        <v>85</v>
      </c>
      <c r="M408" t="s">
        <v>86</v>
      </c>
      <c r="N408">
        <v>2</v>
      </c>
      <c r="O408" s="1">
        <v>44620.386041666665</v>
      </c>
      <c r="P408" s="1">
        <v>44620.405358796299</v>
      </c>
      <c r="Q408">
        <v>1398</v>
      </c>
      <c r="R408">
        <v>271</v>
      </c>
      <c r="S408" t="b">
        <v>0</v>
      </c>
      <c r="T408" t="s">
        <v>87</v>
      </c>
      <c r="U408" t="b">
        <v>0</v>
      </c>
      <c r="V408" t="s">
        <v>128</v>
      </c>
      <c r="W408" s="1">
        <v>44620.389062499999</v>
      </c>
      <c r="X408">
        <v>97</v>
      </c>
      <c r="Y408">
        <v>9</v>
      </c>
      <c r="Z408">
        <v>0</v>
      </c>
      <c r="AA408">
        <v>9</v>
      </c>
      <c r="AB408">
        <v>0</v>
      </c>
      <c r="AC408">
        <v>1</v>
      </c>
      <c r="AD408">
        <v>-9</v>
      </c>
      <c r="AE408">
        <v>0</v>
      </c>
      <c r="AF408">
        <v>0</v>
      </c>
      <c r="AG408">
        <v>0</v>
      </c>
      <c r="AH408" t="s">
        <v>172</v>
      </c>
      <c r="AI408" s="1">
        <v>44620.405358796299</v>
      </c>
      <c r="AJ408">
        <v>174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-9</v>
      </c>
      <c r="AQ408">
        <v>0</v>
      </c>
      <c r="AR408">
        <v>0</v>
      </c>
      <c r="AS408">
        <v>0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 t="s">
        <v>87</v>
      </c>
      <c r="BB408" t="s">
        <v>87</v>
      </c>
      <c r="BC408" t="s">
        <v>87</v>
      </c>
      <c r="BD408" t="s">
        <v>87</v>
      </c>
      <c r="BE408" t="s">
        <v>87</v>
      </c>
    </row>
    <row r="409" spans="1:57" x14ac:dyDescent="0.45">
      <c r="A409" t="s">
        <v>943</v>
      </c>
      <c r="B409" t="s">
        <v>79</v>
      </c>
      <c r="C409" t="s">
        <v>484</v>
      </c>
      <c r="D409" t="s">
        <v>81</v>
      </c>
      <c r="E409" s="2" t="str">
        <f>HYPERLINK("capsilon://?command=openfolder&amp;siteaddress=FAM.docvelocity-na8.net&amp;folderid=FXD070FAC7-9996-5C39-A7E5-BC23B0E33BD0","FX22024467")</f>
        <v>FX22024467</v>
      </c>
      <c r="F409" t="s">
        <v>19</v>
      </c>
      <c r="G409" t="s">
        <v>19</v>
      </c>
      <c r="H409" t="s">
        <v>82</v>
      </c>
      <c r="I409" t="s">
        <v>944</v>
      </c>
      <c r="J409">
        <v>0</v>
      </c>
      <c r="K409" t="s">
        <v>84</v>
      </c>
      <c r="L409" t="s">
        <v>85</v>
      </c>
      <c r="M409" t="s">
        <v>86</v>
      </c>
      <c r="N409">
        <v>1</v>
      </c>
      <c r="O409" s="1">
        <v>44620.409050925926</v>
      </c>
      <c r="P409" s="1">
        <v>44620.413240740738</v>
      </c>
      <c r="Q409">
        <v>233</v>
      </c>
      <c r="R409">
        <v>129</v>
      </c>
      <c r="S409" t="b">
        <v>0</v>
      </c>
      <c r="T409" t="s">
        <v>87</v>
      </c>
      <c r="U409" t="b">
        <v>0</v>
      </c>
      <c r="V409" t="s">
        <v>128</v>
      </c>
      <c r="W409" s="1">
        <v>44620.413240740738</v>
      </c>
      <c r="X409">
        <v>129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64</v>
      </c>
      <c r="AF409">
        <v>0</v>
      </c>
      <c r="AG409">
        <v>2</v>
      </c>
      <c r="AH409" t="s">
        <v>87</v>
      </c>
      <c r="AI409" t="s">
        <v>87</v>
      </c>
      <c r="AJ409" t="s">
        <v>87</v>
      </c>
      <c r="AK409" t="s">
        <v>87</v>
      </c>
      <c r="AL409" t="s">
        <v>87</v>
      </c>
      <c r="AM409" t="s">
        <v>87</v>
      </c>
      <c r="AN409" t="s">
        <v>87</v>
      </c>
      <c r="AO409" t="s">
        <v>87</v>
      </c>
      <c r="AP409" t="s">
        <v>87</v>
      </c>
      <c r="AQ409" t="s">
        <v>87</v>
      </c>
      <c r="AR409" t="s">
        <v>87</v>
      </c>
      <c r="AS409" t="s">
        <v>87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 t="s">
        <v>87</v>
      </c>
      <c r="BB409" t="s">
        <v>87</v>
      </c>
      <c r="BC409" t="s">
        <v>87</v>
      </c>
      <c r="BD409" t="s">
        <v>87</v>
      </c>
      <c r="BE409" t="s">
        <v>87</v>
      </c>
    </row>
    <row r="410" spans="1:57" x14ac:dyDescent="0.45">
      <c r="A410" t="s">
        <v>945</v>
      </c>
      <c r="B410" t="s">
        <v>79</v>
      </c>
      <c r="C410" t="s">
        <v>484</v>
      </c>
      <c r="D410" t="s">
        <v>81</v>
      </c>
      <c r="E410" s="2" t="str">
        <f>HYPERLINK("capsilon://?command=openfolder&amp;siteaddress=FAM.docvelocity-na8.net&amp;folderid=FXD070FAC7-9996-5C39-A7E5-BC23B0E33BD0","FX22024467")</f>
        <v>FX22024467</v>
      </c>
      <c r="F410" t="s">
        <v>19</v>
      </c>
      <c r="G410" t="s">
        <v>19</v>
      </c>
      <c r="H410" t="s">
        <v>82</v>
      </c>
      <c r="I410" t="s">
        <v>946</v>
      </c>
      <c r="J410">
        <v>0</v>
      </c>
      <c r="K410" t="s">
        <v>84</v>
      </c>
      <c r="L410" t="s">
        <v>85</v>
      </c>
      <c r="M410" t="s">
        <v>86</v>
      </c>
      <c r="N410">
        <v>1</v>
      </c>
      <c r="O410" s="1">
        <v>44620.410196759258</v>
      </c>
      <c r="P410" s="1">
        <v>44620.414664351854</v>
      </c>
      <c r="Q410">
        <v>264</v>
      </c>
      <c r="R410">
        <v>122</v>
      </c>
      <c r="S410" t="b">
        <v>0</v>
      </c>
      <c r="T410" t="s">
        <v>87</v>
      </c>
      <c r="U410" t="b">
        <v>0</v>
      </c>
      <c r="V410" t="s">
        <v>128</v>
      </c>
      <c r="W410" s="1">
        <v>44620.414664351854</v>
      </c>
      <c r="X410">
        <v>122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69</v>
      </c>
      <c r="AF410">
        <v>0</v>
      </c>
      <c r="AG410">
        <v>2</v>
      </c>
      <c r="AH410" t="s">
        <v>87</v>
      </c>
      <c r="AI410" t="s">
        <v>87</v>
      </c>
      <c r="AJ410" t="s">
        <v>87</v>
      </c>
      <c r="AK410" t="s">
        <v>87</v>
      </c>
      <c r="AL410" t="s">
        <v>87</v>
      </c>
      <c r="AM410" t="s">
        <v>87</v>
      </c>
      <c r="AN410" t="s">
        <v>87</v>
      </c>
      <c r="AO410" t="s">
        <v>87</v>
      </c>
      <c r="AP410" t="s">
        <v>87</v>
      </c>
      <c r="AQ410" t="s">
        <v>87</v>
      </c>
      <c r="AR410" t="s">
        <v>87</v>
      </c>
      <c r="AS410" t="s">
        <v>87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 t="s">
        <v>87</v>
      </c>
      <c r="BB410" t="s">
        <v>87</v>
      </c>
      <c r="BC410" t="s">
        <v>87</v>
      </c>
      <c r="BD410" t="s">
        <v>87</v>
      </c>
      <c r="BE410" t="s">
        <v>87</v>
      </c>
    </row>
    <row r="411" spans="1:57" x14ac:dyDescent="0.45">
      <c r="A411" t="s">
        <v>947</v>
      </c>
      <c r="B411" t="s">
        <v>79</v>
      </c>
      <c r="C411" t="s">
        <v>484</v>
      </c>
      <c r="D411" t="s">
        <v>81</v>
      </c>
      <c r="E411" s="2" t="str">
        <f>HYPERLINK("capsilon://?command=openfolder&amp;siteaddress=FAM.docvelocity-na8.net&amp;folderid=FXD070FAC7-9996-5C39-A7E5-BC23B0E33BD0","FX22024467")</f>
        <v>FX22024467</v>
      </c>
      <c r="F411" t="s">
        <v>19</v>
      </c>
      <c r="G411" t="s">
        <v>19</v>
      </c>
      <c r="H411" t="s">
        <v>82</v>
      </c>
      <c r="I411" t="s">
        <v>948</v>
      </c>
      <c r="J411">
        <v>0</v>
      </c>
      <c r="K411" t="s">
        <v>84</v>
      </c>
      <c r="L411" t="s">
        <v>85</v>
      </c>
      <c r="M411" t="s">
        <v>86</v>
      </c>
      <c r="N411">
        <v>1</v>
      </c>
      <c r="O411" s="1">
        <v>44620.410787037035</v>
      </c>
      <c r="P411" s="1">
        <v>44620.426180555558</v>
      </c>
      <c r="Q411">
        <v>1199</v>
      </c>
      <c r="R411">
        <v>131</v>
      </c>
      <c r="S411" t="b">
        <v>0</v>
      </c>
      <c r="T411" t="s">
        <v>87</v>
      </c>
      <c r="U411" t="b">
        <v>0</v>
      </c>
      <c r="V411" t="s">
        <v>128</v>
      </c>
      <c r="W411" s="1">
        <v>44620.426180555558</v>
      </c>
      <c r="X411">
        <v>131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69</v>
      </c>
      <c r="AF411">
        <v>0</v>
      </c>
      <c r="AG411">
        <v>2</v>
      </c>
      <c r="AH411" t="s">
        <v>87</v>
      </c>
      <c r="AI411" t="s">
        <v>87</v>
      </c>
      <c r="AJ411" t="s">
        <v>87</v>
      </c>
      <c r="AK411" t="s">
        <v>87</v>
      </c>
      <c r="AL411" t="s">
        <v>87</v>
      </c>
      <c r="AM411" t="s">
        <v>87</v>
      </c>
      <c r="AN411" t="s">
        <v>87</v>
      </c>
      <c r="AO411" t="s">
        <v>87</v>
      </c>
      <c r="AP411" t="s">
        <v>87</v>
      </c>
      <c r="AQ411" t="s">
        <v>87</v>
      </c>
      <c r="AR411" t="s">
        <v>87</v>
      </c>
      <c r="AS411" t="s">
        <v>87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 t="s">
        <v>87</v>
      </c>
      <c r="BB411" t="s">
        <v>87</v>
      </c>
      <c r="BC411" t="s">
        <v>87</v>
      </c>
      <c r="BD411" t="s">
        <v>87</v>
      </c>
      <c r="BE411" t="s">
        <v>87</v>
      </c>
    </row>
    <row r="412" spans="1:57" x14ac:dyDescent="0.45">
      <c r="A412" t="s">
        <v>949</v>
      </c>
      <c r="B412" t="s">
        <v>79</v>
      </c>
      <c r="C412" t="s">
        <v>950</v>
      </c>
      <c r="D412" t="s">
        <v>81</v>
      </c>
      <c r="E412" s="2" t="str">
        <f>HYPERLINK("capsilon://?command=openfolder&amp;siteaddress=FAM.docvelocity-na8.net&amp;folderid=FXA15F242D-A216-546F-1611-FA85397039E1","FX2202434")</f>
        <v>FX2202434</v>
      </c>
      <c r="F412" t="s">
        <v>19</v>
      </c>
      <c r="G412" t="s">
        <v>19</v>
      </c>
      <c r="H412" t="s">
        <v>82</v>
      </c>
      <c r="I412" t="s">
        <v>951</v>
      </c>
      <c r="J412">
        <v>76</v>
      </c>
      <c r="K412" t="s">
        <v>84</v>
      </c>
      <c r="L412" t="s">
        <v>85</v>
      </c>
      <c r="M412" t="s">
        <v>86</v>
      </c>
      <c r="N412">
        <v>1</v>
      </c>
      <c r="O412" s="1">
        <v>44594.820104166669</v>
      </c>
      <c r="P412" s="1">
        <v>44595.154421296298</v>
      </c>
      <c r="Q412">
        <v>28224</v>
      </c>
      <c r="R412">
        <v>661</v>
      </c>
      <c r="S412" t="b">
        <v>0</v>
      </c>
      <c r="T412" t="s">
        <v>87</v>
      </c>
      <c r="U412" t="b">
        <v>0</v>
      </c>
      <c r="V412" t="s">
        <v>110</v>
      </c>
      <c r="W412" s="1">
        <v>44595.154421296298</v>
      </c>
      <c r="X412">
        <v>625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76</v>
      </c>
      <c r="AE412">
        <v>71</v>
      </c>
      <c r="AF412">
        <v>0</v>
      </c>
      <c r="AG412">
        <v>4</v>
      </c>
      <c r="AH412" t="s">
        <v>87</v>
      </c>
      <c r="AI412" t="s">
        <v>87</v>
      </c>
      <c r="AJ412" t="s">
        <v>87</v>
      </c>
      <c r="AK412" t="s">
        <v>87</v>
      </c>
      <c r="AL412" t="s">
        <v>87</v>
      </c>
      <c r="AM412" t="s">
        <v>87</v>
      </c>
      <c r="AN412" t="s">
        <v>87</v>
      </c>
      <c r="AO412" t="s">
        <v>87</v>
      </c>
      <c r="AP412" t="s">
        <v>87</v>
      </c>
      <c r="AQ412" t="s">
        <v>87</v>
      </c>
      <c r="AR412" t="s">
        <v>87</v>
      </c>
      <c r="AS412" t="s">
        <v>87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 t="s">
        <v>87</v>
      </c>
      <c r="BB412" t="s">
        <v>87</v>
      </c>
      <c r="BC412" t="s">
        <v>87</v>
      </c>
      <c r="BD412" t="s">
        <v>87</v>
      </c>
      <c r="BE412" t="s">
        <v>87</v>
      </c>
    </row>
    <row r="413" spans="1:57" x14ac:dyDescent="0.45">
      <c r="A413" t="s">
        <v>952</v>
      </c>
      <c r="B413" t="s">
        <v>79</v>
      </c>
      <c r="C413" t="s">
        <v>950</v>
      </c>
      <c r="D413" t="s">
        <v>81</v>
      </c>
      <c r="E413" s="2" t="str">
        <f>HYPERLINK("capsilon://?command=openfolder&amp;siteaddress=FAM.docvelocity-na8.net&amp;folderid=FXA15F242D-A216-546F-1611-FA85397039E1","FX2202434")</f>
        <v>FX2202434</v>
      </c>
      <c r="F413" t="s">
        <v>19</v>
      </c>
      <c r="G413" t="s">
        <v>19</v>
      </c>
      <c r="H413" t="s">
        <v>82</v>
      </c>
      <c r="I413" t="s">
        <v>951</v>
      </c>
      <c r="J413">
        <v>304</v>
      </c>
      <c r="K413" t="s">
        <v>84</v>
      </c>
      <c r="L413" t="s">
        <v>85</v>
      </c>
      <c r="M413" t="s">
        <v>86</v>
      </c>
      <c r="N413">
        <v>2</v>
      </c>
      <c r="O413" s="1">
        <v>44595.15520833333</v>
      </c>
      <c r="P413" s="1">
        <v>44595.194282407407</v>
      </c>
      <c r="Q413">
        <v>1216</v>
      </c>
      <c r="R413">
        <v>2160</v>
      </c>
      <c r="S413" t="b">
        <v>0</v>
      </c>
      <c r="T413" t="s">
        <v>87</v>
      </c>
      <c r="U413" t="b">
        <v>1</v>
      </c>
      <c r="V413" t="s">
        <v>128</v>
      </c>
      <c r="W413" s="1">
        <v>44595.188414351855</v>
      </c>
      <c r="X413">
        <v>1855</v>
      </c>
      <c r="Y413">
        <v>131</v>
      </c>
      <c r="Z413">
        <v>0</v>
      </c>
      <c r="AA413">
        <v>131</v>
      </c>
      <c r="AB413">
        <v>274</v>
      </c>
      <c r="AC413">
        <v>51</v>
      </c>
      <c r="AD413">
        <v>173</v>
      </c>
      <c r="AE413">
        <v>0</v>
      </c>
      <c r="AF413">
        <v>0</v>
      </c>
      <c r="AG413">
        <v>0</v>
      </c>
      <c r="AH413" t="s">
        <v>172</v>
      </c>
      <c r="AI413" s="1">
        <v>44595.194282407407</v>
      </c>
      <c r="AJ413">
        <v>291</v>
      </c>
      <c r="AK413">
        <v>0</v>
      </c>
      <c r="AL413">
        <v>0</v>
      </c>
      <c r="AM413">
        <v>0</v>
      </c>
      <c r="AN413">
        <v>274</v>
      </c>
      <c r="AO413">
        <v>0</v>
      </c>
      <c r="AP413">
        <v>173</v>
      </c>
      <c r="AQ413">
        <v>0</v>
      </c>
      <c r="AR413">
        <v>0</v>
      </c>
      <c r="AS413">
        <v>0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 t="s">
        <v>87</v>
      </c>
      <c r="BB413" t="s">
        <v>87</v>
      </c>
      <c r="BC413" t="s">
        <v>87</v>
      </c>
      <c r="BD413" t="s">
        <v>87</v>
      </c>
      <c r="BE413" t="s">
        <v>87</v>
      </c>
    </row>
    <row r="414" spans="1:57" x14ac:dyDescent="0.45">
      <c r="A414" t="s">
        <v>953</v>
      </c>
      <c r="B414" t="s">
        <v>79</v>
      </c>
      <c r="C414" t="s">
        <v>466</v>
      </c>
      <c r="D414" t="s">
        <v>81</v>
      </c>
      <c r="E414" s="2" t="str">
        <f>HYPERLINK("capsilon://?command=openfolder&amp;siteaddress=FAM.docvelocity-na8.net&amp;folderid=FX7E1BA9DB-DEB8-5918-4E01-D9DB05EA3A61","FX2201940")</f>
        <v>FX2201940</v>
      </c>
      <c r="F414" t="s">
        <v>19</v>
      </c>
      <c r="G414" t="s">
        <v>19</v>
      </c>
      <c r="H414" t="s">
        <v>82</v>
      </c>
      <c r="I414" t="s">
        <v>954</v>
      </c>
      <c r="J414">
        <v>30</v>
      </c>
      <c r="K414" t="s">
        <v>84</v>
      </c>
      <c r="L414" t="s">
        <v>85</v>
      </c>
      <c r="M414" t="s">
        <v>86</v>
      </c>
      <c r="N414">
        <v>2</v>
      </c>
      <c r="O414" s="1">
        <v>44595.366956018515</v>
      </c>
      <c r="P414" s="1">
        <v>44595.375393518516</v>
      </c>
      <c r="Q414">
        <v>457</v>
      </c>
      <c r="R414">
        <v>272</v>
      </c>
      <c r="S414" t="b">
        <v>0</v>
      </c>
      <c r="T414" t="s">
        <v>87</v>
      </c>
      <c r="U414" t="b">
        <v>0</v>
      </c>
      <c r="V414" t="s">
        <v>141</v>
      </c>
      <c r="W414" s="1">
        <v>44595.370428240742</v>
      </c>
      <c r="X414">
        <v>185</v>
      </c>
      <c r="Y414">
        <v>9</v>
      </c>
      <c r="Z414">
        <v>0</v>
      </c>
      <c r="AA414">
        <v>9</v>
      </c>
      <c r="AB414">
        <v>0</v>
      </c>
      <c r="AC414">
        <v>4</v>
      </c>
      <c r="AD414">
        <v>21</v>
      </c>
      <c r="AE414">
        <v>0</v>
      </c>
      <c r="AF414">
        <v>0</v>
      </c>
      <c r="AG414">
        <v>0</v>
      </c>
      <c r="AH414" t="s">
        <v>185</v>
      </c>
      <c r="AI414" s="1">
        <v>44595.375393518516</v>
      </c>
      <c r="AJ414">
        <v>87</v>
      </c>
      <c r="AK414">
        <v>1</v>
      </c>
      <c r="AL414">
        <v>0</v>
      </c>
      <c r="AM414">
        <v>1</v>
      </c>
      <c r="AN414">
        <v>0</v>
      </c>
      <c r="AO414">
        <v>0</v>
      </c>
      <c r="AP414">
        <v>20</v>
      </c>
      <c r="AQ414">
        <v>0</v>
      </c>
      <c r="AR414">
        <v>0</v>
      </c>
      <c r="AS414">
        <v>0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 t="s">
        <v>87</v>
      </c>
      <c r="BB414" t="s">
        <v>87</v>
      </c>
      <c r="BC414" t="s">
        <v>87</v>
      </c>
      <c r="BD414" t="s">
        <v>87</v>
      </c>
      <c r="BE414" t="s">
        <v>87</v>
      </c>
    </row>
    <row r="415" spans="1:57" x14ac:dyDescent="0.45">
      <c r="A415" t="s">
        <v>955</v>
      </c>
      <c r="B415" t="s">
        <v>79</v>
      </c>
      <c r="C415" t="s">
        <v>956</v>
      </c>
      <c r="D415" t="s">
        <v>81</v>
      </c>
      <c r="E415" s="2" t="str">
        <f>HYPERLINK("capsilon://?command=openfolder&amp;siteaddress=FAM.docvelocity-na8.net&amp;folderid=FXB3479C09-0BEF-8AE2-50FC-C50365C81FDD","FX22018860")</f>
        <v>FX22018860</v>
      </c>
      <c r="F415" t="s">
        <v>19</v>
      </c>
      <c r="G415" t="s">
        <v>19</v>
      </c>
      <c r="H415" t="s">
        <v>82</v>
      </c>
      <c r="I415" t="s">
        <v>957</v>
      </c>
      <c r="J415">
        <v>28</v>
      </c>
      <c r="K415" t="s">
        <v>84</v>
      </c>
      <c r="L415" t="s">
        <v>85</v>
      </c>
      <c r="M415" t="s">
        <v>86</v>
      </c>
      <c r="N415">
        <v>2</v>
      </c>
      <c r="O415" s="1">
        <v>44595.454270833332</v>
      </c>
      <c r="P415" s="1">
        <v>44595.502395833333</v>
      </c>
      <c r="Q415">
        <v>3803</v>
      </c>
      <c r="R415">
        <v>355</v>
      </c>
      <c r="S415" t="b">
        <v>0</v>
      </c>
      <c r="T415" t="s">
        <v>87</v>
      </c>
      <c r="U415" t="b">
        <v>0</v>
      </c>
      <c r="V415" t="s">
        <v>141</v>
      </c>
      <c r="W415" s="1">
        <v>44595.458506944444</v>
      </c>
      <c r="X415">
        <v>242</v>
      </c>
      <c r="Y415">
        <v>21</v>
      </c>
      <c r="Z415">
        <v>0</v>
      </c>
      <c r="AA415">
        <v>21</v>
      </c>
      <c r="AB415">
        <v>0</v>
      </c>
      <c r="AC415">
        <v>16</v>
      </c>
      <c r="AD415">
        <v>7</v>
      </c>
      <c r="AE415">
        <v>0</v>
      </c>
      <c r="AF415">
        <v>0</v>
      </c>
      <c r="AG415">
        <v>0</v>
      </c>
      <c r="AH415" t="s">
        <v>185</v>
      </c>
      <c r="AI415" s="1">
        <v>44595.502395833333</v>
      </c>
      <c r="AJ415">
        <v>96</v>
      </c>
      <c r="AK415">
        <v>1</v>
      </c>
      <c r="AL415">
        <v>0</v>
      </c>
      <c r="AM415">
        <v>1</v>
      </c>
      <c r="AN415">
        <v>0</v>
      </c>
      <c r="AO415">
        <v>0</v>
      </c>
      <c r="AP415">
        <v>6</v>
      </c>
      <c r="AQ415">
        <v>0</v>
      </c>
      <c r="AR415">
        <v>0</v>
      </c>
      <c r="AS415">
        <v>0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 t="s">
        <v>87</v>
      </c>
      <c r="BB415" t="s">
        <v>87</v>
      </c>
      <c r="BC415" t="s">
        <v>87</v>
      </c>
      <c r="BD415" t="s">
        <v>87</v>
      </c>
      <c r="BE415" t="s">
        <v>87</v>
      </c>
    </row>
    <row r="416" spans="1:57" x14ac:dyDescent="0.45">
      <c r="A416" t="s">
        <v>958</v>
      </c>
      <c r="B416" t="s">
        <v>79</v>
      </c>
      <c r="C416" t="s">
        <v>959</v>
      </c>
      <c r="D416" t="s">
        <v>81</v>
      </c>
      <c r="E416" s="2" t="str">
        <f>HYPERLINK("capsilon://?command=openfolder&amp;siteaddress=FAM.docvelocity-na8.net&amp;folderid=FXFAB050A2-5F3E-4BBC-A061-7529D27AF403","FX220112043")</f>
        <v>FX220112043</v>
      </c>
      <c r="F416" t="s">
        <v>19</v>
      </c>
      <c r="G416" t="s">
        <v>19</v>
      </c>
      <c r="H416" t="s">
        <v>82</v>
      </c>
      <c r="I416" t="s">
        <v>960</v>
      </c>
      <c r="J416">
        <v>62</v>
      </c>
      <c r="K416" t="s">
        <v>84</v>
      </c>
      <c r="L416" t="s">
        <v>85</v>
      </c>
      <c r="M416" t="s">
        <v>86</v>
      </c>
      <c r="N416">
        <v>2</v>
      </c>
      <c r="O416" s="1">
        <v>44595.507106481484</v>
      </c>
      <c r="P416" s="1">
        <v>44595.518368055556</v>
      </c>
      <c r="Q416">
        <v>615</v>
      </c>
      <c r="R416">
        <v>358</v>
      </c>
      <c r="S416" t="b">
        <v>0</v>
      </c>
      <c r="T416" t="s">
        <v>87</v>
      </c>
      <c r="U416" t="b">
        <v>0</v>
      </c>
      <c r="V416" t="s">
        <v>91</v>
      </c>
      <c r="W416" s="1">
        <v>44595.511574074073</v>
      </c>
      <c r="X416">
        <v>196</v>
      </c>
      <c r="Y416">
        <v>57</v>
      </c>
      <c r="Z416">
        <v>0</v>
      </c>
      <c r="AA416">
        <v>57</v>
      </c>
      <c r="AB416">
        <v>0</v>
      </c>
      <c r="AC416">
        <v>18</v>
      </c>
      <c r="AD416">
        <v>5</v>
      </c>
      <c r="AE416">
        <v>0</v>
      </c>
      <c r="AF416">
        <v>0</v>
      </c>
      <c r="AG416">
        <v>0</v>
      </c>
      <c r="AH416" t="s">
        <v>119</v>
      </c>
      <c r="AI416" s="1">
        <v>44595.518368055556</v>
      </c>
      <c r="AJ416">
        <v>141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5</v>
      </c>
      <c r="AQ416">
        <v>0</v>
      </c>
      <c r="AR416">
        <v>0</v>
      </c>
      <c r="AS416">
        <v>0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 t="s">
        <v>87</v>
      </c>
      <c r="BB416" t="s">
        <v>87</v>
      </c>
      <c r="BC416" t="s">
        <v>87</v>
      </c>
      <c r="BD416" t="s">
        <v>87</v>
      </c>
      <c r="BE416" t="s">
        <v>87</v>
      </c>
    </row>
    <row r="417" spans="1:57" x14ac:dyDescent="0.45">
      <c r="A417" t="s">
        <v>961</v>
      </c>
      <c r="B417" t="s">
        <v>79</v>
      </c>
      <c r="C417" t="s">
        <v>959</v>
      </c>
      <c r="D417" t="s">
        <v>81</v>
      </c>
      <c r="E417" s="2" t="str">
        <f>HYPERLINK("capsilon://?command=openfolder&amp;siteaddress=FAM.docvelocity-na8.net&amp;folderid=FXFAB050A2-5F3E-4BBC-A061-7529D27AF403","FX220112043")</f>
        <v>FX220112043</v>
      </c>
      <c r="F417" t="s">
        <v>19</v>
      </c>
      <c r="G417" t="s">
        <v>19</v>
      </c>
      <c r="H417" t="s">
        <v>82</v>
      </c>
      <c r="I417" t="s">
        <v>962</v>
      </c>
      <c r="J417">
        <v>62</v>
      </c>
      <c r="K417" t="s">
        <v>84</v>
      </c>
      <c r="L417" t="s">
        <v>85</v>
      </c>
      <c r="M417" t="s">
        <v>86</v>
      </c>
      <c r="N417">
        <v>2</v>
      </c>
      <c r="O417" s="1">
        <v>44595.507627314815</v>
      </c>
      <c r="P417" s="1">
        <v>44595.520775462966</v>
      </c>
      <c r="Q417">
        <v>761</v>
      </c>
      <c r="R417">
        <v>375</v>
      </c>
      <c r="S417" t="b">
        <v>0</v>
      </c>
      <c r="T417" t="s">
        <v>87</v>
      </c>
      <c r="U417" t="b">
        <v>0</v>
      </c>
      <c r="V417" t="s">
        <v>91</v>
      </c>
      <c r="W417" s="1">
        <v>44595.513368055559</v>
      </c>
      <c r="X417">
        <v>154</v>
      </c>
      <c r="Y417">
        <v>57</v>
      </c>
      <c r="Z417">
        <v>0</v>
      </c>
      <c r="AA417">
        <v>57</v>
      </c>
      <c r="AB417">
        <v>0</v>
      </c>
      <c r="AC417">
        <v>20</v>
      </c>
      <c r="AD417">
        <v>5</v>
      </c>
      <c r="AE417">
        <v>0</v>
      </c>
      <c r="AF417">
        <v>0</v>
      </c>
      <c r="AG417">
        <v>0</v>
      </c>
      <c r="AH417" t="s">
        <v>119</v>
      </c>
      <c r="AI417" s="1">
        <v>44595.520775462966</v>
      </c>
      <c r="AJ417">
        <v>208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5</v>
      </c>
      <c r="AQ417">
        <v>0</v>
      </c>
      <c r="AR417">
        <v>0</v>
      </c>
      <c r="AS417">
        <v>0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 t="s">
        <v>87</v>
      </c>
      <c r="BB417" t="s">
        <v>87</v>
      </c>
      <c r="BC417" t="s">
        <v>87</v>
      </c>
      <c r="BD417" t="s">
        <v>87</v>
      </c>
      <c r="BE417" t="s">
        <v>87</v>
      </c>
    </row>
    <row r="418" spans="1:57" x14ac:dyDescent="0.45">
      <c r="A418" t="s">
        <v>963</v>
      </c>
      <c r="B418" t="s">
        <v>79</v>
      </c>
      <c r="C418" t="s">
        <v>959</v>
      </c>
      <c r="D418" t="s">
        <v>81</v>
      </c>
      <c r="E418" s="2" t="str">
        <f>HYPERLINK("capsilon://?command=openfolder&amp;siteaddress=FAM.docvelocity-na8.net&amp;folderid=FXFAB050A2-5F3E-4BBC-A061-7529D27AF403","FX220112043")</f>
        <v>FX220112043</v>
      </c>
      <c r="F418" t="s">
        <v>19</v>
      </c>
      <c r="G418" t="s">
        <v>19</v>
      </c>
      <c r="H418" t="s">
        <v>82</v>
      </c>
      <c r="I418" t="s">
        <v>964</v>
      </c>
      <c r="J418">
        <v>32</v>
      </c>
      <c r="K418" t="s">
        <v>84</v>
      </c>
      <c r="L418" t="s">
        <v>85</v>
      </c>
      <c r="M418" t="s">
        <v>86</v>
      </c>
      <c r="N418">
        <v>2</v>
      </c>
      <c r="O418" s="1">
        <v>44595.507951388892</v>
      </c>
      <c r="P418" s="1">
        <v>44595.522789351853</v>
      </c>
      <c r="Q418">
        <v>434</v>
      </c>
      <c r="R418">
        <v>848</v>
      </c>
      <c r="S418" t="b">
        <v>0</v>
      </c>
      <c r="T418" t="s">
        <v>87</v>
      </c>
      <c r="U418" t="b">
        <v>0</v>
      </c>
      <c r="V418" t="s">
        <v>132</v>
      </c>
      <c r="W418" s="1">
        <v>44595.519571759258</v>
      </c>
      <c r="X418">
        <v>675</v>
      </c>
      <c r="Y418">
        <v>57</v>
      </c>
      <c r="Z418">
        <v>0</v>
      </c>
      <c r="AA418">
        <v>57</v>
      </c>
      <c r="AB418">
        <v>0</v>
      </c>
      <c r="AC418">
        <v>28</v>
      </c>
      <c r="AD418">
        <v>-25</v>
      </c>
      <c r="AE418">
        <v>0</v>
      </c>
      <c r="AF418">
        <v>0</v>
      </c>
      <c r="AG418">
        <v>0</v>
      </c>
      <c r="AH418" t="s">
        <v>119</v>
      </c>
      <c r="AI418" s="1">
        <v>44595.522789351853</v>
      </c>
      <c r="AJ418">
        <v>173</v>
      </c>
      <c r="AK418">
        <v>2</v>
      </c>
      <c r="AL418">
        <v>0</v>
      </c>
      <c r="AM418">
        <v>2</v>
      </c>
      <c r="AN418">
        <v>0</v>
      </c>
      <c r="AO418">
        <v>2</v>
      </c>
      <c r="AP418">
        <v>-27</v>
      </c>
      <c r="AQ418">
        <v>0</v>
      </c>
      <c r="AR418">
        <v>0</v>
      </c>
      <c r="AS418">
        <v>0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 t="s">
        <v>87</v>
      </c>
      <c r="BB418" t="s">
        <v>87</v>
      </c>
      <c r="BC418" t="s">
        <v>87</v>
      </c>
      <c r="BD418" t="s">
        <v>87</v>
      </c>
      <c r="BE418" t="s">
        <v>87</v>
      </c>
    </row>
    <row r="419" spans="1:57" x14ac:dyDescent="0.45">
      <c r="A419" t="s">
        <v>965</v>
      </c>
      <c r="B419" t="s">
        <v>79</v>
      </c>
      <c r="C419" t="s">
        <v>966</v>
      </c>
      <c r="D419" t="s">
        <v>81</v>
      </c>
      <c r="E419" s="2" t="str">
        <f>HYPERLINK("capsilon://?command=openfolder&amp;siteaddress=FAM.docvelocity-na8.net&amp;folderid=FX038739EB-D888-20E4-5CBC-C92C8868D8AD","FX2202909")</f>
        <v>FX2202909</v>
      </c>
      <c r="F419" t="s">
        <v>19</v>
      </c>
      <c r="G419" t="s">
        <v>19</v>
      </c>
      <c r="H419" t="s">
        <v>82</v>
      </c>
      <c r="I419" t="s">
        <v>967</v>
      </c>
      <c r="J419">
        <v>62</v>
      </c>
      <c r="K419" t="s">
        <v>84</v>
      </c>
      <c r="L419" t="s">
        <v>85</v>
      </c>
      <c r="M419" t="s">
        <v>86</v>
      </c>
      <c r="N419">
        <v>2</v>
      </c>
      <c r="O419" s="1">
        <v>44595.515740740739</v>
      </c>
      <c r="P419" s="1">
        <v>44595.529849537037</v>
      </c>
      <c r="Q419">
        <v>499</v>
      </c>
      <c r="R419">
        <v>720</v>
      </c>
      <c r="S419" t="b">
        <v>0</v>
      </c>
      <c r="T419" t="s">
        <v>87</v>
      </c>
      <c r="U419" t="b">
        <v>0</v>
      </c>
      <c r="V419" t="s">
        <v>249</v>
      </c>
      <c r="W419" s="1">
        <v>44595.523946759262</v>
      </c>
      <c r="X419">
        <v>518</v>
      </c>
      <c r="Y419">
        <v>41</v>
      </c>
      <c r="Z419">
        <v>0</v>
      </c>
      <c r="AA419">
        <v>41</v>
      </c>
      <c r="AB419">
        <v>0</v>
      </c>
      <c r="AC419">
        <v>23</v>
      </c>
      <c r="AD419">
        <v>21</v>
      </c>
      <c r="AE419">
        <v>0</v>
      </c>
      <c r="AF419">
        <v>0</v>
      </c>
      <c r="AG419">
        <v>0</v>
      </c>
      <c r="AH419" t="s">
        <v>119</v>
      </c>
      <c r="AI419" s="1">
        <v>44595.529849537037</v>
      </c>
      <c r="AJ419">
        <v>187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21</v>
      </c>
      <c r="AQ419">
        <v>0</v>
      </c>
      <c r="AR419">
        <v>0</v>
      </c>
      <c r="AS419">
        <v>0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 t="s">
        <v>87</v>
      </c>
      <c r="BB419" t="s">
        <v>87</v>
      </c>
      <c r="BC419" t="s">
        <v>87</v>
      </c>
      <c r="BD419" t="s">
        <v>87</v>
      </c>
      <c r="BE419" t="s">
        <v>87</v>
      </c>
    </row>
    <row r="420" spans="1:57" x14ac:dyDescent="0.45">
      <c r="A420" t="s">
        <v>968</v>
      </c>
      <c r="B420" t="s">
        <v>79</v>
      </c>
      <c r="C420" t="s">
        <v>966</v>
      </c>
      <c r="D420" t="s">
        <v>81</v>
      </c>
      <c r="E420" s="2" t="str">
        <f>HYPERLINK("capsilon://?command=openfolder&amp;siteaddress=FAM.docvelocity-na8.net&amp;folderid=FX038739EB-D888-20E4-5CBC-C92C8868D8AD","FX2202909")</f>
        <v>FX2202909</v>
      </c>
      <c r="F420" t="s">
        <v>19</v>
      </c>
      <c r="G420" t="s">
        <v>19</v>
      </c>
      <c r="H420" t="s">
        <v>82</v>
      </c>
      <c r="I420" t="s">
        <v>969</v>
      </c>
      <c r="J420">
        <v>35</v>
      </c>
      <c r="K420" t="s">
        <v>84</v>
      </c>
      <c r="L420" t="s">
        <v>85</v>
      </c>
      <c r="M420" t="s">
        <v>86</v>
      </c>
      <c r="N420">
        <v>2</v>
      </c>
      <c r="O420" s="1">
        <v>44595.517094907409</v>
      </c>
      <c r="P420" s="1">
        <v>44595.54241898148</v>
      </c>
      <c r="Q420">
        <v>311</v>
      </c>
      <c r="R420">
        <v>1877</v>
      </c>
      <c r="S420" t="b">
        <v>0</v>
      </c>
      <c r="T420" t="s">
        <v>87</v>
      </c>
      <c r="U420" t="b">
        <v>0</v>
      </c>
      <c r="V420" t="s">
        <v>132</v>
      </c>
      <c r="W420" s="1">
        <v>44595.537245370368</v>
      </c>
      <c r="X420">
        <v>1527</v>
      </c>
      <c r="Y420">
        <v>101</v>
      </c>
      <c r="Z420">
        <v>0</v>
      </c>
      <c r="AA420">
        <v>101</v>
      </c>
      <c r="AB420">
        <v>0</v>
      </c>
      <c r="AC420">
        <v>62</v>
      </c>
      <c r="AD420">
        <v>-66</v>
      </c>
      <c r="AE420">
        <v>0</v>
      </c>
      <c r="AF420">
        <v>0</v>
      </c>
      <c r="AG420">
        <v>0</v>
      </c>
      <c r="AH420" t="s">
        <v>119</v>
      </c>
      <c r="AI420" s="1">
        <v>44595.54241898148</v>
      </c>
      <c r="AJ420">
        <v>341</v>
      </c>
      <c r="AK420">
        <v>3</v>
      </c>
      <c r="AL420">
        <v>0</v>
      </c>
      <c r="AM420">
        <v>3</v>
      </c>
      <c r="AN420">
        <v>0</v>
      </c>
      <c r="AO420">
        <v>3</v>
      </c>
      <c r="AP420">
        <v>-69</v>
      </c>
      <c r="AQ420">
        <v>0</v>
      </c>
      <c r="AR420">
        <v>0</v>
      </c>
      <c r="AS420">
        <v>0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 t="s">
        <v>87</v>
      </c>
      <c r="BB420" t="s">
        <v>87</v>
      </c>
      <c r="BC420" t="s">
        <v>87</v>
      </c>
      <c r="BD420" t="s">
        <v>87</v>
      </c>
      <c r="BE420" t="s">
        <v>87</v>
      </c>
    </row>
    <row r="421" spans="1:57" x14ac:dyDescent="0.45">
      <c r="A421" t="s">
        <v>970</v>
      </c>
      <c r="B421" t="s">
        <v>79</v>
      </c>
      <c r="C421" t="s">
        <v>966</v>
      </c>
      <c r="D421" t="s">
        <v>81</v>
      </c>
      <c r="E421" s="2" t="str">
        <f>HYPERLINK("capsilon://?command=openfolder&amp;siteaddress=FAM.docvelocity-na8.net&amp;folderid=FX038739EB-D888-20E4-5CBC-C92C8868D8AD","FX2202909")</f>
        <v>FX2202909</v>
      </c>
      <c r="F421" t="s">
        <v>19</v>
      </c>
      <c r="G421" t="s">
        <v>19</v>
      </c>
      <c r="H421" t="s">
        <v>82</v>
      </c>
      <c r="I421" t="s">
        <v>971</v>
      </c>
      <c r="J421">
        <v>65</v>
      </c>
      <c r="K421" t="s">
        <v>84</v>
      </c>
      <c r="L421" t="s">
        <v>85</v>
      </c>
      <c r="M421" t="s">
        <v>86</v>
      </c>
      <c r="N421">
        <v>2</v>
      </c>
      <c r="O421" s="1">
        <v>44595.517210648148</v>
      </c>
      <c r="P421" s="1">
        <v>44595.546134259261</v>
      </c>
      <c r="Q421">
        <v>1013</v>
      </c>
      <c r="R421">
        <v>1486</v>
      </c>
      <c r="S421" t="b">
        <v>0</v>
      </c>
      <c r="T421" t="s">
        <v>87</v>
      </c>
      <c r="U421" t="b">
        <v>0</v>
      </c>
      <c r="V421" t="s">
        <v>249</v>
      </c>
      <c r="W421" s="1">
        <v>44595.537291666667</v>
      </c>
      <c r="X421">
        <v>1152</v>
      </c>
      <c r="Y421">
        <v>101</v>
      </c>
      <c r="Z421">
        <v>0</v>
      </c>
      <c r="AA421">
        <v>101</v>
      </c>
      <c r="AB421">
        <v>0</v>
      </c>
      <c r="AC421">
        <v>85</v>
      </c>
      <c r="AD421">
        <v>-36</v>
      </c>
      <c r="AE421">
        <v>0</v>
      </c>
      <c r="AF421">
        <v>0</v>
      </c>
      <c r="AG421">
        <v>0</v>
      </c>
      <c r="AH421" t="s">
        <v>119</v>
      </c>
      <c r="AI421" s="1">
        <v>44595.546134259261</v>
      </c>
      <c r="AJ421">
        <v>320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-36</v>
      </c>
      <c r="AQ421">
        <v>0</v>
      </c>
      <c r="AR421">
        <v>0</v>
      </c>
      <c r="AS421">
        <v>0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 t="s">
        <v>87</v>
      </c>
      <c r="BB421" t="s">
        <v>87</v>
      </c>
      <c r="BC421" t="s">
        <v>87</v>
      </c>
      <c r="BD421" t="s">
        <v>87</v>
      </c>
      <c r="BE42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2022-02-28T16:00:01Z</dcterms:created>
  <dcterms:modified xsi:type="dcterms:W3CDTF">2022-03-01T09:59:39Z</dcterms:modified>
</cp:coreProperties>
</file>