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"/>
    </mc:Choice>
  </mc:AlternateContent>
  <xr:revisionPtr revIDLastSave="0" documentId="11_0776107F646EC6C74717A81EA15CFCC09D1D4B6A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2" l="1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<sst xmlns="http://schemas.openxmlformats.org/spreadsheetml/2006/main" count="5476" uniqueCount="615">
  <si>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</si>
  <si>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</si>
  <si>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</si>
  <si>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</si>
  <si>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</si>
  <si>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</si>
  <si>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</si>
  <si>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</si>
  <si>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</si>
  <si>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</si>
  <si>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</si>
  <si>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</si>
  <si>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</si>
  <si>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</si>
  <si>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</si>
  <si>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</si>
  <si>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</si>
  <si>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</si>
  <si>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</si>
  <si>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</si>
  <si>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</si>
  <si>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</si>
  <si>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</si>
  <si>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</si>
  <si>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</si>
  <si>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</si>
  <si>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</si>
  <si>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</si>
  <si>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</si>
  <si>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</si>
  <si>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</si>
  <si>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</si>
  <si>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</si>
  <si>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</si>
  <si>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</si>
  <si>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</si>
  <si>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</si>
  <si>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</si>
  <si>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</si>
  <si>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</si>
  <si>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</si>
  <si>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</si>
  <si>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</si>
  <si>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</si>
  <si>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</si>
  <si>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</si>
  <si>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</si>
  <si>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</si>
  <si>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</si>
  <si>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</si>
  <si>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</si>
  <si>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</si>
  <si>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</si>
  <si>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</si>
  <si>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</si>
  <si>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</si>
  <si>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</si>
  <si>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</si>
  <si>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</si>
  <si>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</si>
  <si>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</si>
  <si>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</si>
  <si>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</si>
  <si>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</si>
  <si>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</si>
  <si>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</si>
  <si>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</si>
  <si>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</si>
  <si>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</si>
  <si>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</si>
  <si>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</si>
  <si>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</si>
  <si>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</si>
  <si>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</si>
  <si>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</si>
  <si>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</si>
  <si>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</si>
  <si>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</si>
  <si>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WI220210001</t>
  </si>
  <si>
    <t>DATA_VALIDATION</t>
  </si>
  <si>
    <t>150030052328</t>
  </si>
  <si>
    <t>Folder</t>
  </si>
  <si>
    <t>Mailitem</t>
  </si>
  <si>
    <t>MI2202106265</t>
  </si>
  <si>
    <t>COMPLETED</t>
  </si>
  <si>
    <t>MARK_AS_COMPLETED</t>
  </si>
  <si>
    <t>Queue</t>
  </si>
  <si>
    <t>N/A</t>
  </si>
  <si>
    <t>Amruta Erande</t>
  </si>
  <si>
    <t>Vikash Suryakanth Parmar</t>
  </si>
  <si>
    <t>WI220210136</t>
  </si>
  <si>
    <t>150100002003</t>
  </si>
  <si>
    <t>MI2202107456</t>
  </si>
  <si>
    <t>Raman Vaidya</t>
  </si>
  <si>
    <t>WI220210180</t>
  </si>
  <si>
    <t>150030051952</t>
  </si>
  <si>
    <t>MI2202108294</t>
  </si>
  <si>
    <t>Sumit Jarhad</t>
  </si>
  <si>
    <t>WI220210197</t>
  </si>
  <si>
    <t>MI2202108411</t>
  </si>
  <si>
    <t>Mohini Shinde</t>
  </si>
  <si>
    <t>WI220210247</t>
  </si>
  <si>
    <t>150030052043</t>
  </si>
  <si>
    <t>MI2202101916</t>
  </si>
  <si>
    <t>Sanjana Uttekar</t>
  </si>
  <si>
    <t>WI220210270</t>
  </si>
  <si>
    <t>WI220210394</t>
  </si>
  <si>
    <t>150030052895</t>
  </si>
  <si>
    <t>MI2202110240</t>
  </si>
  <si>
    <t>WI220210405</t>
  </si>
  <si>
    <t>150030052357</t>
  </si>
  <si>
    <t>MI2202110459</t>
  </si>
  <si>
    <t>WI220210449</t>
  </si>
  <si>
    <t>150030051806</t>
  </si>
  <si>
    <t>MI2202111172</t>
  </si>
  <si>
    <t>WI220210451</t>
  </si>
  <si>
    <t>150030052366</t>
  </si>
  <si>
    <t>MI2202111191</t>
  </si>
  <si>
    <t>WI220210459</t>
  </si>
  <si>
    <t>MI2202111239</t>
  </si>
  <si>
    <t>Archana Bhujbal</t>
  </si>
  <si>
    <t>WI220210504</t>
  </si>
  <si>
    <t>MI2202111301</t>
  </si>
  <si>
    <t>WI220210517</t>
  </si>
  <si>
    <t>150030052700</t>
  </si>
  <si>
    <t>MI2202111448</t>
  </si>
  <si>
    <t>WI220210522</t>
  </si>
  <si>
    <t>MI2202111381</t>
  </si>
  <si>
    <t>WI220210535</t>
  </si>
  <si>
    <t>MI2202111755</t>
  </si>
  <si>
    <t>Sanjay Kharade</t>
  </si>
  <si>
    <t>WI220210552</t>
  </si>
  <si>
    <t>150030052730</t>
  </si>
  <si>
    <t>MI2202111914</t>
  </si>
  <si>
    <t>Aditya Tade</t>
  </si>
  <si>
    <t>WI220210654</t>
  </si>
  <si>
    <t>150030052671</t>
  </si>
  <si>
    <t>MI2202112975</t>
  </si>
  <si>
    <t>WI220210712</t>
  </si>
  <si>
    <t>150030051692</t>
  </si>
  <si>
    <t>MI2202113323</t>
  </si>
  <si>
    <t>WI220210760</t>
  </si>
  <si>
    <t>150100001977</t>
  </si>
  <si>
    <t>MI2202113423</t>
  </si>
  <si>
    <t>WI220210871</t>
  </si>
  <si>
    <t>150030052980</t>
  </si>
  <si>
    <t>MI2202114756</t>
  </si>
  <si>
    <t>Supriya Khape</t>
  </si>
  <si>
    <t>WI220210883</t>
  </si>
  <si>
    <t>150030052616</t>
  </si>
  <si>
    <t>MI2202114900</t>
  </si>
  <si>
    <t>WI220210893</t>
  </si>
  <si>
    <t>150030052137</t>
  </si>
  <si>
    <t>MI2202115004</t>
  </si>
  <si>
    <t>WI220210917</t>
  </si>
  <si>
    <t>150030052949</t>
  </si>
  <si>
    <t>MI2202115150</t>
  </si>
  <si>
    <t>WI22021092</t>
  </si>
  <si>
    <t>150030052855</t>
  </si>
  <si>
    <t>MI220210449</t>
  </si>
  <si>
    <t>Nisha Verma</t>
  </si>
  <si>
    <t>Ashish Sutar</t>
  </si>
  <si>
    <t>WI220211061</t>
  </si>
  <si>
    <t>MI2202116234</t>
  </si>
  <si>
    <t>WI220211062</t>
  </si>
  <si>
    <t>150030052072</t>
  </si>
  <si>
    <t>MI2202116136</t>
  </si>
  <si>
    <t>WI22021109</t>
  </si>
  <si>
    <t>150030052690</t>
  </si>
  <si>
    <t>MI220210599</t>
  </si>
  <si>
    <t>WI220211097</t>
  </si>
  <si>
    <t>150030051215</t>
  </si>
  <si>
    <t>MI2202116382</t>
  </si>
  <si>
    <t>Karnal Akhare</t>
  </si>
  <si>
    <t>WI220211168</t>
  </si>
  <si>
    <t>WI220211272</t>
  </si>
  <si>
    <t>MI2202117492</t>
  </si>
  <si>
    <t>WI22021187</t>
  </si>
  <si>
    <t>150030052838</t>
  </si>
  <si>
    <t>MI220211643</t>
  </si>
  <si>
    <t>WI22021210</t>
  </si>
  <si>
    <t>150030051688</t>
  </si>
  <si>
    <t>MI220212164</t>
  </si>
  <si>
    <t>WI220212394</t>
  </si>
  <si>
    <t>150030052889</t>
  </si>
  <si>
    <t>MI2202130344</t>
  </si>
  <si>
    <t>WI220212396</t>
  </si>
  <si>
    <t>150030052502</t>
  </si>
  <si>
    <t>MI2202130386</t>
  </si>
  <si>
    <t>Saloni Uttekar</t>
  </si>
  <si>
    <t>WI220212397</t>
  </si>
  <si>
    <t>150030052794</t>
  </si>
  <si>
    <t>MI2202130409</t>
  </si>
  <si>
    <t>WI220212412</t>
  </si>
  <si>
    <t>150030052278</t>
  </si>
  <si>
    <t>MI2202130682</t>
  </si>
  <si>
    <t>Ujwala Ajabe</t>
  </si>
  <si>
    <t>WI220212425</t>
  </si>
  <si>
    <t>MI2202130773</t>
  </si>
  <si>
    <t>WI220212477</t>
  </si>
  <si>
    <t>150030052656</t>
  </si>
  <si>
    <t>MI2202131488</t>
  </si>
  <si>
    <t>WI220212480</t>
  </si>
  <si>
    <t>150030052168</t>
  </si>
  <si>
    <t>MI2202131519</t>
  </si>
  <si>
    <t>WI220212483</t>
  </si>
  <si>
    <t>150000000303</t>
  </si>
  <si>
    <t>MI2202131525</t>
  </si>
  <si>
    <t>Aparna Chavan</t>
  </si>
  <si>
    <t>WI220212484</t>
  </si>
  <si>
    <t>150030050422</t>
  </si>
  <si>
    <t>MI2202131553</t>
  </si>
  <si>
    <t>WI220212504</t>
  </si>
  <si>
    <t>150030052751</t>
  </si>
  <si>
    <t>MI2202131894</t>
  </si>
  <si>
    <t>WI220212516</t>
  </si>
  <si>
    <t>150030052937</t>
  </si>
  <si>
    <t>MI2202132020</t>
  </si>
  <si>
    <t>Poonam Patil</t>
  </si>
  <si>
    <t>WI220212559</t>
  </si>
  <si>
    <t>MI2202132318</t>
  </si>
  <si>
    <t>WI220212567</t>
  </si>
  <si>
    <t>MI2202132537</t>
  </si>
  <si>
    <t>WI220212580</t>
  </si>
  <si>
    <t>150030052953</t>
  </si>
  <si>
    <t>MI2202132668</t>
  </si>
  <si>
    <t>WI220212584</t>
  </si>
  <si>
    <t>150030051438</t>
  </si>
  <si>
    <t>MI2202132736</t>
  </si>
  <si>
    <t>WI220212598</t>
  </si>
  <si>
    <t>MI2202132745</t>
  </si>
  <si>
    <t>WI220212610</t>
  </si>
  <si>
    <t>150030052559</t>
  </si>
  <si>
    <t>MI2202132925</t>
  </si>
  <si>
    <t>WI220212617</t>
  </si>
  <si>
    <t>150030052978</t>
  </si>
  <si>
    <t>MI2202132944</t>
  </si>
  <si>
    <t>WI220212674</t>
  </si>
  <si>
    <t>150030052827</t>
  </si>
  <si>
    <t>MI2202133388</t>
  </si>
  <si>
    <t>WI220212862</t>
  </si>
  <si>
    <t>MI2202135188</t>
  </si>
  <si>
    <t>WI220213007</t>
  </si>
  <si>
    <t>150030052820</t>
  </si>
  <si>
    <t>MI2202135979</t>
  </si>
  <si>
    <t>WI220213047</t>
  </si>
  <si>
    <t>MI2202136154</t>
  </si>
  <si>
    <t>Suraj Toradmal</t>
  </si>
  <si>
    <t>WI220213089</t>
  </si>
  <si>
    <t>MI2202136677</t>
  </si>
  <si>
    <t>WI220213117</t>
  </si>
  <si>
    <t>Sangeeta Kumari</t>
  </si>
  <si>
    <t>WI220213119</t>
  </si>
  <si>
    <t>WI220213127</t>
  </si>
  <si>
    <t>WI220213157</t>
  </si>
  <si>
    <t>MI2202137964</t>
  </si>
  <si>
    <t>WI220213158</t>
  </si>
  <si>
    <t>MI2202137972</t>
  </si>
  <si>
    <t>WI220213227</t>
  </si>
  <si>
    <t>150030052955</t>
  </si>
  <si>
    <t>MI2202138492</t>
  </si>
  <si>
    <t>WI22021380</t>
  </si>
  <si>
    <t>150080001042</t>
  </si>
  <si>
    <t>MI220214562</t>
  </si>
  <si>
    <t>WI22021386</t>
  </si>
  <si>
    <t>WI22021440</t>
  </si>
  <si>
    <t>150030052298</t>
  </si>
  <si>
    <t>MI220215387</t>
  </si>
  <si>
    <t>WI22021462</t>
  </si>
  <si>
    <t>150030052812</t>
  </si>
  <si>
    <t>MI220215761</t>
  </si>
  <si>
    <t>Ketan Pathak</t>
  </si>
  <si>
    <t>WI22021494</t>
  </si>
  <si>
    <t>MI220216083</t>
  </si>
  <si>
    <t>WI22021508</t>
  </si>
  <si>
    <t>150030050294</t>
  </si>
  <si>
    <t>MI220216400</t>
  </si>
  <si>
    <t>WI22021525</t>
  </si>
  <si>
    <t>150030052371</t>
  </si>
  <si>
    <t>MI220216515</t>
  </si>
  <si>
    <t>WI22021532</t>
  </si>
  <si>
    <t>150030051221</t>
  </si>
  <si>
    <t>MI220216633</t>
  </si>
  <si>
    <t>WI22021580</t>
  </si>
  <si>
    <t>150030052672</t>
  </si>
  <si>
    <t>MI220217017</t>
  </si>
  <si>
    <t>WI22021615</t>
  </si>
  <si>
    <t>150030052791</t>
  </si>
  <si>
    <t>MI220217506</t>
  </si>
  <si>
    <t>WI22021653</t>
  </si>
  <si>
    <t>150030052858</t>
  </si>
  <si>
    <t>MI220218062</t>
  </si>
  <si>
    <t>WI22021699</t>
  </si>
  <si>
    <t>WI22021729</t>
  </si>
  <si>
    <t>150030052526</t>
  </si>
  <si>
    <t>MI220218659</t>
  </si>
  <si>
    <t>WI22021736</t>
  </si>
  <si>
    <t>MI220218765</t>
  </si>
  <si>
    <t>WI22021738</t>
  </si>
  <si>
    <t>MI220218795</t>
  </si>
  <si>
    <t>WI22021743</t>
  </si>
  <si>
    <t>150030052837</t>
  </si>
  <si>
    <t>MI220218697</t>
  </si>
  <si>
    <t>WI22021747</t>
  </si>
  <si>
    <t>150030052829</t>
  </si>
  <si>
    <t>MI220218807</t>
  </si>
  <si>
    <t>WI22021969</t>
  </si>
  <si>
    <t>150030052296</t>
  </si>
  <si>
    <t>MI220220806</t>
  </si>
  <si>
    <t>WI22021981</t>
  </si>
  <si>
    <t>150030052860</t>
  </si>
  <si>
    <t>MI220220882</t>
  </si>
  <si>
    <t>WI22022030</t>
  </si>
  <si>
    <t>WI22022031</t>
  </si>
  <si>
    <t>150030051950</t>
  </si>
  <si>
    <t>MI220221410</t>
  </si>
  <si>
    <t>WI22022129</t>
  </si>
  <si>
    <t>150030040181</t>
  </si>
  <si>
    <t>MI220221973</t>
  </si>
  <si>
    <t>WI22022229</t>
  </si>
  <si>
    <t>150030052862</t>
  </si>
  <si>
    <t>MI220222893</t>
  </si>
  <si>
    <t>WI22022303</t>
  </si>
  <si>
    <t>MI220223372</t>
  </si>
  <si>
    <t>WI22022306</t>
  </si>
  <si>
    <t>150030052916</t>
  </si>
  <si>
    <t>MI220223430</t>
  </si>
  <si>
    <t>WI22022309</t>
  </si>
  <si>
    <t>150030052931</t>
  </si>
  <si>
    <t>MI220223563</t>
  </si>
  <si>
    <t>WI22022524</t>
  </si>
  <si>
    <t>MI220226252</t>
  </si>
  <si>
    <t>WI22022545</t>
  </si>
  <si>
    <t>150030052623</t>
  </si>
  <si>
    <t>MI220226532</t>
  </si>
  <si>
    <t>WI22022552</t>
  </si>
  <si>
    <t>MI220226576</t>
  </si>
  <si>
    <t>WI22022564</t>
  </si>
  <si>
    <t>150030052903</t>
  </si>
  <si>
    <t>MI220226702</t>
  </si>
  <si>
    <t>WI22022670</t>
  </si>
  <si>
    <t>WI22022703</t>
  </si>
  <si>
    <t>WI22022777</t>
  </si>
  <si>
    <t>150030052716</t>
  </si>
  <si>
    <t>MI220228192</t>
  </si>
  <si>
    <t>WI22022833</t>
  </si>
  <si>
    <t>150030052655</t>
  </si>
  <si>
    <t>MI220228877</t>
  </si>
  <si>
    <t>WI22022848</t>
  </si>
  <si>
    <t>150030052841</t>
  </si>
  <si>
    <t>MI220229085</t>
  </si>
  <si>
    <t>WI22022870</t>
  </si>
  <si>
    <t>MI220229241</t>
  </si>
  <si>
    <t>WI22022976</t>
  </si>
  <si>
    <t>150030052828</t>
  </si>
  <si>
    <t>MI220229724</t>
  </si>
  <si>
    <t>WI22022997</t>
  </si>
  <si>
    <t>150030052861</t>
  </si>
  <si>
    <t>MI220230084</t>
  </si>
  <si>
    <t>WI22023115</t>
  </si>
  <si>
    <t>150030052113</t>
  </si>
  <si>
    <t>MI220231314</t>
  </si>
  <si>
    <t>WI22023357</t>
  </si>
  <si>
    <t>MI220233664</t>
  </si>
  <si>
    <t>WI22023407</t>
  </si>
  <si>
    <t>150030052776</t>
  </si>
  <si>
    <t>MI220234271</t>
  </si>
  <si>
    <t>WI22023436</t>
  </si>
  <si>
    <t>150030052440</t>
  </si>
  <si>
    <t>MI220234793</t>
  </si>
  <si>
    <t>WI22023632</t>
  </si>
  <si>
    <t>150100001581</t>
  </si>
  <si>
    <t>MI220236596</t>
  </si>
  <si>
    <t>WI22024214</t>
  </si>
  <si>
    <t>150030052158</t>
  </si>
  <si>
    <t>MI220242759</t>
  </si>
  <si>
    <t>WI22024576</t>
  </si>
  <si>
    <t>MI220247615</t>
  </si>
  <si>
    <t>WI22024579</t>
  </si>
  <si>
    <t>150030051195</t>
  </si>
  <si>
    <t>MI220247692</t>
  </si>
  <si>
    <t>WI22024649</t>
  </si>
  <si>
    <t>150030051551</t>
  </si>
  <si>
    <t>MI220248190</t>
  </si>
  <si>
    <t>WI22024671</t>
  </si>
  <si>
    <t>MI220248572</t>
  </si>
  <si>
    <t>WI22024690</t>
  </si>
  <si>
    <t>150030052788</t>
  </si>
  <si>
    <t>MI220248676</t>
  </si>
  <si>
    <t>WI22024697</t>
  </si>
  <si>
    <t>150030052572</t>
  </si>
  <si>
    <t>MI220248770</t>
  </si>
  <si>
    <t>WI22024748</t>
  </si>
  <si>
    <t>150030052587</t>
  </si>
  <si>
    <t>MI220249125</t>
  </si>
  <si>
    <t>WI22024864</t>
  </si>
  <si>
    <t>150030052524</t>
  </si>
  <si>
    <t>MI220250034</t>
  </si>
  <si>
    <t>WI22024954</t>
  </si>
  <si>
    <t>150030046294</t>
  </si>
  <si>
    <t>MI220250770</t>
  </si>
  <si>
    <t>WI22024987</t>
  </si>
  <si>
    <t>MI220251165</t>
  </si>
  <si>
    <t>WI22025023</t>
  </si>
  <si>
    <t>150030051811</t>
  </si>
  <si>
    <t>MI220251491</t>
  </si>
  <si>
    <t>WI22025138</t>
  </si>
  <si>
    <t>150030052054</t>
  </si>
  <si>
    <t>MI220252651</t>
  </si>
  <si>
    <t>Hemanshi Deshlahara</t>
  </si>
  <si>
    <t>WI22025142</t>
  </si>
  <si>
    <t>150030051567</t>
  </si>
  <si>
    <t>MI220252671</t>
  </si>
  <si>
    <t>WI22025192</t>
  </si>
  <si>
    <t>150030052909</t>
  </si>
  <si>
    <t>MI220253078</t>
  </si>
  <si>
    <t>WI22025331</t>
  </si>
  <si>
    <t>MI220255092</t>
  </si>
  <si>
    <t>WI22025368</t>
  </si>
  <si>
    <t>150030052888</t>
  </si>
  <si>
    <t>MI220255548</t>
  </si>
  <si>
    <t>WI22025392</t>
  </si>
  <si>
    <t>MI220255946</t>
  </si>
  <si>
    <t>WI22025655</t>
  </si>
  <si>
    <t>150030052742</t>
  </si>
  <si>
    <t>MI220259172</t>
  </si>
  <si>
    <t>WI22025661</t>
  </si>
  <si>
    <t>MI220259239</t>
  </si>
  <si>
    <t>WI22025674</t>
  </si>
  <si>
    <t>150030052245</t>
  </si>
  <si>
    <t>MI220259507</t>
  </si>
  <si>
    <t>WI22025796</t>
  </si>
  <si>
    <t>150030052969</t>
  </si>
  <si>
    <t>MI220260407</t>
  </si>
  <si>
    <t>WI22025828</t>
  </si>
  <si>
    <t>150030052926</t>
  </si>
  <si>
    <t>MI220260608</t>
  </si>
  <si>
    <t>WI22025851</t>
  </si>
  <si>
    <t>150030052564</t>
  </si>
  <si>
    <t>MI220261015</t>
  </si>
  <si>
    <t>WI22025856</t>
  </si>
  <si>
    <t>150030052525</t>
  </si>
  <si>
    <t>MI220261123</t>
  </si>
  <si>
    <t>WI22025875</t>
  </si>
  <si>
    <t>150030052009</t>
  </si>
  <si>
    <t>MI220261234</t>
  </si>
  <si>
    <t>WI22025877</t>
  </si>
  <si>
    <t>MI220261258</t>
  </si>
  <si>
    <t>WI22025905</t>
  </si>
  <si>
    <t>150030051499</t>
  </si>
  <si>
    <t>MI220261671</t>
  </si>
  <si>
    <t>WI22025961</t>
  </si>
  <si>
    <t>MI220262582</t>
  </si>
  <si>
    <t>WI22025964</t>
  </si>
  <si>
    <t>150030052261</t>
  </si>
  <si>
    <t>MI220262636</t>
  </si>
  <si>
    <t>WI22025966</t>
  </si>
  <si>
    <t>MI220262632</t>
  </si>
  <si>
    <t>WI22025967</t>
  </si>
  <si>
    <t>150030052267</t>
  </si>
  <si>
    <t>MI220262706</t>
  </si>
  <si>
    <t>WI22025970</t>
  </si>
  <si>
    <t>150030052265</t>
  </si>
  <si>
    <t>MI220262758</t>
  </si>
  <si>
    <t>WI22025982</t>
  </si>
  <si>
    <t>MI220262871</t>
  </si>
  <si>
    <t>WI22026067</t>
  </si>
  <si>
    <t>150030052784</t>
  </si>
  <si>
    <t>MI220264068</t>
  </si>
  <si>
    <t>WI22026118</t>
  </si>
  <si>
    <t>WI22026133</t>
  </si>
  <si>
    <t>WI22026233</t>
  </si>
  <si>
    <t>150030052597</t>
  </si>
  <si>
    <t>MI220265429</t>
  </si>
  <si>
    <t>WI22026300</t>
  </si>
  <si>
    <t>MI220265985</t>
  </si>
  <si>
    <t>WI22026315</t>
  </si>
  <si>
    <t>MI220266159</t>
  </si>
  <si>
    <t>WI22026400</t>
  </si>
  <si>
    <t>150030052614</t>
  </si>
  <si>
    <t>MI220266967</t>
  </si>
  <si>
    <t>WI22026568</t>
  </si>
  <si>
    <t>150030052775</t>
  </si>
  <si>
    <t>MI220268895</t>
  </si>
  <si>
    <t>WI22026581</t>
  </si>
  <si>
    <t>150030052206</t>
  </si>
  <si>
    <t>MI220269439</t>
  </si>
  <si>
    <t>WI22026642</t>
  </si>
  <si>
    <t>WI22026803</t>
  </si>
  <si>
    <t>MI220272027</t>
  </si>
  <si>
    <t>WI22026862</t>
  </si>
  <si>
    <t>150030052187</t>
  </si>
  <si>
    <t>MI220272344</t>
  </si>
  <si>
    <t>WI22026870</t>
  </si>
  <si>
    <t>MI220272513</t>
  </si>
  <si>
    <t>WI22026871</t>
  </si>
  <si>
    <t>150030052109</t>
  </si>
  <si>
    <t>MI220272537</t>
  </si>
  <si>
    <t>WI22026917</t>
  </si>
  <si>
    <t>150030052372</t>
  </si>
  <si>
    <t>MI220273111</t>
  </si>
  <si>
    <t>WI2202695</t>
  </si>
  <si>
    <t>MI22026840</t>
  </si>
  <si>
    <t>WI2202696</t>
  </si>
  <si>
    <t>150030052701</t>
  </si>
  <si>
    <t>MI22026902</t>
  </si>
  <si>
    <t>WI2202697</t>
  </si>
  <si>
    <t>MI22026904</t>
  </si>
  <si>
    <t>WI2202706</t>
  </si>
  <si>
    <t>MI22027130</t>
  </si>
  <si>
    <t>WI2202711</t>
  </si>
  <si>
    <t>MI22027264</t>
  </si>
  <si>
    <t>WI22027357</t>
  </si>
  <si>
    <t>150030052913</t>
  </si>
  <si>
    <t>MI220277158</t>
  </si>
  <si>
    <t>WI2202744</t>
  </si>
  <si>
    <t>150030052485</t>
  </si>
  <si>
    <t>MI22027836</t>
  </si>
  <si>
    <t>WI2202747</t>
  </si>
  <si>
    <t>150030052851</t>
  </si>
  <si>
    <t>MI22027861</t>
  </si>
  <si>
    <t>WI2202752</t>
  </si>
  <si>
    <t>150030052383</t>
  </si>
  <si>
    <t>MI22027957</t>
  </si>
  <si>
    <t>WI22027652</t>
  </si>
  <si>
    <t>150030052770</t>
  </si>
  <si>
    <t>MI220280115</t>
  </si>
  <si>
    <t>WI2202770</t>
  </si>
  <si>
    <t>150030052141</t>
  </si>
  <si>
    <t>MI22028154</t>
  </si>
  <si>
    <t>WI22028267</t>
  </si>
  <si>
    <t>MI220288647</t>
  </si>
  <si>
    <t>WI22028308</t>
  </si>
  <si>
    <t>MI220289696</t>
  </si>
  <si>
    <t>WI22028315</t>
  </si>
  <si>
    <t>150030052879</t>
  </si>
  <si>
    <t>MI220289787</t>
  </si>
  <si>
    <t>WI22028321</t>
  </si>
  <si>
    <t>150030052971</t>
  </si>
  <si>
    <t>MI220289864</t>
  </si>
  <si>
    <t>WI22028356</t>
  </si>
  <si>
    <t>150030052146</t>
  </si>
  <si>
    <t>MI220290229</t>
  </si>
  <si>
    <t>WI22028369</t>
  </si>
  <si>
    <t>MI220290332</t>
  </si>
  <si>
    <t>WI22028398</t>
  </si>
  <si>
    <t>150030052171</t>
  </si>
  <si>
    <t>MI220290423</t>
  </si>
  <si>
    <t>WI2202843</t>
  </si>
  <si>
    <t>MI22028733</t>
  </si>
  <si>
    <t>WI22028450</t>
  </si>
  <si>
    <t>MI220291188</t>
  </si>
  <si>
    <t>WI22028477</t>
  </si>
  <si>
    <t>MI220291373</t>
  </si>
  <si>
    <t>WI22028521</t>
  </si>
  <si>
    <t>150030052702</t>
  </si>
  <si>
    <t>MI220291870</t>
  </si>
  <si>
    <t>WI22028529</t>
  </si>
  <si>
    <t>150030052923</t>
  </si>
  <si>
    <t>MI220291962</t>
  </si>
  <si>
    <t>WI22028530</t>
  </si>
  <si>
    <t>150030052959</t>
  </si>
  <si>
    <t>MI220291993</t>
  </si>
  <si>
    <t>WI22028531</t>
  </si>
  <si>
    <t>MI220292005</t>
  </si>
  <si>
    <t>WI22028616</t>
  </si>
  <si>
    <t>150030052961</t>
  </si>
  <si>
    <t>MI220292841</t>
  </si>
  <si>
    <t>WI22028684</t>
  </si>
  <si>
    <t>MI220293360</t>
  </si>
  <si>
    <t>WI2202871</t>
  </si>
  <si>
    <t>WI22028748</t>
  </si>
  <si>
    <t>150030052919</t>
  </si>
  <si>
    <t>MI220294047</t>
  </si>
  <si>
    <t>WI22028814</t>
  </si>
  <si>
    <t>150030052068</t>
  </si>
  <si>
    <t>MI220294878</t>
  </si>
  <si>
    <t>WI2202882</t>
  </si>
  <si>
    <t>150030052803</t>
  </si>
  <si>
    <t>MI22029055</t>
  </si>
  <si>
    <t>WI22028856</t>
  </si>
  <si>
    <t>150030051569</t>
  </si>
  <si>
    <t>MI220295217</t>
  </si>
  <si>
    <t>WI22028859</t>
  </si>
  <si>
    <t>MI220295234</t>
  </si>
  <si>
    <t>WI2202890</t>
  </si>
  <si>
    <t>WI2202907</t>
  </si>
  <si>
    <t>MI22029210</t>
  </si>
  <si>
    <t>WI2202909</t>
  </si>
  <si>
    <t>MI22029279</t>
  </si>
  <si>
    <t>WI2202910</t>
  </si>
  <si>
    <t>MI22029280</t>
  </si>
  <si>
    <t>WI22029191</t>
  </si>
  <si>
    <t>WI2202921</t>
  </si>
  <si>
    <t>MI22029413</t>
  </si>
  <si>
    <t>WI22029213</t>
  </si>
  <si>
    <t>WI22029529</t>
  </si>
  <si>
    <t>150030051522</t>
  </si>
  <si>
    <t>MI2202101239</t>
  </si>
  <si>
    <t>WI22029655</t>
  </si>
  <si>
    <t>WI22029694</t>
  </si>
  <si>
    <t>150030052573</t>
  </si>
  <si>
    <t>MI2202102401</t>
  </si>
  <si>
    <t>WI22029730</t>
  </si>
  <si>
    <t>150030052972</t>
  </si>
  <si>
    <t>MI2202102843</t>
  </si>
  <si>
    <t>WI22029739</t>
  </si>
  <si>
    <t>150000000302</t>
  </si>
  <si>
    <t>MI2202102918</t>
  </si>
  <si>
    <t>WI22029741</t>
  </si>
  <si>
    <t>150030052676</t>
  </si>
  <si>
    <t>MI2202103139</t>
  </si>
  <si>
    <t>WI22029874</t>
  </si>
  <si>
    <t>150030052149</t>
  </si>
  <si>
    <t>MI2202104898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</si>
</sst>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44609.458430706021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44609.458430706021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01"/>
  <sheetViews>
    <sheetView topLeftCell="A181" workbookViewId="0">
      <selection activeCell="A2" sqref="A2:XFD20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HYPERLINK("capsilon://?command=openfolder&amp;siteaddress=FAM.docvelocity-na8.net&amp;folderid=FXE7AFA225-9BAB-D3D7-0A54-8A8C0399AE7C","FX22015952")</f>
        <v>FX22015952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44595.594178240739</v>
      </c>
      <c r="P2" s="1">
        <v>44595.608530092592</v>
      </c>
      <c r="Q2">
        <v>763</v>
      </c>
      <c r="R2">
        <v>477</v>
      </c>
      <c r="S2" t="b">
        <v>0</v>
      </c>
      <c r="T2" t="s">
        <v>87</v>
      </c>
      <c r="U2" t="b">
        <v>0</v>
      </c>
      <c r="V2" t="s">
        <v>88</v>
      </c>
      <c r="W2" s="1">
        <v>44595.598067129627</v>
      </c>
      <c r="X2">
        <v>320</v>
      </c>
      <c r="Y2">
        <v>52</v>
      </c>
      <c r="Z2">
        <v>0</v>
      </c>
      <c r="AA2">
        <v>52</v>
      </c>
      <c r="AB2">
        <v>0</v>
      </c>
      <c r="AC2">
        <v>25</v>
      </c>
      <c r="AD2">
        <v>14</v>
      </c>
      <c r="AE2">
        <v>0</v>
      </c>
      <c r="AF2">
        <v>0</v>
      </c>
      <c r="AG2">
        <v>0</v>
      </c>
      <c r="AH2" t="s">
        <v>89</v>
      </c>
      <c r="AI2" s="1">
        <v>44595.608530092592</v>
      </c>
      <c r="AJ2">
        <v>157</v>
      </c>
      <c r="AK2">
        <v>0</v>
      </c>
      <c r="AL2">
        <v>0</v>
      </c>
      <c r="AM2">
        <v>0</v>
      </c>
      <c r="AN2">
        <v>0</v>
      </c>
      <c r="AO2">
        <v>0</v>
      </c>
      <c r="AP2">
        <v>14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HYPERLINK("capsilon://?command=openfolder&amp;siteaddress=FAM.docvelocity-na8.net&amp;folderid=FXB780ECFD-D392-6007-3C0A-B4C156842EF1","FX220112963")</f>
        <v>FX220112963</v>
      </c>
      <c r="F3" t="s">
        <v>19</v>
      </c>
      <c r="G3" t="s">
        <v>19</v>
      </c>
      <c r="H3" t="s">
        <v>82</v>
      </c>
      <c r="I3" t="s">
        <v>92</v>
      </c>
      <c r="J3">
        <v>405</v>
      </c>
      <c r="K3" t="s">
        <v>84</v>
      </c>
      <c r="L3" t="s">
        <v>85</v>
      </c>
      <c r="M3" t="s">
        <v>86</v>
      </c>
      <c r="N3">
        <v>2</v>
      </c>
      <c r="O3" s="1">
        <v>44595.606608796297</v>
      </c>
      <c r="P3" s="1">
        <v>44595.692743055559</v>
      </c>
      <c r="Q3">
        <v>1350</v>
      </c>
      <c r="R3">
        <v>6092</v>
      </c>
      <c r="S3" t="b">
        <v>0</v>
      </c>
      <c r="T3" t="s">
        <v>87</v>
      </c>
      <c r="U3" t="b">
        <v>0</v>
      </c>
      <c r="V3" t="s">
        <v>93</v>
      </c>
      <c r="W3" s="1">
        <v>44595.673622685186</v>
      </c>
      <c r="X3">
        <v>5149</v>
      </c>
      <c r="Y3">
        <v>309</v>
      </c>
      <c r="Z3">
        <v>0</v>
      </c>
      <c r="AA3">
        <v>309</v>
      </c>
      <c r="AB3">
        <v>21</v>
      </c>
      <c r="AC3">
        <v>122</v>
      </c>
      <c r="AD3">
        <v>96</v>
      </c>
      <c r="AE3">
        <v>0</v>
      </c>
      <c r="AF3">
        <v>0</v>
      </c>
      <c r="AG3">
        <v>0</v>
      </c>
      <c r="AH3" t="s">
        <v>89</v>
      </c>
      <c r="AI3" s="1">
        <v>44595.692743055559</v>
      </c>
      <c r="AJ3">
        <v>892</v>
      </c>
      <c r="AK3">
        <v>0</v>
      </c>
      <c r="AL3">
        <v>0</v>
      </c>
      <c r="AM3">
        <v>0</v>
      </c>
      <c r="AN3">
        <v>21</v>
      </c>
      <c r="AO3">
        <v>0</v>
      </c>
      <c r="AP3">
        <v>96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HYPERLINK("capsilon://?command=openfolder&amp;siteaddress=FAM.docvelocity-na8.net&amp;folderid=FXBF997055-8B85-E4C4-FA16-66F7190997EC","FX2201989")</f>
        <v>FX2201989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1</v>
      </c>
      <c r="O4" s="1">
        <v>44595.613368055558</v>
      </c>
      <c r="P4" s="1">
        <v>44595.619710648149</v>
      </c>
      <c r="Q4">
        <v>451</v>
      </c>
      <c r="R4">
        <v>97</v>
      </c>
      <c r="S4" t="b">
        <v>0</v>
      </c>
      <c r="T4" t="s">
        <v>87</v>
      </c>
      <c r="U4" t="b">
        <v>0</v>
      </c>
      <c r="V4" t="s">
        <v>97</v>
      </c>
      <c r="W4" s="1">
        <v>44595.619710648149</v>
      </c>
      <c r="X4">
        <v>97</v>
      </c>
      <c r="Y4">
        <v>0</v>
      </c>
      <c r="Z4">
        <v>0</v>
      </c>
      <c r="AA4">
        <v>0</v>
      </c>
      <c r="AB4">
        <v>0</v>
      </c>
      <c r="AC4">
        <v>0</v>
      </c>
      <c r="AD4">
        <v>66</v>
      </c>
      <c r="AE4">
        <v>52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98</v>
      </c>
      <c r="B5" t="s">
        <v>79</v>
      </c>
      <c r="C5" t="s">
        <v>95</v>
      </c>
      <c r="D5" t="s">
        <v>81</v>
      </c>
      <c r="E5" s="2" t="str">
        <f>HYPERLINK("capsilon://?command=openfolder&amp;siteaddress=FAM.docvelocity-na8.net&amp;folderid=FXBF997055-8B85-E4C4-FA16-66F7190997EC","FX2201989")</f>
        <v>FX2201989</v>
      </c>
      <c r="F5" t="s">
        <v>19</v>
      </c>
      <c r="G5" t="s">
        <v>19</v>
      </c>
      <c r="H5" t="s">
        <v>82</v>
      </c>
      <c r="I5" t="s">
        <v>99</v>
      </c>
      <c r="J5">
        <v>66</v>
      </c>
      <c r="K5" t="s">
        <v>84</v>
      </c>
      <c r="L5" t="s">
        <v>85</v>
      </c>
      <c r="M5" t="s">
        <v>86</v>
      </c>
      <c r="N5">
        <v>2</v>
      </c>
      <c r="O5" s="1">
        <v>44595.614537037036</v>
      </c>
      <c r="P5" s="1">
        <v>44595.627060185187</v>
      </c>
      <c r="Q5">
        <v>1019</v>
      </c>
      <c r="R5">
        <v>63</v>
      </c>
      <c r="S5" t="b">
        <v>0</v>
      </c>
      <c r="T5" t="s">
        <v>87</v>
      </c>
      <c r="U5" t="b">
        <v>0</v>
      </c>
      <c r="V5" t="s">
        <v>97</v>
      </c>
      <c r="W5" s="1">
        <v>44595.620081018518</v>
      </c>
      <c r="X5">
        <v>26</v>
      </c>
      <c r="Y5">
        <v>0</v>
      </c>
      <c r="Z5">
        <v>0</v>
      </c>
      <c r="AA5">
        <v>0</v>
      </c>
      <c r="AB5">
        <v>52</v>
      </c>
      <c r="AC5">
        <v>0</v>
      </c>
      <c r="AD5">
        <v>66</v>
      </c>
      <c r="AE5">
        <v>0</v>
      </c>
      <c r="AF5">
        <v>0</v>
      </c>
      <c r="AG5">
        <v>0</v>
      </c>
      <c r="AH5" t="s">
        <v>100</v>
      </c>
      <c r="AI5" s="1">
        <v>44595.627060185187</v>
      </c>
      <c r="AJ5">
        <v>37</v>
      </c>
      <c r="AK5">
        <v>0</v>
      </c>
      <c r="AL5">
        <v>0</v>
      </c>
      <c r="AM5">
        <v>0</v>
      </c>
      <c r="AN5">
        <v>52</v>
      </c>
      <c r="AO5">
        <v>0</v>
      </c>
      <c r="AP5">
        <v>66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HYPERLINK("capsilon://?command=openfolder&amp;siteaddress=FAM.docvelocity-na8.net&amp;folderid=FXF4EDB7EB-20A0-27E9-1AE2-6F1D825F608D","FX22012107")</f>
        <v>FX22012107</v>
      </c>
      <c r="F6" t="s">
        <v>19</v>
      </c>
      <c r="G6" t="s">
        <v>19</v>
      </c>
      <c r="H6" t="s">
        <v>82</v>
      </c>
      <c r="I6" t="s">
        <v>103</v>
      </c>
      <c r="J6">
        <v>152</v>
      </c>
      <c r="K6" t="s">
        <v>84</v>
      </c>
      <c r="L6" t="s">
        <v>85</v>
      </c>
      <c r="M6" t="s">
        <v>86</v>
      </c>
      <c r="N6">
        <v>2</v>
      </c>
      <c r="O6" s="1">
        <v>44595.619166666664</v>
      </c>
      <c r="P6" s="1">
        <v>44595.68240740741</v>
      </c>
      <c r="Q6">
        <v>2973</v>
      </c>
      <c r="R6">
        <v>2491</v>
      </c>
      <c r="S6" t="b">
        <v>0</v>
      </c>
      <c r="T6" t="s">
        <v>87</v>
      </c>
      <c r="U6" t="b">
        <v>1</v>
      </c>
      <c r="V6" t="s">
        <v>104</v>
      </c>
      <c r="W6" s="1">
        <v>44595.651990740742</v>
      </c>
      <c r="X6">
        <v>1784</v>
      </c>
      <c r="Y6">
        <v>148</v>
      </c>
      <c r="Z6">
        <v>0</v>
      </c>
      <c r="AA6">
        <v>148</v>
      </c>
      <c r="AB6">
        <v>0</v>
      </c>
      <c r="AC6">
        <v>96</v>
      </c>
      <c r="AD6">
        <v>4</v>
      </c>
      <c r="AE6">
        <v>0</v>
      </c>
      <c r="AF6">
        <v>0</v>
      </c>
      <c r="AG6">
        <v>0</v>
      </c>
      <c r="AH6" t="s">
        <v>89</v>
      </c>
      <c r="AI6" s="1">
        <v>44595.68240740741</v>
      </c>
      <c r="AJ6">
        <v>142</v>
      </c>
      <c r="AK6">
        <v>0</v>
      </c>
      <c r="AL6">
        <v>0</v>
      </c>
      <c r="AM6">
        <v>0</v>
      </c>
      <c r="AN6">
        <v>0</v>
      </c>
      <c r="AO6">
        <v>0</v>
      </c>
      <c r="AP6">
        <v>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105</v>
      </c>
      <c r="B7" t="s">
        <v>79</v>
      </c>
      <c r="C7" t="s">
        <v>95</v>
      </c>
      <c r="D7" t="s">
        <v>81</v>
      </c>
      <c r="E7" s="2" t="str">
        <f>HYPERLINK("capsilon://?command=openfolder&amp;siteaddress=FAM.docvelocity-na8.net&amp;folderid=FXBF997055-8B85-E4C4-FA16-66F7190997EC","FX2201989")</f>
        <v>FX2201989</v>
      </c>
      <c r="F7" t="s">
        <v>19</v>
      </c>
      <c r="G7" t="s">
        <v>19</v>
      </c>
      <c r="H7" t="s">
        <v>82</v>
      </c>
      <c r="I7" t="s">
        <v>96</v>
      </c>
      <c r="J7">
        <v>76</v>
      </c>
      <c r="K7" t="s">
        <v>84</v>
      </c>
      <c r="L7" t="s">
        <v>85</v>
      </c>
      <c r="M7" t="s">
        <v>86</v>
      </c>
      <c r="N7">
        <v>2</v>
      </c>
      <c r="O7" s="1">
        <v>44595.620104166665</v>
      </c>
      <c r="P7" s="1">
        <v>44595.695405092592</v>
      </c>
      <c r="Q7">
        <v>5021</v>
      </c>
      <c r="R7">
        <v>1485</v>
      </c>
      <c r="S7" t="b">
        <v>0</v>
      </c>
      <c r="T7" t="s">
        <v>87</v>
      </c>
      <c r="U7" t="b">
        <v>1</v>
      </c>
      <c r="V7" t="s">
        <v>88</v>
      </c>
      <c r="W7" s="1">
        <v>44595.663576388892</v>
      </c>
      <c r="X7">
        <v>1225</v>
      </c>
      <c r="Y7">
        <v>74</v>
      </c>
      <c r="Z7">
        <v>0</v>
      </c>
      <c r="AA7">
        <v>74</v>
      </c>
      <c r="AB7">
        <v>0</v>
      </c>
      <c r="AC7">
        <v>52</v>
      </c>
      <c r="AD7">
        <v>2</v>
      </c>
      <c r="AE7">
        <v>0</v>
      </c>
      <c r="AF7">
        <v>0</v>
      </c>
      <c r="AG7">
        <v>0</v>
      </c>
      <c r="AH7" t="s">
        <v>89</v>
      </c>
      <c r="AI7" s="1">
        <v>44595.695405092592</v>
      </c>
      <c r="AJ7">
        <v>229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106</v>
      </c>
      <c r="B8" t="s">
        <v>79</v>
      </c>
      <c r="C8" t="s">
        <v>107</v>
      </c>
      <c r="D8" t="s">
        <v>81</v>
      </c>
      <c r="E8" s="2" t="str">
        <f>HYPERLINK("capsilon://?command=openfolder&amp;siteaddress=FAM.docvelocity-na8.net&amp;folderid=FXE0B3BC70-23DD-8A94-2662-B9DED22A2925","FX220113686")</f>
        <v>FX220113686</v>
      </c>
      <c r="F8" t="s">
        <v>19</v>
      </c>
      <c r="G8" t="s">
        <v>19</v>
      </c>
      <c r="H8" t="s">
        <v>82</v>
      </c>
      <c r="I8" t="s">
        <v>108</v>
      </c>
      <c r="J8">
        <v>38</v>
      </c>
      <c r="K8" t="s">
        <v>84</v>
      </c>
      <c r="L8" t="s">
        <v>85</v>
      </c>
      <c r="M8" t="s">
        <v>86</v>
      </c>
      <c r="N8">
        <v>2</v>
      </c>
      <c r="O8" s="1">
        <v>44595.631423611114</v>
      </c>
      <c r="P8" s="1">
        <v>44595.651296296295</v>
      </c>
      <c r="Q8">
        <v>1073</v>
      </c>
      <c r="R8">
        <v>644</v>
      </c>
      <c r="S8" t="b">
        <v>0</v>
      </c>
      <c r="T8" t="s">
        <v>87</v>
      </c>
      <c r="U8" t="b">
        <v>0</v>
      </c>
      <c r="V8" t="s">
        <v>97</v>
      </c>
      <c r="W8" s="1">
        <v>44595.637499999997</v>
      </c>
      <c r="X8">
        <v>148</v>
      </c>
      <c r="Y8">
        <v>37</v>
      </c>
      <c r="Z8">
        <v>0</v>
      </c>
      <c r="AA8">
        <v>37</v>
      </c>
      <c r="AB8">
        <v>0</v>
      </c>
      <c r="AC8">
        <v>25</v>
      </c>
      <c r="AD8">
        <v>1</v>
      </c>
      <c r="AE8">
        <v>0</v>
      </c>
      <c r="AF8">
        <v>0</v>
      </c>
      <c r="AG8">
        <v>0</v>
      </c>
      <c r="AH8" t="s">
        <v>100</v>
      </c>
      <c r="AI8" s="1">
        <v>44595.651296296295</v>
      </c>
      <c r="AJ8">
        <v>496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109</v>
      </c>
      <c r="B9" t="s">
        <v>79</v>
      </c>
      <c r="C9" t="s">
        <v>110</v>
      </c>
      <c r="D9" t="s">
        <v>81</v>
      </c>
      <c r="E9" s="2" t="str">
        <f>HYPERLINK("capsilon://?command=openfolder&amp;siteaddress=FAM.docvelocity-na8.net&amp;folderid=FXB6A412E0-A391-2DCC-B788-8D8C464046DB","FX22016225")</f>
        <v>FX22016225</v>
      </c>
      <c r="F9" t="s">
        <v>19</v>
      </c>
      <c r="G9" t="s">
        <v>19</v>
      </c>
      <c r="H9" t="s">
        <v>82</v>
      </c>
      <c r="I9" t="s">
        <v>111</v>
      </c>
      <c r="J9">
        <v>132</v>
      </c>
      <c r="K9" t="s">
        <v>84</v>
      </c>
      <c r="L9" t="s">
        <v>85</v>
      </c>
      <c r="M9" t="s">
        <v>86</v>
      </c>
      <c r="N9">
        <v>2</v>
      </c>
      <c r="O9" s="1">
        <v>44595.634050925924</v>
      </c>
      <c r="P9" s="1">
        <v>44595.651886574073</v>
      </c>
      <c r="Q9">
        <v>1450</v>
      </c>
      <c r="R9">
        <v>91</v>
      </c>
      <c r="S9" t="b">
        <v>0</v>
      </c>
      <c r="T9" t="s">
        <v>87</v>
      </c>
      <c r="U9" t="b">
        <v>0</v>
      </c>
      <c r="V9" t="s">
        <v>97</v>
      </c>
      <c r="W9" s="1">
        <v>44595.637974537036</v>
      </c>
      <c r="X9">
        <v>41</v>
      </c>
      <c r="Y9">
        <v>0</v>
      </c>
      <c r="Z9">
        <v>0</v>
      </c>
      <c r="AA9">
        <v>0</v>
      </c>
      <c r="AB9">
        <v>104</v>
      </c>
      <c r="AC9">
        <v>0</v>
      </c>
      <c r="AD9">
        <v>132</v>
      </c>
      <c r="AE9">
        <v>0</v>
      </c>
      <c r="AF9">
        <v>0</v>
      </c>
      <c r="AG9">
        <v>0</v>
      </c>
      <c r="AH9" t="s">
        <v>100</v>
      </c>
      <c r="AI9" s="1">
        <v>44595.651886574073</v>
      </c>
      <c r="AJ9">
        <v>50</v>
      </c>
      <c r="AK9">
        <v>0</v>
      </c>
      <c r="AL9">
        <v>0</v>
      </c>
      <c r="AM9">
        <v>0</v>
      </c>
      <c r="AN9">
        <v>104</v>
      </c>
      <c r="AO9">
        <v>0</v>
      </c>
      <c r="AP9">
        <v>132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112</v>
      </c>
      <c r="B10" t="s">
        <v>79</v>
      </c>
      <c r="C10" t="s">
        <v>113</v>
      </c>
      <c r="D10" t="s">
        <v>81</v>
      </c>
      <c r="E10" s="2" t="str">
        <f>HYPERLINK("capsilon://?command=openfolder&amp;siteaddress=FAM.docvelocity-na8.net&amp;folderid=FXE627D678-2F27-9A9D-BC0B-CD4383FDC1CC","FX211213038")</f>
        <v>FX211213038</v>
      </c>
      <c r="F10" t="s">
        <v>19</v>
      </c>
      <c r="G10" t="s">
        <v>19</v>
      </c>
      <c r="H10" t="s">
        <v>82</v>
      </c>
      <c r="I10" t="s">
        <v>114</v>
      </c>
      <c r="J10">
        <v>66</v>
      </c>
      <c r="K10" t="s">
        <v>84</v>
      </c>
      <c r="L10" t="s">
        <v>85</v>
      </c>
      <c r="M10" t="s">
        <v>86</v>
      </c>
      <c r="N10">
        <v>2</v>
      </c>
      <c r="O10" s="1">
        <v>44595.642048611109</v>
      </c>
      <c r="P10" s="1">
        <v>44595.697696759256</v>
      </c>
      <c r="Q10">
        <v>3534</v>
      </c>
      <c r="R10">
        <v>1274</v>
      </c>
      <c r="S10" t="b">
        <v>0</v>
      </c>
      <c r="T10" t="s">
        <v>87</v>
      </c>
      <c r="U10" t="b">
        <v>0</v>
      </c>
      <c r="V10" t="s">
        <v>104</v>
      </c>
      <c r="W10" s="1">
        <v>44595.667962962965</v>
      </c>
      <c r="X10">
        <v>1041</v>
      </c>
      <c r="Y10">
        <v>52</v>
      </c>
      <c r="Z10">
        <v>0</v>
      </c>
      <c r="AA10">
        <v>52</v>
      </c>
      <c r="AB10">
        <v>0</v>
      </c>
      <c r="AC10">
        <v>36</v>
      </c>
      <c r="AD10">
        <v>14</v>
      </c>
      <c r="AE10">
        <v>0</v>
      </c>
      <c r="AF10">
        <v>0</v>
      </c>
      <c r="AG10">
        <v>0</v>
      </c>
      <c r="AH10" t="s">
        <v>89</v>
      </c>
      <c r="AI10" s="1">
        <v>44595.697696759256</v>
      </c>
      <c r="AJ10">
        <v>197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115</v>
      </c>
      <c r="B11" t="s">
        <v>79</v>
      </c>
      <c r="C11" t="s">
        <v>116</v>
      </c>
      <c r="D11" t="s">
        <v>81</v>
      </c>
      <c r="E11" s="2" t="str">
        <f>HYPERLINK("capsilon://?command=openfolder&amp;siteaddress=FAM.docvelocity-na8.net&amp;folderid=FXC5792D96-5A89-A9B3-A661-DF2C8C0E2ADB","FX22016360")</f>
        <v>FX22016360</v>
      </c>
      <c r="F11" t="s">
        <v>19</v>
      </c>
      <c r="G11" t="s">
        <v>19</v>
      </c>
      <c r="H11" t="s">
        <v>82</v>
      </c>
      <c r="I11" t="s">
        <v>117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44595.642326388886</v>
      </c>
      <c r="P11" s="1">
        <v>44595.699918981481</v>
      </c>
      <c r="Q11">
        <v>4448</v>
      </c>
      <c r="R11">
        <v>528</v>
      </c>
      <c r="S11" t="b">
        <v>0</v>
      </c>
      <c r="T11" t="s">
        <v>87</v>
      </c>
      <c r="U11" t="b">
        <v>0</v>
      </c>
      <c r="V11" t="s">
        <v>104</v>
      </c>
      <c r="W11" s="1">
        <v>44595.655902777777</v>
      </c>
      <c r="X11">
        <v>337</v>
      </c>
      <c r="Y11">
        <v>21</v>
      </c>
      <c r="Z11">
        <v>0</v>
      </c>
      <c r="AA11">
        <v>21</v>
      </c>
      <c r="AB11">
        <v>0</v>
      </c>
      <c r="AC11">
        <v>14</v>
      </c>
      <c r="AD11">
        <v>7</v>
      </c>
      <c r="AE11">
        <v>0</v>
      </c>
      <c r="AF11">
        <v>0</v>
      </c>
      <c r="AG11">
        <v>0</v>
      </c>
      <c r="AH11" t="s">
        <v>89</v>
      </c>
      <c r="AI11" s="1">
        <v>44595.699918981481</v>
      </c>
      <c r="AJ11">
        <v>191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118</v>
      </c>
      <c r="B12" t="s">
        <v>79</v>
      </c>
      <c r="C12" t="s">
        <v>116</v>
      </c>
      <c r="D12" t="s">
        <v>81</v>
      </c>
      <c r="E12" s="2" t="str">
        <f>HYPERLINK("capsilon://?command=openfolder&amp;siteaddress=FAM.docvelocity-na8.net&amp;folderid=FXC5792D96-5A89-A9B3-A661-DF2C8C0E2ADB","FX22016360")</f>
        <v>FX22016360</v>
      </c>
      <c r="F12" t="s">
        <v>19</v>
      </c>
      <c r="G12" t="s">
        <v>19</v>
      </c>
      <c r="H12" t="s">
        <v>82</v>
      </c>
      <c r="I12" t="s">
        <v>119</v>
      </c>
      <c r="J12">
        <v>28</v>
      </c>
      <c r="K12" t="s">
        <v>84</v>
      </c>
      <c r="L12" t="s">
        <v>85</v>
      </c>
      <c r="M12" t="s">
        <v>86</v>
      </c>
      <c r="N12">
        <v>2</v>
      </c>
      <c r="O12" s="1">
        <v>44595.642881944441</v>
      </c>
      <c r="P12" s="1">
        <v>44595.700972222221</v>
      </c>
      <c r="Q12">
        <v>4068</v>
      </c>
      <c r="R12">
        <v>951</v>
      </c>
      <c r="S12" t="b">
        <v>0</v>
      </c>
      <c r="T12" t="s">
        <v>87</v>
      </c>
      <c r="U12" t="b">
        <v>0</v>
      </c>
      <c r="V12" t="s">
        <v>120</v>
      </c>
      <c r="W12" s="1">
        <v>44595.662256944444</v>
      </c>
      <c r="X12">
        <v>861</v>
      </c>
      <c r="Y12">
        <v>21</v>
      </c>
      <c r="Z12">
        <v>0</v>
      </c>
      <c r="AA12">
        <v>21</v>
      </c>
      <c r="AB12">
        <v>0</v>
      </c>
      <c r="AC12">
        <v>19</v>
      </c>
      <c r="AD12">
        <v>7</v>
      </c>
      <c r="AE12">
        <v>0</v>
      </c>
      <c r="AF12">
        <v>0</v>
      </c>
      <c r="AG12">
        <v>0</v>
      </c>
      <c r="AH12" t="s">
        <v>89</v>
      </c>
      <c r="AI12" s="1">
        <v>44595.700972222221</v>
      </c>
      <c r="AJ12">
        <v>90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121</v>
      </c>
      <c r="B13" t="s">
        <v>79</v>
      </c>
      <c r="C13" t="s">
        <v>116</v>
      </c>
      <c r="D13" t="s">
        <v>81</v>
      </c>
      <c r="E13" s="2" t="str">
        <f>HYPERLINK("capsilon://?command=openfolder&amp;siteaddress=FAM.docvelocity-na8.net&amp;folderid=FXC5792D96-5A89-A9B3-A661-DF2C8C0E2ADB","FX22016360")</f>
        <v>FX22016360</v>
      </c>
      <c r="F13" t="s">
        <v>19</v>
      </c>
      <c r="G13" t="s">
        <v>19</v>
      </c>
      <c r="H13" t="s">
        <v>82</v>
      </c>
      <c r="I13" t="s">
        <v>122</v>
      </c>
      <c r="J13">
        <v>32</v>
      </c>
      <c r="K13" t="s">
        <v>84</v>
      </c>
      <c r="L13" t="s">
        <v>85</v>
      </c>
      <c r="M13" t="s">
        <v>86</v>
      </c>
      <c r="N13">
        <v>2</v>
      </c>
      <c r="O13" s="1">
        <v>44595.644976851851</v>
      </c>
      <c r="P13" s="1">
        <v>44595.703043981484</v>
      </c>
      <c r="Q13">
        <v>4074</v>
      </c>
      <c r="R13">
        <v>943</v>
      </c>
      <c r="S13" t="b">
        <v>0</v>
      </c>
      <c r="T13" t="s">
        <v>87</v>
      </c>
      <c r="U13" t="b">
        <v>0</v>
      </c>
      <c r="V13" t="s">
        <v>120</v>
      </c>
      <c r="W13" s="1">
        <v>44595.671111111114</v>
      </c>
      <c r="X13">
        <v>765</v>
      </c>
      <c r="Y13">
        <v>51</v>
      </c>
      <c r="Z13">
        <v>0</v>
      </c>
      <c r="AA13">
        <v>51</v>
      </c>
      <c r="AB13">
        <v>0</v>
      </c>
      <c r="AC13">
        <v>31</v>
      </c>
      <c r="AD13">
        <v>-19</v>
      </c>
      <c r="AE13">
        <v>0</v>
      </c>
      <c r="AF13">
        <v>0</v>
      </c>
      <c r="AG13">
        <v>0</v>
      </c>
      <c r="AH13" t="s">
        <v>89</v>
      </c>
      <c r="AI13" s="1">
        <v>44595.703043981484</v>
      </c>
      <c r="AJ13">
        <v>178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-20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123</v>
      </c>
      <c r="B14" t="s">
        <v>79</v>
      </c>
      <c r="C14" t="s">
        <v>124</v>
      </c>
      <c r="D14" t="s">
        <v>81</v>
      </c>
      <c r="E14" s="2" t="str">
        <f>HYPERLINK("capsilon://?command=openfolder&amp;siteaddress=FAM.docvelocity-na8.net&amp;folderid=FXE627DCB3-2ACE-8CB0-7F5D-1B7864824DE0","FX220111005")</f>
        <v>FX220111005</v>
      </c>
      <c r="F14" t="s">
        <v>19</v>
      </c>
      <c r="G14" t="s">
        <v>19</v>
      </c>
      <c r="H14" t="s">
        <v>82</v>
      </c>
      <c r="I14" t="s">
        <v>125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44595.646354166667</v>
      </c>
      <c r="P14" s="1">
        <v>44595.70480324074</v>
      </c>
      <c r="Q14">
        <v>4472</v>
      </c>
      <c r="R14">
        <v>578</v>
      </c>
      <c r="S14" t="b">
        <v>0</v>
      </c>
      <c r="T14" t="s">
        <v>87</v>
      </c>
      <c r="U14" t="b">
        <v>0</v>
      </c>
      <c r="V14" t="s">
        <v>88</v>
      </c>
      <c r="W14" s="1">
        <v>44595.668506944443</v>
      </c>
      <c r="X14">
        <v>426</v>
      </c>
      <c r="Y14">
        <v>52</v>
      </c>
      <c r="Z14">
        <v>0</v>
      </c>
      <c r="AA14">
        <v>52</v>
      </c>
      <c r="AB14">
        <v>0</v>
      </c>
      <c r="AC14">
        <v>29</v>
      </c>
      <c r="AD14">
        <v>14</v>
      </c>
      <c r="AE14">
        <v>0</v>
      </c>
      <c r="AF14">
        <v>0</v>
      </c>
      <c r="AG14">
        <v>0</v>
      </c>
      <c r="AH14" t="s">
        <v>89</v>
      </c>
      <c r="AI14" s="1">
        <v>44595.70480324074</v>
      </c>
      <c r="AJ14">
        <v>152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126</v>
      </c>
      <c r="B15" t="s">
        <v>79</v>
      </c>
      <c r="C15" t="s">
        <v>116</v>
      </c>
      <c r="D15" t="s">
        <v>81</v>
      </c>
      <c r="E15" s="2" t="str">
        <f>HYPERLINK("capsilon://?command=openfolder&amp;siteaddress=FAM.docvelocity-na8.net&amp;folderid=FXC5792D96-5A89-A9B3-A661-DF2C8C0E2ADB","FX22016360")</f>
        <v>FX22016360</v>
      </c>
      <c r="F15" t="s">
        <v>19</v>
      </c>
      <c r="G15" t="s">
        <v>19</v>
      </c>
      <c r="H15" t="s">
        <v>82</v>
      </c>
      <c r="I15" t="s">
        <v>127</v>
      </c>
      <c r="J15">
        <v>32</v>
      </c>
      <c r="K15" t="s">
        <v>84</v>
      </c>
      <c r="L15" t="s">
        <v>85</v>
      </c>
      <c r="M15" t="s">
        <v>86</v>
      </c>
      <c r="N15">
        <v>2</v>
      </c>
      <c r="O15" s="1">
        <v>44595.646956018521</v>
      </c>
      <c r="P15" s="1">
        <v>44595.710972222223</v>
      </c>
      <c r="Q15">
        <v>4242</v>
      </c>
      <c r="R15">
        <v>1289</v>
      </c>
      <c r="S15" t="b">
        <v>0</v>
      </c>
      <c r="T15" t="s">
        <v>87</v>
      </c>
      <c r="U15" t="b">
        <v>0</v>
      </c>
      <c r="V15" t="s">
        <v>104</v>
      </c>
      <c r="W15" s="1">
        <v>44595.676608796297</v>
      </c>
      <c r="X15">
        <v>746</v>
      </c>
      <c r="Y15">
        <v>51</v>
      </c>
      <c r="Z15">
        <v>0</v>
      </c>
      <c r="AA15">
        <v>51</v>
      </c>
      <c r="AB15">
        <v>0</v>
      </c>
      <c r="AC15">
        <v>38</v>
      </c>
      <c r="AD15">
        <v>-19</v>
      </c>
      <c r="AE15">
        <v>0</v>
      </c>
      <c r="AF15">
        <v>0</v>
      </c>
      <c r="AG15">
        <v>0</v>
      </c>
      <c r="AH15" t="s">
        <v>100</v>
      </c>
      <c r="AI15" s="1">
        <v>44595.710972222223</v>
      </c>
      <c r="AJ15">
        <v>543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-20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128</v>
      </c>
      <c r="B16" t="s">
        <v>79</v>
      </c>
      <c r="C16" t="s">
        <v>80</v>
      </c>
      <c r="D16" t="s">
        <v>81</v>
      </c>
      <c r="E16" s="2" t="str">
        <f>HYPERLINK("capsilon://?command=openfolder&amp;siteaddress=FAM.docvelocity-na8.net&amp;folderid=FXE7AFA225-9BAB-D3D7-0A54-8A8C0399AE7C","FX22015952")</f>
        <v>FX22015952</v>
      </c>
      <c r="F16" t="s">
        <v>19</v>
      </c>
      <c r="G16" t="s">
        <v>19</v>
      </c>
      <c r="H16" t="s">
        <v>82</v>
      </c>
      <c r="I16" t="s">
        <v>129</v>
      </c>
      <c r="J16">
        <v>28</v>
      </c>
      <c r="K16" t="s">
        <v>84</v>
      </c>
      <c r="L16" t="s">
        <v>85</v>
      </c>
      <c r="M16" t="s">
        <v>86</v>
      </c>
      <c r="N16">
        <v>2</v>
      </c>
      <c r="O16" s="1">
        <v>44595.6481712963</v>
      </c>
      <c r="P16" s="1">
        <v>44595.705289351848</v>
      </c>
      <c r="Q16">
        <v>4222</v>
      </c>
      <c r="R16">
        <v>713</v>
      </c>
      <c r="S16" t="b">
        <v>0</v>
      </c>
      <c r="T16" t="s">
        <v>87</v>
      </c>
      <c r="U16" t="b">
        <v>0</v>
      </c>
      <c r="V16" t="s">
        <v>130</v>
      </c>
      <c r="W16" s="1">
        <v>44595.678622685184</v>
      </c>
      <c r="X16">
        <v>45</v>
      </c>
      <c r="Y16">
        <v>0</v>
      </c>
      <c r="Z16">
        <v>0</v>
      </c>
      <c r="AA16">
        <v>0</v>
      </c>
      <c r="AB16">
        <v>21</v>
      </c>
      <c r="AC16">
        <v>0</v>
      </c>
      <c r="AD16">
        <v>28</v>
      </c>
      <c r="AE16">
        <v>0</v>
      </c>
      <c r="AF16">
        <v>0</v>
      </c>
      <c r="AG16">
        <v>0</v>
      </c>
      <c r="AH16" t="s">
        <v>89</v>
      </c>
      <c r="AI16" s="1">
        <v>44595.705289351848</v>
      </c>
      <c r="AJ16">
        <v>42</v>
      </c>
      <c r="AK16">
        <v>0</v>
      </c>
      <c r="AL16">
        <v>0</v>
      </c>
      <c r="AM16">
        <v>0</v>
      </c>
      <c r="AN16">
        <v>21</v>
      </c>
      <c r="AO16">
        <v>0</v>
      </c>
      <c r="AP16">
        <v>28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131</v>
      </c>
      <c r="B17" t="s">
        <v>79</v>
      </c>
      <c r="C17" t="s">
        <v>132</v>
      </c>
      <c r="D17" t="s">
        <v>81</v>
      </c>
      <c r="E17" s="2" t="str">
        <f>HYPERLINK("capsilon://?command=openfolder&amp;siteaddress=FAM.docvelocity-na8.net&amp;folderid=FX28D945BA-DAD6-402A-56EA-9D205D5B1D7E","FX220111416")</f>
        <v>FX220111416</v>
      </c>
      <c r="F17" t="s">
        <v>19</v>
      </c>
      <c r="G17" t="s">
        <v>19</v>
      </c>
      <c r="H17" t="s">
        <v>82</v>
      </c>
      <c r="I17" t="s">
        <v>133</v>
      </c>
      <c r="J17">
        <v>311</v>
      </c>
      <c r="K17" t="s">
        <v>84</v>
      </c>
      <c r="L17" t="s">
        <v>85</v>
      </c>
      <c r="M17" t="s">
        <v>86</v>
      </c>
      <c r="N17">
        <v>2</v>
      </c>
      <c r="O17" s="1">
        <v>44595.650659722225</v>
      </c>
      <c r="P17" s="1">
        <v>44595.815162037034</v>
      </c>
      <c r="Q17">
        <v>6824</v>
      </c>
      <c r="R17">
        <v>7389</v>
      </c>
      <c r="S17" t="b">
        <v>0</v>
      </c>
      <c r="T17" t="s">
        <v>87</v>
      </c>
      <c r="U17" t="b">
        <v>0</v>
      </c>
      <c r="V17" t="s">
        <v>134</v>
      </c>
      <c r="W17" s="1">
        <v>44595.737997685188</v>
      </c>
      <c r="X17">
        <v>5900</v>
      </c>
      <c r="Y17">
        <v>220</v>
      </c>
      <c r="Z17">
        <v>0</v>
      </c>
      <c r="AA17">
        <v>220</v>
      </c>
      <c r="AB17">
        <v>0</v>
      </c>
      <c r="AC17">
        <v>176</v>
      </c>
      <c r="AD17">
        <v>91</v>
      </c>
      <c r="AE17">
        <v>0</v>
      </c>
      <c r="AF17">
        <v>0</v>
      </c>
      <c r="AG17">
        <v>0</v>
      </c>
      <c r="AH17" t="s">
        <v>89</v>
      </c>
      <c r="AI17" s="1">
        <v>44595.815162037034</v>
      </c>
      <c r="AJ17">
        <v>509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90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135</v>
      </c>
      <c r="B18" t="s">
        <v>79</v>
      </c>
      <c r="C18" t="s">
        <v>136</v>
      </c>
      <c r="D18" t="s">
        <v>81</v>
      </c>
      <c r="E18" s="2" t="str">
        <f>HYPERLINK("capsilon://?command=openfolder&amp;siteaddress=FAM.docvelocity-na8.net&amp;folderid=FXD9E04B8A-73C1-5535-EA19-4AF8BC9DE857","FX220110665")</f>
        <v>FX220110665</v>
      </c>
      <c r="F18" t="s">
        <v>19</v>
      </c>
      <c r="G18" t="s">
        <v>19</v>
      </c>
      <c r="H18" t="s">
        <v>82</v>
      </c>
      <c r="I18" t="s">
        <v>137</v>
      </c>
      <c r="J18">
        <v>66</v>
      </c>
      <c r="K18" t="s">
        <v>84</v>
      </c>
      <c r="L18" t="s">
        <v>85</v>
      </c>
      <c r="M18" t="s">
        <v>86</v>
      </c>
      <c r="N18">
        <v>2</v>
      </c>
      <c r="O18" s="1">
        <v>44595.660567129627</v>
      </c>
      <c r="P18" s="1">
        <v>44595.705659722225</v>
      </c>
      <c r="Q18">
        <v>3658</v>
      </c>
      <c r="R18">
        <v>238</v>
      </c>
      <c r="S18" t="b">
        <v>0</v>
      </c>
      <c r="T18" t="s">
        <v>87</v>
      </c>
      <c r="U18" t="b">
        <v>0</v>
      </c>
      <c r="V18" t="s">
        <v>93</v>
      </c>
      <c r="W18" s="1">
        <v>44595.676018518519</v>
      </c>
      <c r="X18">
        <v>207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66</v>
      </c>
      <c r="AE18">
        <v>0</v>
      </c>
      <c r="AF18">
        <v>0</v>
      </c>
      <c r="AG18">
        <v>0</v>
      </c>
      <c r="AH18" t="s">
        <v>89</v>
      </c>
      <c r="AI18" s="1">
        <v>44595.705659722225</v>
      </c>
      <c r="AJ18">
        <v>31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66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138</v>
      </c>
      <c r="B19" t="s">
        <v>79</v>
      </c>
      <c r="C19" t="s">
        <v>139</v>
      </c>
      <c r="D19" t="s">
        <v>81</v>
      </c>
      <c r="E19" s="2" t="str">
        <f>HYPERLINK("capsilon://?command=openfolder&amp;siteaddress=FAM.docvelocity-na8.net&amp;folderid=FX567C4593-7F33-CA48-0D32-6A78BB81F156","FX211211548")</f>
        <v>FX211211548</v>
      </c>
      <c r="F19" t="s">
        <v>19</v>
      </c>
      <c r="G19" t="s">
        <v>19</v>
      </c>
      <c r="H19" t="s">
        <v>82</v>
      </c>
      <c r="I19" t="s">
        <v>140</v>
      </c>
      <c r="J19">
        <v>66</v>
      </c>
      <c r="K19" t="s">
        <v>84</v>
      </c>
      <c r="L19" t="s">
        <v>85</v>
      </c>
      <c r="M19" t="s">
        <v>86</v>
      </c>
      <c r="N19">
        <v>2</v>
      </c>
      <c r="O19" s="1">
        <v>44595.665763888886</v>
      </c>
      <c r="P19" s="1">
        <v>44595.70590277778</v>
      </c>
      <c r="Q19">
        <v>3314</v>
      </c>
      <c r="R19">
        <v>154</v>
      </c>
      <c r="S19" t="b">
        <v>0</v>
      </c>
      <c r="T19" t="s">
        <v>87</v>
      </c>
      <c r="U19" t="b">
        <v>0</v>
      </c>
      <c r="V19" t="s">
        <v>93</v>
      </c>
      <c r="W19" s="1">
        <v>44595.677453703705</v>
      </c>
      <c r="X19">
        <v>123</v>
      </c>
      <c r="Y19">
        <v>0</v>
      </c>
      <c r="Z19">
        <v>0</v>
      </c>
      <c r="AA19">
        <v>0</v>
      </c>
      <c r="AB19">
        <v>52</v>
      </c>
      <c r="AC19">
        <v>0</v>
      </c>
      <c r="AD19">
        <v>66</v>
      </c>
      <c r="AE19">
        <v>0</v>
      </c>
      <c r="AF19">
        <v>0</v>
      </c>
      <c r="AG19">
        <v>0</v>
      </c>
      <c r="AH19" t="s">
        <v>89</v>
      </c>
      <c r="AI19" s="1">
        <v>44595.70590277778</v>
      </c>
      <c r="AJ19">
        <v>20</v>
      </c>
      <c r="AK19">
        <v>0</v>
      </c>
      <c r="AL19">
        <v>0</v>
      </c>
      <c r="AM19">
        <v>0</v>
      </c>
      <c r="AN19">
        <v>52</v>
      </c>
      <c r="AO19">
        <v>0</v>
      </c>
      <c r="AP19">
        <v>66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141</v>
      </c>
      <c r="B20" t="s">
        <v>79</v>
      </c>
      <c r="C20" t="s">
        <v>142</v>
      </c>
      <c r="D20" t="s">
        <v>81</v>
      </c>
      <c r="E20" s="2" t="str">
        <f>HYPERLINK("capsilon://?command=openfolder&amp;siteaddress=FAM.docvelocity-na8.net&amp;folderid=FX7E021D7C-0433-08A7-961E-F1B4B997051C","FX22013626")</f>
        <v>FX22013626</v>
      </c>
      <c r="F20" t="s">
        <v>19</v>
      </c>
      <c r="G20" t="s">
        <v>19</v>
      </c>
      <c r="H20" t="s">
        <v>82</v>
      </c>
      <c r="I20" t="s">
        <v>143</v>
      </c>
      <c r="J20">
        <v>38</v>
      </c>
      <c r="K20" t="s">
        <v>84</v>
      </c>
      <c r="L20" t="s">
        <v>85</v>
      </c>
      <c r="M20" t="s">
        <v>86</v>
      </c>
      <c r="N20">
        <v>2</v>
      </c>
      <c r="O20" s="1">
        <v>44595.669340277775</v>
      </c>
      <c r="P20" s="1">
        <v>44595.70753472222</v>
      </c>
      <c r="Q20">
        <v>3049</v>
      </c>
      <c r="R20">
        <v>251</v>
      </c>
      <c r="S20" t="b">
        <v>0</v>
      </c>
      <c r="T20" t="s">
        <v>87</v>
      </c>
      <c r="U20" t="b">
        <v>0</v>
      </c>
      <c r="V20" t="s">
        <v>130</v>
      </c>
      <c r="W20" s="1">
        <v>44595.677824074075</v>
      </c>
      <c r="X20">
        <v>111</v>
      </c>
      <c r="Y20">
        <v>37</v>
      </c>
      <c r="Z20">
        <v>0</v>
      </c>
      <c r="AA20">
        <v>37</v>
      </c>
      <c r="AB20">
        <v>0</v>
      </c>
      <c r="AC20">
        <v>14</v>
      </c>
      <c r="AD20">
        <v>1</v>
      </c>
      <c r="AE20">
        <v>0</v>
      </c>
      <c r="AF20">
        <v>0</v>
      </c>
      <c r="AG20">
        <v>0</v>
      </c>
      <c r="AH20" t="s">
        <v>89</v>
      </c>
      <c r="AI20" s="1">
        <v>44595.70753472222</v>
      </c>
      <c r="AJ20">
        <v>140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144</v>
      </c>
      <c r="B21" t="s">
        <v>79</v>
      </c>
      <c r="C21" t="s">
        <v>145</v>
      </c>
      <c r="D21" t="s">
        <v>81</v>
      </c>
      <c r="E21" s="2" t="str">
        <f>HYPERLINK("capsilon://?command=openfolder&amp;siteaddress=FAM.docvelocity-na8.net&amp;folderid=FX4CA66FCE-6499-2EA9-6DD4-B7D1F7C4F5CD","FX2202932")</f>
        <v>FX2202932</v>
      </c>
      <c r="F21" t="s">
        <v>19</v>
      </c>
      <c r="G21" t="s">
        <v>19</v>
      </c>
      <c r="H21" t="s">
        <v>82</v>
      </c>
      <c r="I21" t="s">
        <v>146</v>
      </c>
      <c r="J21">
        <v>180</v>
      </c>
      <c r="K21" t="s">
        <v>84</v>
      </c>
      <c r="L21" t="s">
        <v>85</v>
      </c>
      <c r="M21" t="s">
        <v>86</v>
      </c>
      <c r="N21">
        <v>2</v>
      </c>
      <c r="O21" s="1">
        <v>44595.680520833332</v>
      </c>
      <c r="P21" s="1">
        <v>44595.713379629633</v>
      </c>
      <c r="Q21">
        <v>1990</v>
      </c>
      <c r="R21">
        <v>849</v>
      </c>
      <c r="S21" t="b">
        <v>0</v>
      </c>
      <c r="T21" t="s">
        <v>87</v>
      </c>
      <c r="U21" t="b">
        <v>0</v>
      </c>
      <c r="V21" t="s">
        <v>147</v>
      </c>
      <c r="W21" s="1">
        <v>44595.685891203706</v>
      </c>
      <c r="X21">
        <v>345</v>
      </c>
      <c r="Y21">
        <v>114</v>
      </c>
      <c r="Z21">
        <v>0</v>
      </c>
      <c r="AA21">
        <v>114</v>
      </c>
      <c r="AB21">
        <v>0</v>
      </c>
      <c r="AC21">
        <v>38</v>
      </c>
      <c r="AD21">
        <v>66</v>
      </c>
      <c r="AE21">
        <v>0</v>
      </c>
      <c r="AF21">
        <v>0</v>
      </c>
      <c r="AG21">
        <v>0</v>
      </c>
      <c r="AH21" t="s">
        <v>89</v>
      </c>
      <c r="AI21" s="1">
        <v>44595.713379629633</v>
      </c>
      <c r="AJ21">
        <v>504</v>
      </c>
      <c r="AK21">
        <v>4</v>
      </c>
      <c r="AL21">
        <v>0</v>
      </c>
      <c r="AM21">
        <v>4</v>
      </c>
      <c r="AN21">
        <v>0</v>
      </c>
      <c r="AO21">
        <v>4</v>
      </c>
      <c r="AP21">
        <v>62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148</v>
      </c>
      <c r="B22" t="s">
        <v>79</v>
      </c>
      <c r="C22" t="s">
        <v>149</v>
      </c>
      <c r="D22" t="s">
        <v>81</v>
      </c>
      <c r="E22" s="2" t="str">
        <f>HYPERLINK("capsilon://?command=openfolder&amp;siteaddress=FAM.docvelocity-na8.net&amp;folderid=FXC4221919-7424-76EA-E671-D4AEDA1BF1F9","FX22019824")</f>
        <v>FX22019824</v>
      </c>
      <c r="F22" t="s">
        <v>19</v>
      </c>
      <c r="G22" t="s">
        <v>19</v>
      </c>
      <c r="H22" t="s">
        <v>82</v>
      </c>
      <c r="I22" t="s">
        <v>150</v>
      </c>
      <c r="J22">
        <v>66</v>
      </c>
      <c r="K22" t="s">
        <v>84</v>
      </c>
      <c r="L22" t="s">
        <v>85</v>
      </c>
      <c r="M22" t="s">
        <v>86</v>
      </c>
      <c r="N22">
        <v>2</v>
      </c>
      <c r="O22" s="1">
        <v>44595.681435185186</v>
      </c>
      <c r="P22" s="1">
        <v>44595.71130787037</v>
      </c>
      <c r="Q22">
        <v>2513</v>
      </c>
      <c r="R22">
        <v>68</v>
      </c>
      <c r="S22" t="b">
        <v>0</v>
      </c>
      <c r="T22" t="s">
        <v>87</v>
      </c>
      <c r="U22" t="b">
        <v>0</v>
      </c>
      <c r="V22" t="s">
        <v>130</v>
      </c>
      <c r="W22" s="1">
        <v>44595.684560185182</v>
      </c>
      <c r="X22">
        <v>39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66</v>
      </c>
      <c r="AE22">
        <v>0</v>
      </c>
      <c r="AF22">
        <v>0</v>
      </c>
      <c r="AG22">
        <v>0</v>
      </c>
      <c r="AH22" t="s">
        <v>100</v>
      </c>
      <c r="AI22" s="1">
        <v>44595.71130787037</v>
      </c>
      <c r="AJ22">
        <v>29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151</v>
      </c>
      <c r="B23" t="s">
        <v>79</v>
      </c>
      <c r="C23" t="s">
        <v>152</v>
      </c>
      <c r="D23" t="s">
        <v>81</v>
      </c>
      <c r="E23" s="2" t="str">
        <f>HYPERLINK("capsilon://?command=openfolder&amp;siteaddress=FAM.docvelocity-na8.net&amp;folderid=FX23C84A3B-0724-F4BB-CDFF-4FFD1557ED4C","FX22013645")</f>
        <v>FX22013645</v>
      </c>
      <c r="F23" t="s">
        <v>19</v>
      </c>
      <c r="G23" t="s">
        <v>19</v>
      </c>
      <c r="H23" t="s">
        <v>82</v>
      </c>
      <c r="I23" t="s">
        <v>153</v>
      </c>
      <c r="J23">
        <v>38</v>
      </c>
      <c r="K23" t="s">
        <v>84</v>
      </c>
      <c r="L23" t="s">
        <v>85</v>
      </c>
      <c r="M23" t="s">
        <v>86</v>
      </c>
      <c r="N23">
        <v>2</v>
      </c>
      <c r="O23" s="1">
        <v>44595.682523148149</v>
      </c>
      <c r="P23" s="1">
        <v>44595.721585648149</v>
      </c>
      <c r="Q23">
        <v>2393</v>
      </c>
      <c r="R23">
        <v>982</v>
      </c>
      <c r="S23" t="b">
        <v>0</v>
      </c>
      <c r="T23" t="s">
        <v>87</v>
      </c>
      <c r="U23" t="b">
        <v>0</v>
      </c>
      <c r="V23" t="s">
        <v>130</v>
      </c>
      <c r="W23" s="1">
        <v>44595.685659722221</v>
      </c>
      <c r="X23">
        <v>94</v>
      </c>
      <c r="Y23">
        <v>37</v>
      </c>
      <c r="Z23">
        <v>0</v>
      </c>
      <c r="AA23">
        <v>37</v>
      </c>
      <c r="AB23">
        <v>0</v>
      </c>
      <c r="AC23">
        <v>9</v>
      </c>
      <c r="AD23">
        <v>1</v>
      </c>
      <c r="AE23">
        <v>0</v>
      </c>
      <c r="AF23">
        <v>0</v>
      </c>
      <c r="AG23">
        <v>0</v>
      </c>
      <c r="AH23" t="s">
        <v>100</v>
      </c>
      <c r="AI23" s="1">
        <v>44595.721585648149</v>
      </c>
      <c r="AJ23">
        <v>888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154</v>
      </c>
      <c r="B24" t="s">
        <v>79</v>
      </c>
      <c r="C24" t="s">
        <v>155</v>
      </c>
      <c r="D24" t="s">
        <v>81</v>
      </c>
      <c r="E24" s="2" t="str">
        <f>HYPERLINK("capsilon://?command=openfolder&amp;siteaddress=FAM.docvelocity-na8.net&amp;folderid=FX2DE9D12D-8B0F-8105-DFDB-43E4CBC1076A","FX2202321")</f>
        <v>FX2202321</v>
      </c>
      <c r="F24" t="s">
        <v>19</v>
      </c>
      <c r="G24" t="s">
        <v>19</v>
      </c>
      <c r="H24" t="s">
        <v>82</v>
      </c>
      <c r="I24" t="s">
        <v>156</v>
      </c>
      <c r="J24">
        <v>75</v>
      </c>
      <c r="K24" t="s">
        <v>84</v>
      </c>
      <c r="L24" t="s">
        <v>85</v>
      </c>
      <c r="M24" t="s">
        <v>86</v>
      </c>
      <c r="N24">
        <v>1</v>
      </c>
      <c r="O24" s="1">
        <v>44595.685949074075</v>
      </c>
      <c r="P24" s="1">
        <v>44595.703460648147</v>
      </c>
      <c r="Q24">
        <v>1367</v>
      </c>
      <c r="R24">
        <v>146</v>
      </c>
      <c r="S24" t="b">
        <v>0</v>
      </c>
      <c r="T24" t="s">
        <v>87</v>
      </c>
      <c r="U24" t="b">
        <v>0</v>
      </c>
      <c r="V24" t="s">
        <v>97</v>
      </c>
      <c r="W24" s="1">
        <v>44595.703460648147</v>
      </c>
      <c r="X24">
        <v>129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75</v>
      </c>
      <c r="AE24">
        <v>63</v>
      </c>
      <c r="AF24">
        <v>0</v>
      </c>
      <c r="AG24">
        <v>4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157</v>
      </c>
      <c r="B25" t="s">
        <v>79</v>
      </c>
      <c r="C25" t="s">
        <v>158</v>
      </c>
      <c r="D25" t="s">
        <v>81</v>
      </c>
      <c r="E25" s="2" t="str">
        <f>HYPERLINK("capsilon://?command=openfolder&amp;siteaddress=FAM.docvelocity-na8.net&amp;folderid=FXDE5FE5C5-AA12-2120-8698-C7089C1541E0","FX220113014")</f>
        <v>FX220113014</v>
      </c>
      <c r="F25" t="s">
        <v>19</v>
      </c>
      <c r="G25" t="s">
        <v>19</v>
      </c>
      <c r="H25" t="s">
        <v>82</v>
      </c>
      <c r="I25" t="s">
        <v>159</v>
      </c>
      <c r="J25">
        <v>38</v>
      </c>
      <c r="K25" t="s">
        <v>84</v>
      </c>
      <c r="L25" t="s">
        <v>85</v>
      </c>
      <c r="M25" t="s">
        <v>86</v>
      </c>
      <c r="N25">
        <v>2</v>
      </c>
      <c r="O25" s="1">
        <v>44593.438784722224</v>
      </c>
      <c r="P25" s="1">
        <v>44593.466886574075</v>
      </c>
      <c r="Q25">
        <v>2142</v>
      </c>
      <c r="R25">
        <v>286</v>
      </c>
      <c r="S25" t="b">
        <v>0</v>
      </c>
      <c r="T25" t="s">
        <v>87</v>
      </c>
      <c r="U25" t="b">
        <v>0</v>
      </c>
      <c r="V25" t="s">
        <v>160</v>
      </c>
      <c r="W25" s="1">
        <v>44593.441828703704</v>
      </c>
      <c r="X25">
        <v>120</v>
      </c>
      <c r="Y25">
        <v>37</v>
      </c>
      <c r="Z25">
        <v>0</v>
      </c>
      <c r="AA25">
        <v>37</v>
      </c>
      <c r="AB25">
        <v>0</v>
      </c>
      <c r="AC25">
        <v>9</v>
      </c>
      <c r="AD25">
        <v>1</v>
      </c>
      <c r="AE25">
        <v>0</v>
      </c>
      <c r="AF25">
        <v>0</v>
      </c>
      <c r="AG25">
        <v>0</v>
      </c>
      <c r="AH25" t="s">
        <v>161</v>
      </c>
      <c r="AI25" s="1">
        <v>44593.466886574075</v>
      </c>
      <c r="AJ25">
        <v>166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162</v>
      </c>
      <c r="B26" t="s">
        <v>79</v>
      </c>
      <c r="C26" t="s">
        <v>80</v>
      </c>
      <c r="D26" t="s">
        <v>81</v>
      </c>
      <c r="E26" s="2" t="str">
        <f>HYPERLINK("capsilon://?command=openfolder&amp;siteaddress=FAM.docvelocity-na8.net&amp;folderid=FXE7AFA225-9BAB-D3D7-0A54-8A8C0399AE7C","FX22015952")</f>
        <v>FX22015952</v>
      </c>
      <c r="F26" t="s">
        <v>19</v>
      </c>
      <c r="G26" t="s">
        <v>19</v>
      </c>
      <c r="H26" t="s">
        <v>82</v>
      </c>
      <c r="I26" t="s">
        <v>163</v>
      </c>
      <c r="J26">
        <v>66</v>
      </c>
      <c r="K26" t="s">
        <v>84</v>
      </c>
      <c r="L26" t="s">
        <v>85</v>
      </c>
      <c r="M26" t="s">
        <v>86</v>
      </c>
      <c r="N26">
        <v>2</v>
      </c>
      <c r="O26" s="1">
        <v>44595.695370370369</v>
      </c>
      <c r="P26" s="1">
        <v>44595.71429398148</v>
      </c>
      <c r="Q26">
        <v>1526</v>
      </c>
      <c r="R26">
        <v>109</v>
      </c>
      <c r="S26" t="b">
        <v>0</v>
      </c>
      <c r="T26" t="s">
        <v>87</v>
      </c>
      <c r="U26" t="b">
        <v>0</v>
      </c>
      <c r="V26" t="s">
        <v>97</v>
      </c>
      <c r="W26" s="1">
        <v>44595.703692129631</v>
      </c>
      <c r="X26">
        <v>19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66</v>
      </c>
      <c r="AE26">
        <v>0</v>
      </c>
      <c r="AF26">
        <v>0</v>
      </c>
      <c r="AG26">
        <v>0</v>
      </c>
      <c r="AH26" t="s">
        <v>89</v>
      </c>
      <c r="AI26" s="1">
        <v>44595.71429398148</v>
      </c>
      <c r="AJ26">
        <v>78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66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164</v>
      </c>
      <c r="B27" t="s">
        <v>79</v>
      </c>
      <c r="C27" t="s">
        <v>165</v>
      </c>
      <c r="D27" t="s">
        <v>81</v>
      </c>
      <c r="E27" s="2" t="str">
        <f>HYPERLINK("capsilon://?command=openfolder&amp;siteaddress=FAM.docvelocity-na8.net&amp;folderid=FXC4C13368-B35A-CF0E-92E2-0006B4667171","FX22012530")</f>
        <v>FX22012530</v>
      </c>
      <c r="F27" t="s">
        <v>19</v>
      </c>
      <c r="G27" t="s">
        <v>19</v>
      </c>
      <c r="H27" t="s">
        <v>82</v>
      </c>
      <c r="I27" t="s">
        <v>166</v>
      </c>
      <c r="J27">
        <v>156</v>
      </c>
      <c r="K27" t="s">
        <v>84</v>
      </c>
      <c r="L27" t="s">
        <v>85</v>
      </c>
      <c r="M27" t="s">
        <v>86</v>
      </c>
      <c r="N27">
        <v>2</v>
      </c>
      <c r="O27" s="1">
        <v>44595.695532407408</v>
      </c>
      <c r="P27" s="1">
        <v>44595.824236111112</v>
      </c>
      <c r="Q27">
        <v>9167</v>
      </c>
      <c r="R27">
        <v>1953</v>
      </c>
      <c r="S27" t="b">
        <v>0</v>
      </c>
      <c r="T27" t="s">
        <v>87</v>
      </c>
      <c r="U27" t="b">
        <v>0</v>
      </c>
      <c r="V27" t="s">
        <v>130</v>
      </c>
      <c r="W27" s="1">
        <v>44595.716793981483</v>
      </c>
      <c r="X27">
        <v>1110</v>
      </c>
      <c r="Y27">
        <v>238</v>
      </c>
      <c r="Z27">
        <v>0</v>
      </c>
      <c r="AA27">
        <v>238</v>
      </c>
      <c r="AB27">
        <v>0</v>
      </c>
      <c r="AC27">
        <v>139</v>
      </c>
      <c r="AD27">
        <v>-82</v>
      </c>
      <c r="AE27">
        <v>0</v>
      </c>
      <c r="AF27">
        <v>0</v>
      </c>
      <c r="AG27">
        <v>0</v>
      </c>
      <c r="AH27" t="s">
        <v>89</v>
      </c>
      <c r="AI27" s="1">
        <v>44595.824236111112</v>
      </c>
      <c r="AJ27">
        <v>783</v>
      </c>
      <c r="AK27">
        <v>4</v>
      </c>
      <c r="AL27">
        <v>0</v>
      </c>
      <c r="AM27">
        <v>4</v>
      </c>
      <c r="AN27">
        <v>0</v>
      </c>
      <c r="AO27">
        <v>4</v>
      </c>
      <c r="AP27">
        <v>-86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167</v>
      </c>
      <c r="B28" t="s">
        <v>79</v>
      </c>
      <c r="C28" t="s">
        <v>168</v>
      </c>
      <c r="D28" t="s">
        <v>81</v>
      </c>
      <c r="E28" s="2" t="str">
        <f>HYPERLINK("capsilon://?command=openfolder&amp;siteaddress=FAM.docvelocity-na8.net&amp;folderid=FX2B7C5853-E8A7-22A2-F02A-643D8F2FEC03","FX220110909")</f>
        <v>FX220110909</v>
      </c>
      <c r="F28" t="s">
        <v>19</v>
      </c>
      <c r="G28" t="s">
        <v>19</v>
      </c>
      <c r="H28" t="s">
        <v>82</v>
      </c>
      <c r="I28" t="s">
        <v>169</v>
      </c>
      <c r="J28">
        <v>180</v>
      </c>
      <c r="K28" t="s">
        <v>84</v>
      </c>
      <c r="L28" t="s">
        <v>85</v>
      </c>
      <c r="M28" t="s">
        <v>86</v>
      </c>
      <c r="N28">
        <v>2</v>
      </c>
      <c r="O28" s="1">
        <v>44593.44222222222</v>
      </c>
      <c r="P28" s="1">
        <v>44593.513344907406</v>
      </c>
      <c r="Q28">
        <v>3645</v>
      </c>
      <c r="R28">
        <v>2500</v>
      </c>
      <c r="S28" t="b">
        <v>0</v>
      </c>
      <c r="T28" t="s">
        <v>87</v>
      </c>
      <c r="U28" t="b">
        <v>0</v>
      </c>
      <c r="V28" t="s">
        <v>134</v>
      </c>
      <c r="W28" s="1">
        <v>44593.479733796295</v>
      </c>
      <c r="X28">
        <v>1788</v>
      </c>
      <c r="Y28">
        <v>135</v>
      </c>
      <c r="Z28">
        <v>0</v>
      </c>
      <c r="AA28">
        <v>135</v>
      </c>
      <c r="AB28">
        <v>27</v>
      </c>
      <c r="AC28">
        <v>65</v>
      </c>
      <c r="AD28">
        <v>45</v>
      </c>
      <c r="AE28">
        <v>-8</v>
      </c>
      <c r="AF28">
        <v>0</v>
      </c>
      <c r="AG28">
        <v>0</v>
      </c>
      <c r="AH28" t="s">
        <v>89</v>
      </c>
      <c r="AI28" s="1">
        <v>44593.513344907406</v>
      </c>
      <c r="AJ28">
        <v>501</v>
      </c>
      <c r="AK28">
        <v>1</v>
      </c>
      <c r="AL28">
        <v>0</v>
      </c>
      <c r="AM28">
        <v>1</v>
      </c>
      <c r="AN28">
        <v>27</v>
      </c>
      <c r="AO28">
        <v>1</v>
      </c>
      <c r="AP28">
        <v>44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170</v>
      </c>
      <c r="B29" t="s">
        <v>79</v>
      </c>
      <c r="C29" t="s">
        <v>171</v>
      </c>
      <c r="D29" t="s">
        <v>81</v>
      </c>
      <c r="E29" s="2" t="str">
        <f>HYPERLINK("capsilon://?command=openfolder&amp;siteaddress=FAM.docvelocity-na8.net&amp;folderid=FX5D1053D3-A031-C6AD-F876-B84528DF9220","FX21125380")</f>
        <v>FX21125380</v>
      </c>
      <c r="F29" t="s">
        <v>19</v>
      </c>
      <c r="G29" t="s">
        <v>19</v>
      </c>
      <c r="H29" t="s">
        <v>82</v>
      </c>
      <c r="I29" t="s">
        <v>172</v>
      </c>
      <c r="J29">
        <v>165</v>
      </c>
      <c r="K29" t="s">
        <v>84</v>
      </c>
      <c r="L29" t="s">
        <v>85</v>
      </c>
      <c r="M29" t="s">
        <v>86</v>
      </c>
      <c r="N29">
        <v>2</v>
      </c>
      <c r="O29" s="1">
        <v>44595.698645833334</v>
      </c>
      <c r="P29" s="1">
        <v>44596.169791666667</v>
      </c>
      <c r="Q29">
        <v>33353</v>
      </c>
      <c r="R29">
        <v>7354</v>
      </c>
      <c r="S29" t="b">
        <v>0</v>
      </c>
      <c r="T29" t="s">
        <v>87</v>
      </c>
      <c r="U29" t="b">
        <v>0</v>
      </c>
      <c r="V29" t="s">
        <v>173</v>
      </c>
      <c r="W29" s="1">
        <v>44595.829016203701</v>
      </c>
      <c r="X29">
        <v>5678</v>
      </c>
      <c r="Y29">
        <v>207</v>
      </c>
      <c r="Z29">
        <v>0</v>
      </c>
      <c r="AA29">
        <v>207</v>
      </c>
      <c r="AB29">
        <v>0</v>
      </c>
      <c r="AC29">
        <v>181</v>
      </c>
      <c r="AD29">
        <v>-42</v>
      </c>
      <c r="AE29">
        <v>0</v>
      </c>
      <c r="AF29">
        <v>0</v>
      </c>
      <c r="AG29">
        <v>0</v>
      </c>
      <c r="AH29" t="s">
        <v>161</v>
      </c>
      <c r="AI29" s="1">
        <v>44596.169791666667</v>
      </c>
      <c r="AJ29">
        <v>1293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-42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174</v>
      </c>
      <c r="B30" t="s">
        <v>79</v>
      </c>
      <c r="C30" t="s">
        <v>155</v>
      </c>
      <c r="D30" t="s">
        <v>81</v>
      </c>
      <c r="E30" s="2" t="str">
        <f>HYPERLINK("capsilon://?command=openfolder&amp;siteaddress=FAM.docvelocity-na8.net&amp;folderid=FX2DE9D12D-8B0F-8105-DFDB-43E4CBC1076A","FX2202321")</f>
        <v>FX2202321</v>
      </c>
      <c r="F30" t="s">
        <v>19</v>
      </c>
      <c r="G30" t="s">
        <v>19</v>
      </c>
      <c r="H30" t="s">
        <v>82</v>
      </c>
      <c r="I30" t="s">
        <v>156</v>
      </c>
      <c r="J30">
        <v>163</v>
      </c>
      <c r="K30" t="s">
        <v>84</v>
      </c>
      <c r="L30" t="s">
        <v>85</v>
      </c>
      <c r="M30" t="s">
        <v>86</v>
      </c>
      <c r="N30">
        <v>2</v>
      </c>
      <c r="O30" s="1">
        <v>44595.704548611109</v>
      </c>
      <c r="P30" s="1">
        <v>44595.798495370371</v>
      </c>
      <c r="Q30">
        <v>6458</v>
      </c>
      <c r="R30">
        <v>1659</v>
      </c>
      <c r="S30" t="b">
        <v>0</v>
      </c>
      <c r="T30" t="s">
        <v>87</v>
      </c>
      <c r="U30" t="b">
        <v>1</v>
      </c>
      <c r="V30" t="s">
        <v>88</v>
      </c>
      <c r="W30" s="1">
        <v>44595.74324074074</v>
      </c>
      <c r="X30">
        <v>1312</v>
      </c>
      <c r="Y30">
        <v>145</v>
      </c>
      <c r="Z30">
        <v>0</v>
      </c>
      <c r="AA30">
        <v>145</v>
      </c>
      <c r="AB30">
        <v>0</v>
      </c>
      <c r="AC30">
        <v>74</v>
      </c>
      <c r="AD30">
        <v>18</v>
      </c>
      <c r="AE30">
        <v>0</v>
      </c>
      <c r="AF30">
        <v>0</v>
      </c>
      <c r="AG30">
        <v>0</v>
      </c>
      <c r="AH30" t="s">
        <v>89</v>
      </c>
      <c r="AI30" s="1">
        <v>44595.798495370371</v>
      </c>
      <c r="AJ30">
        <v>327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16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175</v>
      </c>
      <c r="B31" t="s">
        <v>79</v>
      </c>
      <c r="C31" t="s">
        <v>155</v>
      </c>
      <c r="D31" t="s">
        <v>81</v>
      </c>
      <c r="E31" s="2" t="str">
        <f>HYPERLINK("capsilon://?command=openfolder&amp;siteaddress=FAM.docvelocity-na8.net&amp;folderid=FX2DE9D12D-8B0F-8105-DFDB-43E4CBC1076A","FX2202321")</f>
        <v>FX2202321</v>
      </c>
      <c r="F31" t="s">
        <v>19</v>
      </c>
      <c r="G31" t="s">
        <v>19</v>
      </c>
      <c r="H31" t="s">
        <v>82</v>
      </c>
      <c r="I31" t="s">
        <v>176</v>
      </c>
      <c r="J31">
        <v>135</v>
      </c>
      <c r="K31" t="s">
        <v>84</v>
      </c>
      <c r="L31" t="s">
        <v>85</v>
      </c>
      <c r="M31" t="s">
        <v>86</v>
      </c>
      <c r="N31">
        <v>2</v>
      </c>
      <c r="O31" s="1">
        <v>44595.710416666669</v>
      </c>
      <c r="P31" s="1">
        <v>44595.827210648145</v>
      </c>
      <c r="Q31">
        <v>9462</v>
      </c>
      <c r="R31">
        <v>629</v>
      </c>
      <c r="S31" t="b">
        <v>0</v>
      </c>
      <c r="T31" t="s">
        <v>87</v>
      </c>
      <c r="U31" t="b">
        <v>0</v>
      </c>
      <c r="V31" t="s">
        <v>147</v>
      </c>
      <c r="W31" s="1">
        <v>44595.770601851851</v>
      </c>
      <c r="X31">
        <v>345</v>
      </c>
      <c r="Y31">
        <v>124</v>
      </c>
      <c r="Z31">
        <v>0</v>
      </c>
      <c r="AA31">
        <v>124</v>
      </c>
      <c r="AB31">
        <v>0</v>
      </c>
      <c r="AC31">
        <v>72</v>
      </c>
      <c r="AD31">
        <v>11</v>
      </c>
      <c r="AE31">
        <v>0</v>
      </c>
      <c r="AF31">
        <v>0</v>
      </c>
      <c r="AG31">
        <v>0</v>
      </c>
      <c r="AH31" t="s">
        <v>89</v>
      </c>
      <c r="AI31" s="1">
        <v>44595.827210648145</v>
      </c>
      <c r="AJ31">
        <v>256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10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177</v>
      </c>
      <c r="B32" t="s">
        <v>79</v>
      </c>
      <c r="C32" t="s">
        <v>178</v>
      </c>
      <c r="D32" t="s">
        <v>81</v>
      </c>
      <c r="E32" s="2" t="str">
        <f>HYPERLINK("capsilon://?command=openfolder&amp;siteaddress=FAM.docvelocity-na8.net&amp;folderid=FX07826F22-1D3D-D0CD-8BF3-02D05AF560D6","FX220112884")</f>
        <v>FX220112884</v>
      </c>
      <c r="F32" t="s">
        <v>19</v>
      </c>
      <c r="G32" t="s">
        <v>19</v>
      </c>
      <c r="H32" t="s">
        <v>82</v>
      </c>
      <c r="I32" t="s">
        <v>179</v>
      </c>
      <c r="J32">
        <v>298</v>
      </c>
      <c r="K32" t="s">
        <v>84</v>
      </c>
      <c r="L32" t="s">
        <v>85</v>
      </c>
      <c r="M32" t="s">
        <v>86</v>
      </c>
      <c r="N32">
        <v>2</v>
      </c>
      <c r="O32" s="1">
        <v>44593.456944444442</v>
      </c>
      <c r="P32" s="1">
        <v>44593.530393518522</v>
      </c>
      <c r="Q32">
        <v>4963</v>
      </c>
      <c r="R32">
        <v>1383</v>
      </c>
      <c r="S32" t="b">
        <v>0</v>
      </c>
      <c r="T32" t="s">
        <v>87</v>
      </c>
      <c r="U32" t="b">
        <v>0</v>
      </c>
      <c r="V32" t="s">
        <v>134</v>
      </c>
      <c r="W32" s="1">
        <v>44593.488391203704</v>
      </c>
      <c r="X32">
        <v>747</v>
      </c>
      <c r="Y32">
        <v>284</v>
      </c>
      <c r="Z32">
        <v>0</v>
      </c>
      <c r="AA32">
        <v>284</v>
      </c>
      <c r="AB32">
        <v>0</v>
      </c>
      <c r="AC32">
        <v>63</v>
      </c>
      <c r="AD32">
        <v>14</v>
      </c>
      <c r="AE32">
        <v>0</v>
      </c>
      <c r="AF32">
        <v>0</v>
      </c>
      <c r="AG32">
        <v>0</v>
      </c>
      <c r="AH32" t="s">
        <v>89</v>
      </c>
      <c r="AI32" s="1">
        <v>44593.530393518522</v>
      </c>
      <c r="AJ32">
        <v>549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13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180</v>
      </c>
      <c r="B33" t="s">
        <v>79</v>
      </c>
      <c r="C33" t="s">
        <v>181</v>
      </c>
      <c r="D33" t="s">
        <v>81</v>
      </c>
      <c r="E33" s="2" t="str">
        <f>HYPERLINK("capsilon://?command=openfolder&amp;siteaddress=FAM.docvelocity-na8.net&amp;folderid=FX9602D7BA-71FB-EE0B-7621-73FD2224D0FC","FX211211516")</f>
        <v>FX211211516</v>
      </c>
      <c r="F33" t="s">
        <v>19</v>
      </c>
      <c r="G33" t="s">
        <v>19</v>
      </c>
      <c r="H33" t="s">
        <v>82</v>
      </c>
      <c r="I33" t="s">
        <v>182</v>
      </c>
      <c r="J33">
        <v>66</v>
      </c>
      <c r="K33" t="s">
        <v>84</v>
      </c>
      <c r="L33" t="s">
        <v>85</v>
      </c>
      <c r="M33" t="s">
        <v>86</v>
      </c>
      <c r="N33">
        <v>1</v>
      </c>
      <c r="O33" s="1">
        <v>44593.464259259257</v>
      </c>
      <c r="P33" s="1">
        <v>44593.496423611112</v>
      </c>
      <c r="Q33">
        <v>2594</v>
      </c>
      <c r="R33">
        <v>185</v>
      </c>
      <c r="S33" t="b">
        <v>0</v>
      </c>
      <c r="T33" t="s">
        <v>87</v>
      </c>
      <c r="U33" t="b">
        <v>0</v>
      </c>
      <c r="V33" t="s">
        <v>97</v>
      </c>
      <c r="W33" s="1">
        <v>44593.496423611112</v>
      </c>
      <c r="X33">
        <v>72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</v>
      </c>
      <c r="AE33">
        <v>52</v>
      </c>
      <c r="AF33">
        <v>0</v>
      </c>
      <c r="AG33">
        <v>1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183</v>
      </c>
      <c r="B34" t="s">
        <v>79</v>
      </c>
      <c r="C34" t="s">
        <v>184</v>
      </c>
      <c r="D34" t="s">
        <v>81</v>
      </c>
      <c r="E34" s="2" t="str">
        <f>HYPERLINK("capsilon://?command=openfolder&amp;siteaddress=FAM.docvelocity-na8.net&amp;folderid=FX088DA528-90DC-5C9B-0A84-2873B0BA8354","FX220113602")</f>
        <v>FX220113602</v>
      </c>
      <c r="F34" t="s">
        <v>19</v>
      </c>
      <c r="G34" t="s">
        <v>19</v>
      </c>
      <c r="H34" t="s">
        <v>82</v>
      </c>
      <c r="I34" t="s">
        <v>185</v>
      </c>
      <c r="J34">
        <v>108</v>
      </c>
      <c r="K34" t="s">
        <v>84</v>
      </c>
      <c r="L34" t="s">
        <v>85</v>
      </c>
      <c r="M34" t="s">
        <v>86</v>
      </c>
      <c r="N34">
        <v>2</v>
      </c>
      <c r="O34" s="1">
        <v>44596.312361111108</v>
      </c>
      <c r="P34" s="1">
        <v>44596.331666666665</v>
      </c>
      <c r="Q34">
        <v>735</v>
      </c>
      <c r="R34">
        <v>933</v>
      </c>
      <c r="S34" t="b">
        <v>0</v>
      </c>
      <c r="T34" t="s">
        <v>87</v>
      </c>
      <c r="U34" t="b">
        <v>0</v>
      </c>
      <c r="V34" t="s">
        <v>173</v>
      </c>
      <c r="W34" s="1">
        <v>44596.326041666667</v>
      </c>
      <c r="X34">
        <v>506</v>
      </c>
      <c r="Y34">
        <v>98</v>
      </c>
      <c r="Z34">
        <v>0</v>
      </c>
      <c r="AA34">
        <v>98</v>
      </c>
      <c r="AB34">
        <v>0</v>
      </c>
      <c r="AC34">
        <v>63</v>
      </c>
      <c r="AD34">
        <v>10</v>
      </c>
      <c r="AE34">
        <v>0</v>
      </c>
      <c r="AF34">
        <v>0</v>
      </c>
      <c r="AG34">
        <v>0</v>
      </c>
      <c r="AH34" t="s">
        <v>161</v>
      </c>
      <c r="AI34" s="1">
        <v>44596.331666666665</v>
      </c>
      <c r="AJ34">
        <v>427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186</v>
      </c>
      <c r="B35" t="s">
        <v>79</v>
      </c>
      <c r="C35" t="s">
        <v>187</v>
      </c>
      <c r="D35" t="s">
        <v>81</v>
      </c>
      <c r="E35" s="2" t="str">
        <f>HYPERLINK("capsilon://?command=openfolder&amp;siteaddress=FAM.docvelocity-na8.net&amp;folderid=FX95D24994-353D-1C8B-C94B-87EB20356177","FX22018270")</f>
        <v>FX22018270</v>
      </c>
      <c r="F35" t="s">
        <v>19</v>
      </c>
      <c r="G35" t="s">
        <v>19</v>
      </c>
      <c r="H35" t="s">
        <v>82</v>
      </c>
      <c r="I35" t="s">
        <v>188</v>
      </c>
      <c r="J35">
        <v>28</v>
      </c>
      <c r="K35" t="s">
        <v>84</v>
      </c>
      <c r="L35" t="s">
        <v>85</v>
      </c>
      <c r="M35" t="s">
        <v>86</v>
      </c>
      <c r="N35">
        <v>2</v>
      </c>
      <c r="O35" s="1">
        <v>44596.319340277776</v>
      </c>
      <c r="P35" s="1">
        <v>44596.330925925926</v>
      </c>
      <c r="Q35">
        <v>585</v>
      </c>
      <c r="R35">
        <v>416</v>
      </c>
      <c r="S35" t="b">
        <v>0</v>
      </c>
      <c r="T35" t="s">
        <v>87</v>
      </c>
      <c r="U35" t="b">
        <v>0</v>
      </c>
      <c r="V35" t="s">
        <v>173</v>
      </c>
      <c r="W35" s="1">
        <v>44596.327893518515</v>
      </c>
      <c r="X35">
        <v>159</v>
      </c>
      <c r="Y35">
        <v>21</v>
      </c>
      <c r="Z35">
        <v>0</v>
      </c>
      <c r="AA35">
        <v>21</v>
      </c>
      <c r="AB35">
        <v>0</v>
      </c>
      <c r="AC35">
        <v>1</v>
      </c>
      <c r="AD35">
        <v>7</v>
      </c>
      <c r="AE35">
        <v>0</v>
      </c>
      <c r="AF35">
        <v>0</v>
      </c>
      <c r="AG35">
        <v>0</v>
      </c>
      <c r="AH35" t="s">
        <v>189</v>
      </c>
      <c r="AI35" s="1">
        <v>44596.330925925926</v>
      </c>
      <c r="AJ35">
        <v>257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190</v>
      </c>
      <c r="B36" t="s">
        <v>79</v>
      </c>
      <c r="C36" t="s">
        <v>191</v>
      </c>
      <c r="D36" t="s">
        <v>81</v>
      </c>
      <c r="E36" s="2" t="str">
        <f>HYPERLINK("capsilon://?command=openfolder&amp;siteaddress=FAM.docvelocity-na8.net&amp;folderid=FXBF12416C-49DC-7065-620B-9B0973D6F4AD","FX220112332")</f>
        <v>FX220112332</v>
      </c>
      <c r="F36" t="s">
        <v>19</v>
      </c>
      <c r="G36" t="s">
        <v>19</v>
      </c>
      <c r="H36" t="s">
        <v>82</v>
      </c>
      <c r="I36" t="s">
        <v>192</v>
      </c>
      <c r="J36">
        <v>28</v>
      </c>
      <c r="K36" t="s">
        <v>84</v>
      </c>
      <c r="L36" t="s">
        <v>85</v>
      </c>
      <c r="M36" t="s">
        <v>86</v>
      </c>
      <c r="N36">
        <v>2</v>
      </c>
      <c r="O36" s="1">
        <v>44596.324537037035</v>
      </c>
      <c r="P36" s="1">
        <v>44596.334062499998</v>
      </c>
      <c r="Q36">
        <v>416</v>
      </c>
      <c r="R36">
        <v>407</v>
      </c>
      <c r="S36" t="b">
        <v>0</v>
      </c>
      <c r="T36" t="s">
        <v>87</v>
      </c>
      <c r="U36" t="b">
        <v>0</v>
      </c>
      <c r="V36" t="s">
        <v>173</v>
      </c>
      <c r="W36" s="1">
        <v>44596.32949074074</v>
      </c>
      <c r="X36">
        <v>137</v>
      </c>
      <c r="Y36">
        <v>21</v>
      </c>
      <c r="Z36">
        <v>0</v>
      </c>
      <c r="AA36">
        <v>21</v>
      </c>
      <c r="AB36">
        <v>0</v>
      </c>
      <c r="AC36">
        <v>2</v>
      </c>
      <c r="AD36">
        <v>7</v>
      </c>
      <c r="AE36">
        <v>0</v>
      </c>
      <c r="AF36">
        <v>0</v>
      </c>
      <c r="AG36">
        <v>0</v>
      </c>
      <c r="AH36" t="s">
        <v>189</v>
      </c>
      <c r="AI36" s="1">
        <v>44596.334062499998</v>
      </c>
      <c r="AJ36">
        <v>270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193</v>
      </c>
      <c r="B37" t="s">
        <v>79</v>
      </c>
      <c r="C37" t="s">
        <v>194</v>
      </c>
      <c r="D37" t="s">
        <v>81</v>
      </c>
      <c r="E37" s="2" t="str">
        <f>HYPERLINK("capsilon://?command=openfolder&amp;siteaddress=FAM.docvelocity-na8.net&amp;folderid=FX66D7B779-A737-A114-4FF9-6B794730725F","FX22015437")</f>
        <v>FX22015437</v>
      </c>
      <c r="F37" t="s">
        <v>19</v>
      </c>
      <c r="G37" t="s">
        <v>19</v>
      </c>
      <c r="H37" t="s">
        <v>82</v>
      </c>
      <c r="I37" t="s">
        <v>195</v>
      </c>
      <c r="J37">
        <v>66</v>
      </c>
      <c r="K37" t="s">
        <v>84</v>
      </c>
      <c r="L37" t="s">
        <v>85</v>
      </c>
      <c r="M37" t="s">
        <v>86</v>
      </c>
      <c r="N37">
        <v>2</v>
      </c>
      <c r="O37" s="1">
        <v>44596.351805555554</v>
      </c>
      <c r="P37" s="1">
        <v>44596.362361111111</v>
      </c>
      <c r="Q37">
        <v>801</v>
      </c>
      <c r="R37">
        <v>111</v>
      </c>
      <c r="S37" t="b">
        <v>0</v>
      </c>
      <c r="T37" t="s">
        <v>87</v>
      </c>
      <c r="U37" t="b">
        <v>0</v>
      </c>
      <c r="V37" t="s">
        <v>196</v>
      </c>
      <c r="W37" s="1">
        <v>44596.359664351854</v>
      </c>
      <c r="X37">
        <v>51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66</v>
      </c>
      <c r="AE37">
        <v>0</v>
      </c>
      <c r="AF37">
        <v>0</v>
      </c>
      <c r="AG37">
        <v>0</v>
      </c>
      <c r="AH37" t="s">
        <v>189</v>
      </c>
      <c r="AI37" s="1">
        <v>44596.362361111111</v>
      </c>
      <c r="AJ37">
        <v>60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66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197</v>
      </c>
      <c r="B38" t="s">
        <v>79</v>
      </c>
      <c r="C38" t="s">
        <v>194</v>
      </c>
      <c r="D38" t="s">
        <v>81</v>
      </c>
      <c r="E38" s="2" t="str">
        <f>HYPERLINK("capsilon://?command=openfolder&amp;siteaddress=FAM.docvelocity-na8.net&amp;folderid=FX66D7B779-A737-A114-4FF9-6B794730725F","FX22015437")</f>
        <v>FX22015437</v>
      </c>
      <c r="F38" t="s">
        <v>19</v>
      </c>
      <c r="G38" t="s">
        <v>19</v>
      </c>
      <c r="H38" t="s">
        <v>82</v>
      </c>
      <c r="I38" t="s">
        <v>198</v>
      </c>
      <c r="J38">
        <v>66</v>
      </c>
      <c r="K38" t="s">
        <v>84</v>
      </c>
      <c r="L38" t="s">
        <v>85</v>
      </c>
      <c r="M38" t="s">
        <v>86</v>
      </c>
      <c r="N38">
        <v>2</v>
      </c>
      <c r="O38" s="1">
        <v>44596.355949074074</v>
      </c>
      <c r="P38" s="1">
        <v>44596.362951388888</v>
      </c>
      <c r="Q38">
        <v>496</v>
      </c>
      <c r="R38">
        <v>109</v>
      </c>
      <c r="S38" t="b">
        <v>0</v>
      </c>
      <c r="T38" t="s">
        <v>87</v>
      </c>
      <c r="U38" t="b">
        <v>0</v>
      </c>
      <c r="V38" t="s">
        <v>173</v>
      </c>
      <c r="W38" s="1">
        <v>44596.359803240739</v>
      </c>
      <c r="X38">
        <v>28</v>
      </c>
      <c r="Y38">
        <v>0</v>
      </c>
      <c r="Z38">
        <v>0</v>
      </c>
      <c r="AA38">
        <v>0</v>
      </c>
      <c r="AB38">
        <v>52</v>
      </c>
      <c r="AC38">
        <v>0</v>
      </c>
      <c r="AD38">
        <v>66</v>
      </c>
      <c r="AE38">
        <v>0</v>
      </c>
      <c r="AF38">
        <v>0</v>
      </c>
      <c r="AG38">
        <v>0</v>
      </c>
      <c r="AH38" t="s">
        <v>161</v>
      </c>
      <c r="AI38" s="1">
        <v>44596.362951388888</v>
      </c>
      <c r="AJ38">
        <v>81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66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199</v>
      </c>
      <c r="B39" t="s">
        <v>79</v>
      </c>
      <c r="C39" t="s">
        <v>200</v>
      </c>
      <c r="D39" t="s">
        <v>81</v>
      </c>
      <c r="E39" s="2" t="str">
        <f>HYPERLINK("capsilon://?command=openfolder&amp;siteaddress=FAM.docvelocity-na8.net&amp;folderid=FX07E45101-CBF3-9E99-3B6F-6E051C6F1F3D","FX220110428")</f>
        <v>FX220110428</v>
      </c>
      <c r="F39" t="s">
        <v>19</v>
      </c>
      <c r="G39" t="s">
        <v>19</v>
      </c>
      <c r="H39" t="s">
        <v>82</v>
      </c>
      <c r="I39" t="s">
        <v>201</v>
      </c>
      <c r="J39">
        <v>38</v>
      </c>
      <c r="K39" t="s">
        <v>84</v>
      </c>
      <c r="L39" t="s">
        <v>85</v>
      </c>
      <c r="M39" t="s">
        <v>86</v>
      </c>
      <c r="N39">
        <v>2</v>
      </c>
      <c r="O39" s="1">
        <v>44596.38722222222</v>
      </c>
      <c r="P39" s="1">
        <v>44596.398576388892</v>
      </c>
      <c r="Q39">
        <v>215</v>
      </c>
      <c r="R39">
        <v>766</v>
      </c>
      <c r="S39" t="b">
        <v>0</v>
      </c>
      <c r="T39" t="s">
        <v>87</v>
      </c>
      <c r="U39" t="b">
        <v>0</v>
      </c>
      <c r="V39" t="s">
        <v>93</v>
      </c>
      <c r="W39" s="1">
        <v>44596.391712962963</v>
      </c>
      <c r="X39">
        <v>375</v>
      </c>
      <c r="Y39">
        <v>37</v>
      </c>
      <c r="Z39">
        <v>0</v>
      </c>
      <c r="AA39">
        <v>37</v>
      </c>
      <c r="AB39">
        <v>0</v>
      </c>
      <c r="AC39">
        <v>21</v>
      </c>
      <c r="AD39">
        <v>1</v>
      </c>
      <c r="AE39">
        <v>0</v>
      </c>
      <c r="AF39">
        <v>0</v>
      </c>
      <c r="AG39">
        <v>0</v>
      </c>
      <c r="AH39" t="s">
        <v>161</v>
      </c>
      <c r="AI39" s="1">
        <v>44596.398576388892</v>
      </c>
      <c r="AJ39">
        <v>391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202</v>
      </c>
      <c r="B40" t="s">
        <v>79</v>
      </c>
      <c r="C40" t="s">
        <v>203</v>
      </c>
      <c r="D40" t="s">
        <v>81</v>
      </c>
      <c r="E40" s="2" t="str">
        <f>HYPERLINK("capsilon://?command=openfolder&amp;siteaddress=FAM.docvelocity-na8.net&amp;folderid=FX14709C6A-DDBE-A21E-1982-BF22B8D3326B","FX22014208")</f>
        <v>FX22014208</v>
      </c>
      <c r="F40" t="s">
        <v>19</v>
      </c>
      <c r="G40" t="s">
        <v>19</v>
      </c>
      <c r="H40" t="s">
        <v>82</v>
      </c>
      <c r="I40" t="s">
        <v>204</v>
      </c>
      <c r="J40">
        <v>66</v>
      </c>
      <c r="K40" t="s">
        <v>84</v>
      </c>
      <c r="L40" t="s">
        <v>85</v>
      </c>
      <c r="M40" t="s">
        <v>86</v>
      </c>
      <c r="N40">
        <v>2</v>
      </c>
      <c r="O40" s="1">
        <v>44596.388020833336</v>
      </c>
      <c r="P40" s="1">
        <v>44596.399305555555</v>
      </c>
      <c r="Q40">
        <v>848</v>
      </c>
      <c r="R40">
        <v>127</v>
      </c>
      <c r="S40" t="b">
        <v>0</v>
      </c>
      <c r="T40" t="s">
        <v>87</v>
      </c>
      <c r="U40" t="b">
        <v>0</v>
      </c>
      <c r="V40" t="s">
        <v>196</v>
      </c>
      <c r="W40" s="1">
        <v>44596.392731481479</v>
      </c>
      <c r="X40">
        <v>58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66</v>
      </c>
      <c r="AE40">
        <v>0</v>
      </c>
      <c r="AF40">
        <v>0</v>
      </c>
      <c r="AG40">
        <v>0</v>
      </c>
      <c r="AH40" t="s">
        <v>161</v>
      </c>
      <c r="AI40" s="1">
        <v>44596.399305555555</v>
      </c>
      <c r="AJ40">
        <v>63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66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205</v>
      </c>
      <c r="B41" t="s">
        <v>79</v>
      </c>
      <c r="C41" t="s">
        <v>206</v>
      </c>
      <c r="D41" t="s">
        <v>81</v>
      </c>
      <c r="E41" s="2" t="str">
        <f>HYPERLINK("capsilon://?command=openfolder&amp;siteaddress=FAM.docvelocity-na8.net&amp;folderid=FX61F7F345-FD91-FAD5-B919-20756265BD85","FX220112926")</f>
        <v>FX220112926</v>
      </c>
      <c r="F41" t="s">
        <v>19</v>
      </c>
      <c r="G41" t="s">
        <v>19</v>
      </c>
      <c r="H41" t="s">
        <v>82</v>
      </c>
      <c r="I41" t="s">
        <v>207</v>
      </c>
      <c r="J41">
        <v>431</v>
      </c>
      <c r="K41" t="s">
        <v>84</v>
      </c>
      <c r="L41" t="s">
        <v>85</v>
      </c>
      <c r="M41" t="s">
        <v>86</v>
      </c>
      <c r="N41">
        <v>2</v>
      </c>
      <c r="O41" s="1">
        <v>44596.389224537037</v>
      </c>
      <c r="P41" s="1">
        <v>44596.459004629629</v>
      </c>
      <c r="Q41">
        <v>356</v>
      </c>
      <c r="R41">
        <v>5673</v>
      </c>
      <c r="S41" t="b">
        <v>0</v>
      </c>
      <c r="T41" t="s">
        <v>87</v>
      </c>
      <c r="U41" t="b">
        <v>0</v>
      </c>
      <c r="V41" t="s">
        <v>93</v>
      </c>
      <c r="W41" s="1">
        <v>44596.424016203702</v>
      </c>
      <c r="X41">
        <v>2708</v>
      </c>
      <c r="Y41">
        <v>276</v>
      </c>
      <c r="Z41">
        <v>0</v>
      </c>
      <c r="AA41">
        <v>276</v>
      </c>
      <c r="AB41">
        <v>0</v>
      </c>
      <c r="AC41">
        <v>105</v>
      </c>
      <c r="AD41">
        <v>155</v>
      </c>
      <c r="AE41">
        <v>0</v>
      </c>
      <c r="AF41">
        <v>0</v>
      </c>
      <c r="AG41">
        <v>0</v>
      </c>
      <c r="AH41" t="s">
        <v>208</v>
      </c>
      <c r="AI41" s="1">
        <v>44596.459004629629</v>
      </c>
      <c r="AJ41">
        <v>2318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155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209</v>
      </c>
      <c r="B42" t="s">
        <v>79</v>
      </c>
      <c r="C42" t="s">
        <v>210</v>
      </c>
      <c r="D42" t="s">
        <v>81</v>
      </c>
      <c r="E42" s="2" t="str">
        <f>HYPERLINK("capsilon://?command=openfolder&amp;siteaddress=FAM.docvelocity-na8.net&amp;folderid=FXA52C872A-2651-EC03-D684-766046E60296","FX21115156")</f>
        <v>FX21115156</v>
      </c>
      <c r="F42" t="s">
        <v>19</v>
      </c>
      <c r="G42" t="s">
        <v>19</v>
      </c>
      <c r="H42" t="s">
        <v>82</v>
      </c>
      <c r="I42" t="s">
        <v>211</v>
      </c>
      <c r="J42">
        <v>65</v>
      </c>
      <c r="K42" t="s">
        <v>84</v>
      </c>
      <c r="L42" t="s">
        <v>85</v>
      </c>
      <c r="M42" t="s">
        <v>86</v>
      </c>
      <c r="N42">
        <v>2</v>
      </c>
      <c r="O42" s="1">
        <v>44596.389930555553</v>
      </c>
      <c r="P42" s="1">
        <v>44596.402025462965</v>
      </c>
      <c r="Q42">
        <v>488</v>
      </c>
      <c r="R42">
        <v>557</v>
      </c>
      <c r="S42" t="b">
        <v>0</v>
      </c>
      <c r="T42" t="s">
        <v>87</v>
      </c>
      <c r="U42" t="b">
        <v>0</v>
      </c>
      <c r="V42" t="s">
        <v>196</v>
      </c>
      <c r="W42" s="1">
        <v>44596.396481481483</v>
      </c>
      <c r="X42">
        <v>323</v>
      </c>
      <c r="Y42">
        <v>39</v>
      </c>
      <c r="Z42">
        <v>0</v>
      </c>
      <c r="AA42">
        <v>39</v>
      </c>
      <c r="AB42">
        <v>0</v>
      </c>
      <c r="AC42">
        <v>8</v>
      </c>
      <c r="AD42">
        <v>26</v>
      </c>
      <c r="AE42">
        <v>0</v>
      </c>
      <c r="AF42">
        <v>0</v>
      </c>
      <c r="AG42">
        <v>0</v>
      </c>
      <c r="AH42" t="s">
        <v>161</v>
      </c>
      <c r="AI42" s="1">
        <v>44596.402025462965</v>
      </c>
      <c r="AJ42">
        <v>234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26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212</v>
      </c>
      <c r="B43" t="s">
        <v>79</v>
      </c>
      <c r="C43" t="s">
        <v>213</v>
      </c>
      <c r="D43" t="s">
        <v>81</v>
      </c>
      <c r="E43" s="2" t="str">
        <f>HYPERLINK("capsilon://?command=openfolder&amp;siteaddress=FAM.docvelocity-na8.net&amp;folderid=FX5E2E2EAD-6E33-8718-D032-67E537D2C93A","FX220111701")</f>
        <v>FX220111701</v>
      </c>
      <c r="F43" t="s">
        <v>19</v>
      </c>
      <c r="G43" t="s">
        <v>19</v>
      </c>
      <c r="H43" t="s">
        <v>82</v>
      </c>
      <c r="I43" t="s">
        <v>214</v>
      </c>
      <c r="J43">
        <v>66</v>
      </c>
      <c r="K43" t="s">
        <v>84</v>
      </c>
      <c r="L43" t="s">
        <v>85</v>
      </c>
      <c r="M43" t="s">
        <v>86</v>
      </c>
      <c r="N43">
        <v>2</v>
      </c>
      <c r="O43" s="1">
        <v>44596.399930555555</v>
      </c>
      <c r="P43" s="1">
        <v>44596.411817129629</v>
      </c>
      <c r="Q43">
        <v>285</v>
      </c>
      <c r="R43">
        <v>742</v>
      </c>
      <c r="S43" t="b">
        <v>0</v>
      </c>
      <c r="T43" t="s">
        <v>87</v>
      </c>
      <c r="U43" t="b">
        <v>0</v>
      </c>
      <c r="V43" t="s">
        <v>173</v>
      </c>
      <c r="W43" s="1">
        <v>44596.406365740739</v>
      </c>
      <c r="X43">
        <v>389</v>
      </c>
      <c r="Y43">
        <v>52</v>
      </c>
      <c r="Z43">
        <v>0</v>
      </c>
      <c r="AA43">
        <v>52</v>
      </c>
      <c r="AB43">
        <v>0</v>
      </c>
      <c r="AC43">
        <v>34</v>
      </c>
      <c r="AD43">
        <v>14</v>
      </c>
      <c r="AE43">
        <v>0</v>
      </c>
      <c r="AF43">
        <v>0</v>
      </c>
      <c r="AG43">
        <v>0</v>
      </c>
      <c r="AH43" t="s">
        <v>161</v>
      </c>
      <c r="AI43" s="1">
        <v>44596.411817129629</v>
      </c>
      <c r="AJ43">
        <v>353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14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215</v>
      </c>
      <c r="B44" t="s">
        <v>79</v>
      </c>
      <c r="C44" t="s">
        <v>216</v>
      </c>
      <c r="D44" t="s">
        <v>81</v>
      </c>
      <c r="E44" s="2" t="str">
        <f>HYPERLINK("capsilon://?command=openfolder&amp;siteaddress=FAM.docvelocity-na8.net&amp;folderid=FX717697FF-8F0B-B491-E79B-846D27730F9B","FX220217")</f>
        <v>FX220217</v>
      </c>
      <c r="F44" t="s">
        <v>19</v>
      </c>
      <c r="G44" t="s">
        <v>19</v>
      </c>
      <c r="H44" t="s">
        <v>82</v>
      </c>
      <c r="I44" t="s">
        <v>217</v>
      </c>
      <c r="J44">
        <v>258</v>
      </c>
      <c r="K44" t="s">
        <v>84</v>
      </c>
      <c r="L44" t="s">
        <v>85</v>
      </c>
      <c r="M44" t="s">
        <v>86</v>
      </c>
      <c r="N44">
        <v>2</v>
      </c>
      <c r="O44" s="1">
        <v>44596.405162037037</v>
      </c>
      <c r="P44" s="1">
        <v>44596.457986111112</v>
      </c>
      <c r="Q44">
        <v>1505</v>
      </c>
      <c r="R44">
        <v>3059</v>
      </c>
      <c r="S44" t="b">
        <v>0</v>
      </c>
      <c r="T44" t="s">
        <v>87</v>
      </c>
      <c r="U44" t="b">
        <v>0</v>
      </c>
      <c r="V44" t="s">
        <v>93</v>
      </c>
      <c r="W44" s="1">
        <v>44596.444826388892</v>
      </c>
      <c r="X44">
        <v>1797</v>
      </c>
      <c r="Y44">
        <v>163</v>
      </c>
      <c r="Z44">
        <v>0</v>
      </c>
      <c r="AA44">
        <v>163</v>
      </c>
      <c r="AB44">
        <v>21</v>
      </c>
      <c r="AC44">
        <v>87</v>
      </c>
      <c r="AD44">
        <v>95</v>
      </c>
      <c r="AE44">
        <v>0</v>
      </c>
      <c r="AF44">
        <v>0</v>
      </c>
      <c r="AG44">
        <v>0</v>
      </c>
      <c r="AH44" t="s">
        <v>218</v>
      </c>
      <c r="AI44" s="1">
        <v>44596.457986111112</v>
      </c>
      <c r="AJ44">
        <v>736</v>
      </c>
      <c r="AK44">
        <v>0</v>
      </c>
      <c r="AL44">
        <v>0</v>
      </c>
      <c r="AM44">
        <v>0</v>
      </c>
      <c r="AN44">
        <v>21</v>
      </c>
      <c r="AO44">
        <v>0</v>
      </c>
      <c r="AP44">
        <v>95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219</v>
      </c>
      <c r="B45" t="s">
        <v>79</v>
      </c>
      <c r="C45" t="s">
        <v>210</v>
      </c>
      <c r="D45" t="s">
        <v>81</v>
      </c>
      <c r="E45" s="2" t="str">
        <f>HYPERLINK("capsilon://?command=openfolder&amp;siteaddress=FAM.docvelocity-na8.net&amp;folderid=FXA52C872A-2651-EC03-D684-766046E60296","FX21115156")</f>
        <v>FX21115156</v>
      </c>
      <c r="F45" t="s">
        <v>19</v>
      </c>
      <c r="G45" t="s">
        <v>19</v>
      </c>
      <c r="H45" t="s">
        <v>82</v>
      </c>
      <c r="I45" t="s">
        <v>220</v>
      </c>
      <c r="J45">
        <v>66</v>
      </c>
      <c r="K45" t="s">
        <v>84</v>
      </c>
      <c r="L45" t="s">
        <v>85</v>
      </c>
      <c r="M45" t="s">
        <v>86</v>
      </c>
      <c r="N45">
        <v>2</v>
      </c>
      <c r="O45" s="1">
        <v>44596.41196759259</v>
      </c>
      <c r="P45" s="1">
        <v>44596.42465277778</v>
      </c>
      <c r="Q45">
        <v>397</v>
      </c>
      <c r="R45">
        <v>699</v>
      </c>
      <c r="S45" t="b">
        <v>0</v>
      </c>
      <c r="T45" t="s">
        <v>87</v>
      </c>
      <c r="U45" t="b">
        <v>0</v>
      </c>
      <c r="V45" t="s">
        <v>196</v>
      </c>
      <c r="W45" s="1">
        <v>44596.418206018519</v>
      </c>
      <c r="X45">
        <v>289</v>
      </c>
      <c r="Y45">
        <v>52</v>
      </c>
      <c r="Z45">
        <v>0</v>
      </c>
      <c r="AA45">
        <v>52</v>
      </c>
      <c r="AB45">
        <v>0</v>
      </c>
      <c r="AC45">
        <v>30</v>
      </c>
      <c r="AD45">
        <v>14</v>
      </c>
      <c r="AE45">
        <v>0</v>
      </c>
      <c r="AF45">
        <v>0</v>
      </c>
      <c r="AG45">
        <v>0</v>
      </c>
      <c r="AH45" t="s">
        <v>208</v>
      </c>
      <c r="AI45" s="1">
        <v>44596.42465277778</v>
      </c>
      <c r="AJ45">
        <v>410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221</v>
      </c>
      <c r="B46" t="s">
        <v>79</v>
      </c>
      <c r="C46" t="s">
        <v>213</v>
      </c>
      <c r="D46" t="s">
        <v>81</v>
      </c>
      <c r="E46" s="2" t="str">
        <f>HYPERLINK("capsilon://?command=openfolder&amp;siteaddress=FAM.docvelocity-na8.net&amp;folderid=FX5E2E2EAD-6E33-8718-D032-67E537D2C93A","FX220111701")</f>
        <v>FX220111701</v>
      </c>
      <c r="F46" t="s">
        <v>19</v>
      </c>
      <c r="G46" t="s">
        <v>19</v>
      </c>
      <c r="H46" t="s">
        <v>82</v>
      </c>
      <c r="I46" t="s">
        <v>222</v>
      </c>
      <c r="J46">
        <v>66</v>
      </c>
      <c r="K46" t="s">
        <v>84</v>
      </c>
      <c r="L46" t="s">
        <v>85</v>
      </c>
      <c r="M46" t="s">
        <v>86</v>
      </c>
      <c r="N46">
        <v>2</v>
      </c>
      <c r="O46" s="1">
        <v>44596.416412037041</v>
      </c>
      <c r="P46" s="1">
        <v>44596.421678240738</v>
      </c>
      <c r="Q46">
        <v>362</v>
      </c>
      <c r="R46">
        <v>93</v>
      </c>
      <c r="S46" t="b">
        <v>0</v>
      </c>
      <c r="T46" t="s">
        <v>87</v>
      </c>
      <c r="U46" t="b">
        <v>0</v>
      </c>
      <c r="V46" t="s">
        <v>196</v>
      </c>
      <c r="W46" s="1">
        <v>44596.418541666666</v>
      </c>
      <c r="X46">
        <v>28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66</v>
      </c>
      <c r="AE46">
        <v>0</v>
      </c>
      <c r="AF46">
        <v>0</v>
      </c>
      <c r="AG46">
        <v>0</v>
      </c>
      <c r="AH46" t="s">
        <v>189</v>
      </c>
      <c r="AI46" s="1">
        <v>44596.421678240738</v>
      </c>
      <c r="AJ46">
        <v>65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66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223</v>
      </c>
      <c r="B47" t="s">
        <v>79</v>
      </c>
      <c r="C47" t="s">
        <v>224</v>
      </c>
      <c r="D47" t="s">
        <v>81</v>
      </c>
      <c r="E47" s="2" t="str">
        <f>HYPERLINK("capsilon://?command=openfolder&amp;siteaddress=FAM.docvelocity-na8.net&amp;folderid=FX9B3C1982-A70E-B127-24D7-BF194C714CDE","FX2202373")</f>
        <v>FX2202373</v>
      </c>
      <c r="F47" t="s">
        <v>19</v>
      </c>
      <c r="G47" t="s">
        <v>19</v>
      </c>
      <c r="H47" t="s">
        <v>82</v>
      </c>
      <c r="I47" t="s">
        <v>225</v>
      </c>
      <c r="J47">
        <v>208</v>
      </c>
      <c r="K47" t="s">
        <v>84</v>
      </c>
      <c r="L47" t="s">
        <v>85</v>
      </c>
      <c r="M47" t="s">
        <v>86</v>
      </c>
      <c r="N47">
        <v>2</v>
      </c>
      <c r="O47" s="1">
        <v>44596.420648148145</v>
      </c>
      <c r="P47" s="1">
        <v>44596.448761574073</v>
      </c>
      <c r="Q47">
        <v>381</v>
      </c>
      <c r="R47">
        <v>2048</v>
      </c>
      <c r="S47" t="b">
        <v>0</v>
      </c>
      <c r="T47" t="s">
        <v>87</v>
      </c>
      <c r="U47" t="b">
        <v>0</v>
      </c>
      <c r="V47" t="s">
        <v>173</v>
      </c>
      <c r="W47" s="1">
        <v>44596.439398148148</v>
      </c>
      <c r="X47">
        <v>1322</v>
      </c>
      <c r="Y47">
        <v>192</v>
      </c>
      <c r="Z47">
        <v>0</v>
      </c>
      <c r="AA47">
        <v>192</v>
      </c>
      <c r="AB47">
        <v>0</v>
      </c>
      <c r="AC47">
        <v>72</v>
      </c>
      <c r="AD47">
        <v>16</v>
      </c>
      <c r="AE47">
        <v>0</v>
      </c>
      <c r="AF47">
        <v>0</v>
      </c>
      <c r="AG47">
        <v>0</v>
      </c>
      <c r="AH47" t="s">
        <v>161</v>
      </c>
      <c r="AI47" s="1">
        <v>44596.448761574073</v>
      </c>
      <c r="AJ47">
        <v>726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16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226</v>
      </c>
      <c r="B48" t="s">
        <v>79</v>
      </c>
      <c r="C48" t="s">
        <v>227</v>
      </c>
      <c r="D48" t="s">
        <v>81</v>
      </c>
      <c r="E48" s="2" t="str">
        <f>HYPERLINK("capsilon://?command=openfolder&amp;siteaddress=FAM.docvelocity-na8.net&amp;folderid=FX46AFF18E-9192-67F5-1DF8-3940E3F5A012","FX21128502")</f>
        <v>FX21128502</v>
      </c>
      <c r="F48" t="s">
        <v>19</v>
      </c>
      <c r="G48" t="s">
        <v>19</v>
      </c>
      <c r="H48" t="s">
        <v>82</v>
      </c>
      <c r="I48" t="s">
        <v>228</v>
      </c>
      <c r="J48">
        <v>28</v>
      </c>
      <c r="K48" t="s">
        <v>84</v>
      </c>
      <c r="L48" t="s">
        <v>85</v>
      </c>
      <c r="M48" t="s">
        <v>86</v>
      </c>
      <c r="N48">
        <v>2</v>
      </c>
      <c r="O48" s="1">
        <v>44596.421215277776</v>
      </c>
      <c r="P48" s="1">
        <v>44596.459421296298</v>
      </c>
      <c r="Q48">
        <v>2173</v>
      </c>
      <c r="R48">
        <v>1128</v>
      </c>
      <c r="S48" t="b">
        <v>0</v>
      </c>
      <c r="T48" t="s">
        <v>87</v>
      </c>
      <c r="U48" t="b">
        <v>0</v>
      </c>
      <c r="V48" t="s">
        <v>173</v>
      </c>
      <c r="W48" s="1">
        <v>44596.443437499998</v>
      </c>
      <c r="X48">
        <v>349</v>
      </c>
      <c r="Y48">
        <v>21</v>
      </c>
      <c r="Z48">
        <v>0</v>
      </c>
      <c r="AA48">
        <v>21</v>
      </c>
      <c r="AB48">
        <v>0</v>
      </c>
      <c r="AC48">
        <v>20</v>
      </c>
      <c r="AD48">
        <v>7</v>
      </c>
      <c r="AE48">
        <v>0</v>
      </c>
      <c r="AF48">
        <v>0</v>
      </c>
      <c r="AG48">
        <v>0</v>
      </c>
      <c r="AH48" t="s">
        <v>218</v>
      </c>
      <c r="AI48" s="1">
        <v>44596.459421296298</v>
      </c>
      <c r="AJ48">
        <v>123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229</v>
      </c>
      <c r="B49" t="s">
        <v>79</v>
      </c>
      <c r="C49" t="s">
        <v>227</v>
      </c>
      <c r="D49" t="s">
        <v>81</v>
      </c>
      <c r="E49" s="2" t="str">
        <f>HYPERLINK("capsilon://?command=openfolder&amp;siteaddress=FAM.docvelocity-na8.net&amp;folderid=FX46AFF18E-9192-67F5-1DF8-3940E3F5A012","FX21128502")</f>
        <v>FX21128502</v>
      </c>
      <c r="F49" t="s">
        <v>19</v>
      </c>
      <c r="G49" t="s">
        <v>19</v>
      </c>
      <c r="H49" t="s">
        <v>82</v>
      </c>
      <c r="I49" t="s">
        <v>230</v>
      </c>
      <c r="J49">
        <v>84</v>
      </c>
      <c r="K49" t="s">
        <v>84</v>
      </c>
      <c r="L49" t="s">
        <v>85</v>
      </c>
      <c r="M49" t="s">
        <v>86</v>
      </c>
      <c r="N49">
        <v>1</v>
      </c>
      <c r="O49" s="1">
        <v>44596.423298611109</v>
      </c>
      <c r="P49" s="1">
        <v>44596.488437499997</v>
      </c>
      <c r="Q49">
        <v>5255</v>
      </c>
      <c r="R49">
        <v>373</v>
      </c>
      <c r="S49" t="b">
        <v>0</v>
      </c>
      <c r="T49" t="s">
        <v>87</v>
      </c>
      <c r="U49" t="b">
        <v>0</v>
      </c>
      <c r="V49" t="s">
        <v>97</v>
      </c>
      <c r="W49" s="1">
        <v>44596.488437499997</v>
      </c>
      <c r="X49">
        <v>113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84</v>
      </c>
      <c r="AE49">
        <v>79</v>
      </c>
      <c r="AF49">
        <v>0</v>
      </c>
      <c r="AG49">
        <v>2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231</v>
      </c>
      <c r="B50" t="s">
        <v>79</v>
      </c>
      <c r="C50" t="s">
        <v>232</v>
      </c>
      <c r="D50" t="s">
        <v>81</v>
      </c>
      <c r="E50" s="2" t="str">
        <f>HYPERLINK("capsilon://?command=openfolder&amp;siteaddress=FAM.docvelocity-na8.net&amp;folderid=FX8A0CBB04-523F-5B41-EACB-C87D866B33E8","FX22019061")</f>
        <v>FX22019061</v>
      </c>
      <c r="F50" t="s">
        <v>19</v>
      </c>
      <c r="G50" t="s">
        <v>19</v>
      </c>
      <c r="H50" t="s">
        <v>82</v>
      </c>
      <c r="I50" t="s">
        <v>233</v>
      </c>
      <c r="J50">
        <v>66</v>
      </c>
      <c r="K50" t="s">
        <v>84</v>
      </c>
      <c r="L50" t="s">
        <v>85</v>
      </c>
      <c r="M50" t="s">
        <v>86</v>
      </c>
      <c r="N50">
        <v>2</v>
      </c>
      <c r="O50" s="1">
        <v>44596.425046296295</v>
      </c>
      <c r="P50" s="1">
        <v>44596.465081018519</v>
      </c>
      <c r="Q50">
        <v>2572</v>
      </c>
      <c r="R50">
        <v>887</v>
      </c>
      <c r="S50" t="b">
        <v>0</v>
      </c>
      <c r="T50" t="s">
        <v>87</v>
      </c>
      <c r="U50" t="b">
        <v>0</v>
      </c>
      <c r="V50" t="s">
        <v>93</v>
      </c>
      <c r="W50" s="1">
        <v>44596.44903935185</v>
      </c>
      <c r="X50">
        <v>363</v>
      </c>
      <c r="Y50">
        <v>52</v>
      </c>
      <c r="Z50">
        <v>0</v>
      </c>
      <c r="AA50">
        <v>52</v>
      </c>
      <c r="AB50">
        <v>0</v>
      </c>
      <c r="AC50">
        <v>31</v>
      </c>
      <c r="AD50">
        <v>14</v>
      </c>
      <c r="AE50">
        <v>0</v>
      </c>
      <c r="AF50">
        <v>0</v>
      </c>
      <c r="AG50">
        <v>0</v>
      </c>
      <c r="AH50" t="s">
        <v>208</v>
      </c>
      <c r="AI50" s="1">
        <v>44596.465081018519</v>
      </c>
      <c r="AJ50">
        <v>524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14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234</v>
      </c>
      <c r="B51" t="s">
        <v>79</v>
      </c>
      <c r="C51" t="s">
        <v>235</v>
      </c>
      <c r="D51" t="s">
        <v>81</v>
      </c>
      <c r="E51" s="2" t="str">
        <f>HYPERLINK("capsilon://?command=openfolder&amp;siteaddress=FAM.docvelocity-na8.net&amp;folderid=FX6F35A5D4-F29C-98EC-FB1C-654580CFD57A","FX2202917")</f>
        <v>FX2202917</v>
      </c>
      <c r="F51" t="s">
        <v>19</v>
      </c>
      <c r="G51" t="s">
        <v>19</v>
      </c>
      <c r="H51" t="s">
        <v>82</v>
      </c>
      <c r="I51" t="s">
        <v>236</v>
      </c>
      <c r="J51">
        <v>202</v>
      </c>
      <c r="K51" t="s">
        <v>84</v>
      </c>
      <c r="L51" t="s">
        <v>85</v>
      </c>
      <c r="M51" t="s">
        <v>86</v>
      </c>
      <c r="N51">
        <v>2</v>
      </c>
      <c r="O51" s="1">
        <v>44596.426053240742</v>
      </c>
      <c r="P51" s="1">
        <v>44596.497754629629</v>
      </c>
      <c r="Q51">
        <v>2595</v>
      </c>
      <c r="R51">
        <v>3600</v>
      </c>
      <c r="S51" t="b">
        <v>0</v>
      </c>
      <c r="T51" t="s">
        <v>87</v>
      </c>
      <c r="U51" t="b">
        <v>0</v>
      </c>
      <c r="V51" t="s">
        <v>173</v>
      </c>
      <c r="W51" s="1">
        <v>44596.472280092596</v>
      </c>
      <c r="X51">
        <v>2288</v>
      </c>
      <c r="Y51">
        <v>306</v>
      </c>
      <c r="Z51">
        <v>0</v>
      </c>
      <c r="AA51">
        <v>306</v>
      </c>
      <c r="AB51">
        <v>0</v>
      </c>
      <c r="AC51">
        <v>220</v>
      </c>
      <c r="AD51">
        <v>-104</v>
      </c>
      <c r="AE51">
        <v>0</v>
      </c>
      <c r="AF51">
        <v>0</v>
      </c>
      <c r="AG51">
        <v>0</v>
      </c>
      <c r="AH51" t="s">
        <v>161</v>
      </c>
      <c r="AI51" s="1">
        <v>44596.497754629629</v>
      </c>
      <c r="AJ51">
        <v>1032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-104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237</v>
      </c>
      <c r="B52" t="s">
        <v>79</v>
      </c>
      <c r="C52" t="s">
        <v>238</v>
      </c>
      <c r="D52" t="s">
        <v>81</v>
      </c>
      <c r="E52" s="2" t="str">
        <f>HYPERLINK("capsilon://?command=openfolder&amp;siteaddress=FAM.docvelocity-na8.net&amp;folderid=FX1D944FD3-D035-20BF-183A-457DF4AF64D5","FX220112753")</f>
        <v>FX220112753</v>
      </c>
      <c r="F52" t="s">
        <v>19</v>
      </c>
      <c r="G52" t="s">
        <v>19</v>
      </c>
      <c r="H52" t="s">
        <v>82</v>
      </c>
      <c r="I52" t="s">
        <v>239</v>
      </c>
      <c r="J52">
        <v>66</v>
      </c>
      <c r="K52" t="s">
        <v>84</v>
      </c>
      <c r="L52" t="s">
        <v>85</v>
      </c>
      <c r="M52" t="s">
        <v>86</v>
      </c>
      <c r="N52">
        <v>1</v>
      </c>
      <c r="O52" s="1">
        <v>44596.433449074073</v>
      </c>
      <c r="P52" s="1">
        <v>44596.489733796298</v>
      </c>
      <c r="Q52">
        <v>4663</v>
      </c>
      <c r="R52">
        <v>200</v>
      </c>
      <c r="S52" t="b">
        <v>0</v>
      </c>
      <c r="T52" t="s">
        <v>87</v>
      </c>
      <c r="U52" t="b">
        <v>0</v>
      </c>
      <c r="V52" t="s">
        <v>97</v>
      </c>
      <c r="W52" s="1">
        <v>44596.489733796298</v>
      </c>
      <c r="X52">
        <v>111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66</v>
      </c>
      <c r="AE52">
        <v>52</v>
      </c>
      <c r="AF52">
        <v>0</v>
      </c>
      <c r="AG52">
        <v>1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240</v>
      </c>
      <c r="B53" t="s">
        <v>79</v>
      </c>
      <c r="C53" t="s">
        <v>149</v>
      </c>
      <c r="D53" t="s">
        <v>81</v>
      </c>
      <c r="E53" s="2" t="str">
        <f>HYPERLINK("capsilon://?command=openfolder&amp;siteaddress=FAM.docvelocity-na8.net&amp;folderid=FXC4221919-7424-76EA-E671-D4AEDA1BF1F9","FX22019824")</f>
        <v>FX22019824</v>
      </c>
      <c r="F53" t="s">
        <v>19</v>
      </c>
      <c r="G53" t="s">
        <v>19</v>
      </c>
      <c r="H53" t="s">
        <v>82</v>
      </c>
      <c r="I53" t="s">
        <v>241</v>
      </c>
      <c r="J53">
        <v>66</v>
      </c>
      <c r="K53" t="s">
        <v>84</v>
      </c>
      <c r="L53" t="s">
        <v>85</v>
      </c>
      <c r="M53" t="s">
        <v>86</v>
      </c>
      <c r="N53">
        <v>2</v>
      </c>
      <c r="O53" s="1">
        <v>44596.46197916667</v>
      </c>
      <c r="P53" s="1">
        <v>44596.485798611109</v>
      </c>
      <c r="Q53">
        <v>1204</v>
      </c>
      <c r="R53">
        <v>854</v>
      </c>
      <c r="S53" t="b">
        <v>0</v>
      </c>
      <c r="T53" t="s">
        <v>87</v>
      </c>
      <c r="U53" t="b">
        <v>0</v>
      </c>
      <c r="V53" t="s">
        <v>173</v>
      </c>
      <c r="W53" s="1">
        <v>44596.478263888886</v>
      </c>
      <c r="X53">
        <v>488</v>
      </c>
      <c r="Y53">
        <v>52</v>
      </c>
      <c r="Z53">
        <v>0</v>
      </c>
      <c r="AA53">
        <v>52</v>
      </c>
      <c r="AB53">
        <v>0</v>
      </c>
      <c r="AC53">
        <v>31</v>
      </c>
      <c r="AD53">
        <v>14</v>
      </c>
      <c r="AE53">
        <v>0</v>
      </c>
      <c r="AF53">
        <v>0</v>
      </c>
      <c r="AG53">
        <v>0</v>
      </c>
      <c r="AH53" t="s">
        <v>161</v>
      </c>
      <c r="AI53" s="1">
        <v>44596.485798611109</v>
      </c>
      <c r="AJ53">
        <v>366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242</v>
      </c>
      <c r="B54" t="s">
        <v>79</v>
      </c>
      <c r="C54" t="s">
        <v>243</v>
      </c>
      <c r="D54" t="s">
        <v>81</v>
      </c>
      <c r="E54" s="2" t="str">
        <f>HYPERLINK("capsilon://?command=openfolder&amp;siteaddress=FAM.docvelocity-na8.net&amp;folderid=FX6D65DAF0-1BCB-2084-F45C-D191FAFA2D14","FX220112694")</f>
        <v>FX220112694</v>
      </c>
      <c r="F54" t="s">
        <v>19</v>
      </c>
      <c r="G54" t="s">
        <v>19</v>
      </c>
      <c r="H54" t="s">
        <v>82</v>
      </c>
      <c r="I54" t="s">
        <v>244</v>
      </c>
      <c r="J54">
        <v>66</v>
      </c>
      <c r="K54" t="s">
        <v>84</v>
      </c>
      <c r="L54" t="s">
        <v>85</v>
      </c>
      <c r="M54" t="s">
        <v>86</v>
      </c>
      <c r="N54">
        <v>1</v>
      </c>
      <c r="O54" s="1">
        <v>44596.47247685185</v>
      </c>
      <c r="P54" s="1">
        <v>44596.491655092592</v>
      </c>
      <c r="Q54">
        <v>1435</v>
      </c>
      <c r="R54">
        <v>222</v>
      </c>
      <c r="S54" t="b">
        <v>0</v>
      </c>
      <c r="T54" t="s">
        <v>87</v>
      </c>
      <c r="U54" t="b">
        <v>0</v>
      </c>
      <c r="V54" t="s">
        <v>97</v>
      </c>
      <c r="W54" s="1">
        <v>44596.491655092592</v>
      </c>
      <c r="X54">
        <v>165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66</v>
      </c>
      <c r="AE54">
        <v>52</v>
      </c>
      <c r="AF54">
        <v>0</v>
      </c>
      <c r="AG54">
        <v>1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245</v>
      </c>
      <c r="B55" t="s">
        <v>79</v>
      </c>
      <c r="C55" t="s">
        <v>136</v>
      </c>
      <c r="D55" t="s">
        <v>81</v>
      </c>
      <c r="E55" s="2" t="str">
        <f>HYPERLINK("capsilon://?command=openfolder&amp;siteaddress=FAM.docvelocity-na8.net&amp;folderid=FXD9E04B8A-73C1-5535-EA19-4AF8BC9DE857","FX220110665")</f>
        <v>FX220110665</v>
      </c>
      <c r="F55" t="s">
        <v>19</v>
      </c>
      <c r="G55" t="s">
        <v>19</v>
      </c>
      <c r="H55" t="s">
        <v>82</v>
      </c>
      <c r="I55" t="s">
        <v>246</v>
      </c>
      <c r="J55">
        <v>66</v>
      </c>
      <c r="K55" t="s">
        <v>84</v>
      </c>
      <c r="L55" t="s">
        <v>85</v>
      </c>
      <c r="M55" t="s">
        <v>86</v>
      </c>
      <c r="N55">
        <v>2</v>
      </c>
      <c r="O55" s="1">
        <v>44596.474687499998</v>
      </c>
      <c r="P55" s="1">
        <v>44596.505497685182</v>
      </c>
      <c r="Q55">
        <v>1685</v>
      </c>
      <c r="R55">
        <v>977</v>
      </c>
      <c r="S55" t="b">
        <v>0</v>
      </c>
      <c r="T55" t="s">
        <v>87</v>
      </c>
      <c r="U55" t="b">
        <v>0</v>
      </c>
      <c r="V55" t="s">
        <v>247</v>
      </c>
      <c r="W55" s="1">
        <v>44596.494108796294</v>
      </c>
      <c r="X55">
        <v>729</v>
      </c>
      <c r="Y55">
        <v>52</v>
      </c>
      <c r="Z55">
        <v>0</v>
      </c>
      <c r="AA55">
        <v>52</v>
      </c>
      <c r="AB55">
        <v>0</v>
      </c>
      <c r="AC55">
        <v>23</v>
      </c>
      <c r="AD55">
        <v>14</v>
      </c>
      <c r="AE55">
        <v>0</v>
      </c>
      <c r="AF55">
        <v>0</v>
      </c>
      <c r="AG55">
        <v>0</v>
      </c>
      <c r="AH55" t="s">
        <v>89</v>
      </c>
      <c r="AI55" s="1">
        <v>44596.505497685182</v>
      </c>
      <c r="AJ55">
        <v>160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13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248</v>
      </c>
      <c r="B56" t="s">
        <v>79</v>
      </c>
      <c r="C56" t="s">
        <v>91</v>
      </c>
      <c r="D56" t="s">
        <v>81</v>
      </c>
      <c r="E56" s="2" t="str">
        <f>HYPERLINK("capsilon://?command=openfolder&amp;siteaddress=FAM.docvelocity-na8.net&amp;folderid=FXB780ECFD-D392-6007-3C0A-B4C156842EF1","FX220112963")</f>
        <v>FX220112963</v>
      </c>
      <c r="F56" t="s">
        <v>19</v>
      </c>
      <c r="G56" t="s">
        <v>19</v>
      </c>
      <c r="H56" t="s">
        <v>82</v>
      </c>
      <c r="I56" t="s">
        <v>249</v>
      </c>
      <c r="J56">
        <v>38</v>
      </c>
      <c r="K56" t="s">
        <v>84</v>
      </c>
      <c r="L56" t="s">
        <v>85</v>
      </c>
      <c r="M56" t="s">
        <v>86</v>
      </c>
      <c r="N56">
        <v>2</v>
      </c>
      <c r="O56" s="1">
        <v>44596.481724537036</v>
      </c>
      <c r="P56" s="1">
        <v>44596.496886574074</v>
      </c>
      <c r="Q56">
        <v>649</v>
      </c>
      <c r="R56">
        <v>661</v>
      </c>
      <c r="S56" t="b">
        <v>0</v>
      </c>
      <c r="T56" t="s">
        <v>87</v>
      </c>
      <c r="U56" t="b">
        <v>0</v>
      </c>
      <c r="V56" t="s">
        <v>247</v>
      </c>
      <c r="W56" s="1">
        <v>44596.489745370367</v>
      </c>
      <c r="X56">
        <v>207</v>
      </c>
      <c r="Y56">
        <v>37</v>
      </c>
      <c r="Z56">
        <v>0</v>
      </c>
      <c r="AA56">
        <v>37</v>
      </c>
      <c r="AB56">
        <v>0</v>
      </c>
      <c r="AC56">
        <v>19</v>
      </c>
      <c r="AD56">
        <v>1</v>
      </c>
      <c r="AE56">
        <v>0</v>
      </c>
      <c r="AF56">
        <v>0</v>
      </c>
      <c r="AG56">
        <v>0</v>
      </c>
      <c r="AH56" t="s">
        <v>100</v>
      </c>
      <c r="AI56" s="1">
        <v>44596.496886574074</v>
      </c>
      <c r="AJ56">
        <v>454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250</v>
      </c>
      <c r="B57" t="s">
        <v>79</v>
      </c>
      <c r="C57" t="s">
        <v>227</v>
      </c>
      <c r="D57" t="s">
        <v>81</v>
      </c>
      <c r="E57" s="2" t="str">
        <f>HYPERLINK("capsilon://?command=openfolder&amp;siteaddress=FAM.docvelocity-na8.net&amp;folderid=FX46AFF18E-9192-67F5-1DF8-3940E3F5A012","FX21128502")</f>
        <v>FX21128502</v>
      </c>
      <c r="F57" t="s">
        <v>19</v>
      </c>
      <c r="G57" t="s">
        <v>19</v>
      </c>
      <c r="H57" t="s">
        <v>82</v>
      </c>
      <c r="I57" t="s">
        <v>230</v>
      </c>
      <c r="J57">
        <v>153</v>
      </c>
      <c r="K57" t="s">
        <v>84</v>
      </c>
      <c r="L57" t="s">
        <v>85</v>
      </c>
      <c r="M57" t="s">
        <v>86</v>
      </c>
      <c r="N57">
        <v>2</v>
      </c>
      <c r="O57" s="1">
        <v>44596.489895833336</v>
      </c>
      <c r="P57" s="1">
        <v>44596.508055555554</v>
      </c>
      <c r="Q57">
        <v>352</v>
      </c>
      <c r="R57">
        <v>1217</v>
      </c>
      <c r="S57" t="b">
        <v>0</v>
      </c>
      <c r="T57" t="s">
        <v>87</v>
      </c>
      <c r="U57" t="b">
        <v>1</v>
      </c>
      <c r="V57" t="s">
        <v>196</v>
      </c>
      <c r="W57" s="1">
        <v>44596.502986111111</v>
      </c>
      <c r="X57">
        <v>778</v>
      </c>
      <c r="Y57">
        <v>158</v>
      </c>
      <c r="Z57">
        <v>0</v>
      </c>
      <c r="AA57">
        <v>158</v>
      </c>
      <c r="AB57">
        <v>0</v>
      </c>
      <c r="AC57">
        <v>59</v>
      </c>
      <c r="AD57">
        <v>-5</v>
      </c>
      <c r="AE57">
        <v>0</v>
      </c>
      <c r="AF57">
        <v>0</v>
      </c>
      <c r="AG57">
        <v>0</v>
      </c>
      <c r="AH57" t="s">
        <v>251</v>
      </c>
      <c r="AI57" s="1">
        <v>44596.508055555554</v>
      </c>
      <c r="AJ57">
        <v>409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-6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252</v>
      </c>
      <c r="B58" t="s">
        <v>79</v>
      </c>
      <c r="C58" t="s">
        <v>238</v>
      </c>
      <c r="D58" t="s">
        <v>81</v>
      </c>
      <c r="E58" s="2" t="str">
        <f>HYPERLINK("capsilon://?command=openfolder&amp;siteaddress=FAM.docvelocity-na8.net&amp;folderid=FX1D944FD3-D035-20BF-183A-457DF4AF64D5","FX220112753")</f>
        <v>FX220112753</v>
      </c>
      <c r="F58" t="s">
        <v>19</v>
      </c>
      <c r="G58" t="s">
        <v>19</v>
      </c>
      <c r="H58" t="s">
        <v>82</v>
      </c>
      <c r="I58" t="s">
        <v>239</v>
      </c>
      <c r="J58">
        <v>38</v>
      </c>
      <c r="K58" t="s">
        <v>84</v>
      </c>
      <c r="L58" t="s">
        <v>85</v>
      </c>
      <c r="M58" t="s">
        <v>86</v>
      </c>
      <c r="N58">
        <v>2</v>
      </c>
      <c r="O58" s="1">
        <v>44596.49015046296</v>
      </c>
      <c r="P58" s="1">
        <v>44596.503645833334</v>
      </c>
      <c r="Q58">
        <v>351</v>
      </c>
      <c r="R58">
        <v>815</v>
      </c>
      <c r="S58" t="b">
        <v>0</v>
      </c>
      <c r="T58" t="s">
        <v>87</v>
      </c>
      <c r="U58" t="b">
        <v>1</v>
      </c>
      <c r="V58" t="s">
        <v>173</v>
      </c>
      <c r="W58" s="1">
        <v>44596.496851851851</v>
      </c>
      <c r="X58">
        <v>419</v>
      </c>
      <c r="Y58">
        <v>37</v>
      </c>
      <c r="Z58">
        <v>0</v>
      </c>
      <c r="AA58">
        <v>37</v>
      </c>
      <c r="AB58">
        <v>0</v>
      </c>
      <c r="AC58">
        <v>28</v>
      </c>
      <c r="AD58">
        <v>1</v>
      </c>
      <c r="AE58">
        <v>0</v>
      </c>
      <c r="AF58">
        <v>0</v>
      </c>
      <c r="AG58">
        <v>0</v>
      </c>
      <c r="AH58" t="s">
        <v>89</v>
      </c>
      <c r="AI58" s="1">
        <v>44596.503645833334</v>
      </c>
      <c r="AJ58">
        <v>358</v>
      </c>
      <c r="AK58">
        <v>4</v>
      </c>
      <c r="AL58">
        <v>0</v>
      </c>
      <c r="AM58">
        <v>4</v>
      </c>
      <c r="AN58">
        <v>0</v>
      </c>
      <c r="AO58">
        <v>4</v>
      </c>
      <c r="AP58">
        <v>-3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253</v>
      </c>
      <c r="B59" t="s">
        <v>79</v>
      </c>
      <c r="C59" t="s">
        <v>243</v>
      </c>
      <c r="D59" t="s">
        <v>81</v>
      </c>
      <c r="E59" s="2" t="str">
        <f>HYPERLINK("capsilon://?command=openfolder&amp;siteaddress=FAM.docvelocity-na8.net&amp;folderid=FX6D65DAF0-1BCB-2084-F45C-D191FAFA2D14","FX220112694")</f>
        <v>FX220112694</v>
      </c>
      <c r="F59" t="s">
        <v>19</v>
      </c>
      <c r="G59" t="s">
        <v>19</v>
      </c>
      <c r="H59" t="s">
        <v>82</v>
      </c>
      <c r="I59" t="s">
        <v>244</v>
      </c>
      <c r="J59">
        <v>38</v>
      </c>
      <c r="K59" t="s">
        <v>84</v>
      </c>
      <c r="L59" t="s">
        <v>85</v>
      </c>
      <c r="M59" t="s">
        <v>86</v>
      </c>
      <c r="N59">
        <v>2</v>
      </c>
      <c r="O59" s="1">
        <v>44596.492002314815</v>
      </c>
      <c r="P59" s="1">
        <v>44596.503865740742</v>
      </c>
      <c r="Q59">
        <v>226</v>
      </c>
      <c r="R59">
        <v>799</v>
      </c>
      <c r="S59" t="b">
        <v>0</v>
      </c>
      <c r="T59" t="s">
        <v>87</v>
      </c>
      <c r="U59" t="b">
        <v>1</v>
      </c>
      <c r="V59" t="s">
        <v>93</v>
      </c>
      <c r="W59" s="1">
        <v>44596.497372685182</v>
      </c>
      <c r="X59">
        <v>285</v>
      </c>
      <c r="Y59">
        <v>37</v>
      </c>
      <c r="Z59">
        <v>0</v>
      </c>
      <c r="AA59">
        <v>37</v>
      </c>
      <c r="AB59">
        <v>0</v>
      </c>
      <c r="AC59">
        <v>20</v>
      </c>
      <c r="AD59">
        <v>1</v>
      </c>
      <c r="AE59">
        <v>0</v>
      </c>
      <c r="AF59">
        <v>0</v>
      </c>
      <c r="AG59">
        <v>0</v>
      </c>
      <c r="AH59" t="s">
        <v>100</v>
      </c>
      <c r="AI59" s="1">
        <v>44596.503865740742</v>
      </c>
      <c r="AJ59">
        <v>514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254</v>
      </c>
      <c r="B60" t="s">
        <v>79</v>
      </c>
      <c r="C60" t="s">
        <v>91</v>
      </c>
      <c r="D60" t="s">
        <v>81</v>
      </c>
      <c r="E60" s="2" t="str">
        <f>HYPERLINK("capsilon://?command=openfolder&amp;siteaddress=FAM.docvelocity-na8.net&amp;folderid=FXB780ECFD-D392-6007-3C0A-B4C156842EF1","FX220112963")</f>
        <v>FX220112963</v>
      </c>
      <c r="F60" t="s">
        <v>19</v>
      </c>
      <c r="G60" t="s">
        <v>19</v>
      </c>
      <c r="H60" t="s">
        <v>82</v>
      </c>
      <c r="I60" t="s">
        <v>255</v>
      </c>
      <c r="J60">
        <v>30</v>
      </c>
      <c r="K60" t="s">
        <v>84</v>
      </c>
      <c r="L60" t="s">
        <v>85</v>
      </c>
      <c r="M60" t="s">
        <v>86</v>
      </c>
      <c r="N60">
        <v>2</v>
      </c>
      <c r="O60" s="1">
        <v>44596.498171296298</v>
      </c>
      <c r="P60" s="1">
        <v>44596.505069444444</v>
      </c>
      <c r="Q60">
        <v>375</v>
      </c>
      <c r="R60">
        <v>221</v>
      </c>
      <c r="S60" t="b">
        <v>0</v>
      </c>
      <c r="T60" t="s">
        <v>87</v>
      </c>
      <c r="U60" t="b">
        <v>0</v>
      </c>
      <c r="V60" t="s">
        <v>93</v>
      </c>
      <c r="W60" s="1">
        <v>44596.4997337963</v>
      </c>
      <c r="X60">
        <v>118</v>
      </c>
      <c r="Y60">
        <v>9</v>
      </c>
      <c r="Z60">
        <v>0</v>
      </c>
      <c r="AA60">
        <v>9</v>
      </c>
      <c r="AB60">
        <v>0</v>
      </c>
      <c r="AC60">
        <v>3</v>
      </c>
      <c r="AD60">
        <v>21</v>
      </c>
      <c r="AE60">
        <v>0</v>
      </c>
      <c r="AF60">
        <v>0</v>
      </c>
      <c r="AG60">
        <v>0</v>
      </c>
      <c r="AH60" t="s">
        <v>100</v>
      </c>
      <c r="AI60" s="1">
        <v>44596.505069444444</v>
      </c>
      <c r="AJ60">
        <v>103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21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256</v>
      </c>
      <c r="B61" t="s">
        <v>79</v>
      </c>
      <c r="C61" t="s">
        <v>200</v>
      </c>
      <c r="D61" t="s">
        <v>81</v>
      </c>
      <c r="E61" s="2" t="str">
        <f>HYPERLINK("capsilon://?command=openfolder&amp;siteaddress=FAM.docvelocity-na8.net&amp;folderid=FX07E45101-CBF3-9E99-3B6F-6E051C6F1F3D","FX220110428")</f>
        <v>FX220110428</v>
      </c>
      <c r="F61" t="s">
        <v>19</v>
      </c>
      <c r="G61" t="s">
        <v>19</v>
      </c>
      <c r="H61" t="s">
        <v>82</v>
      </c>
      <c r="I61" t="s">
        <v>257</v>
      </c>
      <c r="J61">
        <v>66</v>
      </c>
      <c r="K61" t="s">
        <v>84</v>
      </c>
      <c r="L61" t="s">
        <v>85</v>
      </c>
      <c r="M61" t="s">
        <v>86</v>
      </c>
      <c r="N61">
        <v>2</v>
      </c>
      <c r="O61" s="1">
        <v>44596.498287037037</v>
      </c>
      <c r="P61" s="1">
        <v>44596.505289351851</v>
      </c>
      <c r="Q61">
        <v>548</v>
      </c>
      <c r="R61">
        <v>57</v>
      </c>
      <c r="S61" t="b">
        <v>0</v>
      </c>
      <c r="T61" t="s">
        <v>87</v>
      </c>
      <c r="U61" t="b">
        <v>0</v>
      </c>
      <c r="V61" t="s">
        <v>130</v>
      </c>
      <c r="W61" s="1">
        <v>44596.499988425923</v>
      </c>
      <c r="X61">
        <v>25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66</v>
      </c>
      <c r="AE61">
        <v>0</v>
      </c>
      <c r="AF61">
        <v>0</v>
      </c>
      <c r="AG61">
        <v>0</v>
      </c>
      <c r="AH61" t="s">
        <v>100</v>
      </c>
      <c r="AI61" s="1">
        <v>44596.505289351851</v>
      </c>
      <c r="AJ61">
        <v>18</v>
      </c>
      <c r="AK61">
        <v>0</v>
      </c>
      <c r="AL61">
        <v>0</v>
      </c>
      <c r="AM61">
        <v>0</v>
      </c>
      <c r="AN61">
        <v>52</v>
      </c>
      <c r="AO61">
        <v>0</v>
      </c>
      <c r="AP61">
        <v>66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258</v>
      </c>
      <c r="B62" t="s">
        <v>79</v>
      </c>
      <c r="C62" t="s">
        <v>259</v>
      </c>
      <c r="D62" t="s">
        <v>81</v>
      </c>
      <c r="E62" s="2" t="str">
        <f>HYPERLINK("capsilon://?command=openfolder&amp;siteaddress=FAM.docvelocity-na8.net&amp;folderid=FXED9B3E36-FB31-313A-ADD4-CCF14610C538","FX2202429")</f>
        <v>FX2202429</v>
      </c>
      <c r="F62" t="s">
        <v>19</v>
      </c>
      <c r="G62" t="s">
        <v>19</v>
      </c>
      <c r="H62" t="s">
        <v>82</v>
      </c>
      <c r="I62" t="s">
        <v>260</v>
      </c>
      <c r="J62">
        <v>290</v>
      </c>
      <c r="K62" t="s">
        <v>84</v>
      </c>
      <c r="L62" t="s">
        <v>85</v>
      </c>
      <c r="M62" t="s">
        <v>86</v>
      </c>
      <c r="N62">
        <v>2</v>
      </c>
      <c r="O62" s="1">
        <v>44596.503946759258</v>
      </c>
      <c r="P62" s="1">
        <v>44596.53875</v>
      </c>
      <c r="Q62">
        <v>934</v>
      </c>
      <c r="R62">
        <v>2073</v>
      </c>
      <c r="S62" t="b">
        <v>0</v>
      </c>
      <c r="T62" t="s">
        <v>87</v>
      </c>
      <c r="U62" t="b">
        <v>0</v>
      </c>
      <c r="V62" t="s">
        <v>247</v>
      </c>
      <c r="W62" s="1">
        <v>44596.520057870373</v>
      </c>
      <c r="X62">
        <v>1347</v>
      </c>
      <c r="Y62">
        <v>242</v>
      </c>
      <c r="Z62">
        <v>0</v>
      </c>
      <c r="AA62">
        <v>242</v>
      </c>
      <c r="AB62">
        <v>0</v>
      </c>
      <c r="AC62">
        <v>83</v>
      </c>
      <c r="AD62">
        <v>48</v>
      </c>
      <c r="AE62">
        <v>0</v>
      </c>
      <c r="AF62">
        <v>0</v>
      </c>
      <c r="AG62">
        <v>0</v>
      </c>
      <c r="AH62" t="s">
        <v>89</v>
      </c>
      <c r="AI62" s="1">
        <v>44596.53875</v>
      </c>
      <c r="AJ62">
        <v>707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48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261</v>
      </c>
      <c r="B63" t="s">
        <v>79</v>
      </c>
      <c r="C63" t="s">
        <v>262</v>
      </c>
      <c r="D63" t="s">
        <v>81</v>
      </c>
      <c r="E63" s="2" t="str">
        <f>HYPERLINK("capsilon://?command=openfolder&amp;siteaddress=FAM.docvelocity-na8.net&amp;folderid=FXA6884CE6-1983-CDAE-B1BE-F6DBC7C7E26E","FX220110974")</f>
        <v>FX220110974</v>
      </c>
      <c r="F63" t="s">
        <v>19</v>
      </c>
      <c r="G63" t="s">
        <v>19</v>
      </c>
      <c r="H63" t="s">
        <v>82</v>
      </c>
      <c r="I63" t="s">
        <v>263</v>
      </c>
      <c r="J63">
        <v>42</v>
      </c>
      <c r="K63" t="s">
        <v>84</v>
      </c>
      <c r="L63" t="s">
        <v>85</v>
      </c>
      <c r="M63" t="s">
        <v>86</v>
      </c>
      <c r="N63">
        <v>2</v>
      </c>
      <c r="O63" s="1">
        <v>44593.495648148149</v>
      </c>
      <c r="P63" s="1">
        <v>44593.533449074072</v>
      </c>
      <c r="Q63">
        <v>2783</v>
      </c>
      <c r="R63">
        <v>483</v>
      </c>
      <c r="S63" t="b">
        <v>0</v>
      </c>
      <c r="T63" t="s">
        <v>87</v>
      </c>
      <c r="U63" t="b">
        <v>0</v>
      </c>
      <c r="V63" t="s">
        <v>97</v>
      </c>
      <c r="W63" s="1">
        <v>44593.49895833333</v>
      </c>
      <c r="X63">
        <v>219</v>
      </c>
      <c r="Y63">
        <v>49</v>
      </c>
      <c r="Z63">
        <v>0</v>
      </c>
      <c r="AA63">
        <v>49</v>
      </c>
      <c r="AB63">
        <v>0</v>
      </c>
      <c r="AC63">
        <v>31</v>
      </c>
      <c r="AD63">
        <v>-7</v>
      </c>
      <c r="AE63">
        <v>0</v>
      </c>
      <c r="AF63">
        <v>0</v>
      </c>
      <c r="AG63">
        <v>0</v>
      </c>
      <c r="AH63" t="s">
        <v>89</v>
      </c>
      <c r="AI63" s="1">
        <v>44593.533449074072</v>
      </c>
      <c r="AJ63">
        <v>264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-7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264</v>
      </c>
      <c r="B64" t="s">
        <v>79</v>
      </c>
      <c r="C64" t="s">
        <v>181</v>
      </c>
      <c r="D64" t="s">
        <v>81</v>
      </c>
      <c r="E64" s="2" t="str">
        <f>HYPERLINK("capsilon://?command=openfolder&amp;siteaddress=FAM.docvelocity-na8.net&amp;folderid=FX9602D7BA-71FB-EE0B-7621-73FD2224D0FC","FX211211516")</f>
        <v>FX211211516</v>
      </c>
      <c r="F64" t="s">
        <v>19</v>
      </c>
      <c r="G64" t="s">
        <v>19</v>
      </c>
      <c r="H64" t="s">
        <v>82</v>
      </c>
      <c r="I64" t="s">
        <v>182</v>
      </c>
      <c r="J64">
        <v>38</v>
      </c>
      <c r="K64" t="s">
        <v>84</v>
      </c>
      <c r="L64" t="s">
        <v>85</v>
      </c>
      <c r="M64" t="s">
        <v>86</v>
      </c>
      <c r="N64">
        <v>2</v>
      </c>
      <c r="O64" s="1">
        <v>44593.496805555558</v>
      </c>
      <c r="P64" s="1">
        <v>44593.5075462963</v>
      </c>
      <c r="Q64">
        <v>620</v>
      </c>
      <c r="R64">
        <v>308</v>
      </c>
      <c r="S64" t="b">
        <v>0</v>
      </c>
      <c r="T64" t="s">
        <v>87</v>
      </c>
      <c r="U64" t="b">
        <v>1</v>
      </c>
      <c r="V64" t="s">
        <v>97</v>
      </c>
      <c r="W64" s="1">
        <v>44593.500393518516</v>
      </c>
      <c r="X64">
        <v>123</v>
      </c>
      <c r="Y64">
        <v>37</v>
      </c>
      <c r="Z64">
        <v>0</v>
      </c>
      <c r="AA64">
        <v>37</v>
      </c>
      <c r="AB64">
        <v>0</v>
      </c>
      <c r="AC64">
        <v>20</v>
      </c>
      <c r="AD64">
        <v>1</v>
      </c>
      <c r="AE64">
        <v>0</v>
      </c>
      <c r="AF64">
        <v>0</v>
      </c>
      <c r="AG64">
        <v>0</v>
      </c>
      <c r="AH64" t="s">
        <v>89</v>
      </c>
      <c r="AI64" s="1">
        <v>44593.5075462963</v>
      </c>
      <c r="AJ64">
        <v>185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265</v>
      </c>
      <c r="B65" t="s">
        <v>79</v>
      </c>
      <c r="C65" t="s">
        <v>266</v>
      </c>
      <c r="D65" t="s">
        <v>81</v>
      </c>
      <c r="E65" s="2" t="str">
        <f>HYPERLINK("capsilon://?command=openfolder&amp;siteaddress=FAM.docvelocity-na8.net&amp;folderid=FX1B3F3348-CAC3-FC88-EA4A-18879710C792","FX22015558")</f>
        <v>FX22015558</v>
      </c>
      <c r="F65" t="s">
        <v>19</v>
      </c>
      <c r="G65" t="s">
        <v>19</v>
      </c>
      <c r="H65" t="s">
        <v>82</v>
      </c>
      <c r="I65" t="s">
        <v>267</v>
      </c>
      <c r="J65">
        <v>66</v>
      </c>
      <c r="K65" t="s">
        <v>84</v>
      </c>
      <c r="L65" t="s">
        <v>85</v>
      </c>
      <c r="M65" t="s">
        <v>86</v>
      </c>
      <c r="N65">
        <v>2</v>
      </c>
      <c r="O65" s="1">
        <v>44593.504780092589</v>
      </c>
      <c r="P65" s="1">
        <v>44593.533634259256</v>
      </c>
      <c r="Q65">
        <v>2455</v>
      </c>
      <c r="R65">
        <v>38</v>
      </c>
      <c r="S65" t="b">
        <v>0</v>
      </c>
      <c r="T65" t="s">
        <v>87</v>
      </c>
      <c r="U65" t="b">
        <v>0</v>
      </c>
      <c r="V65" t="s">
        <v>130</v>
      </c>
      <c r="W65" s="1">
        <v>44593.505358796298</v>
      </c>
      <c r="X65">
        <v>23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66</v>
      </c>
      <c r="AE65">
        <v>0</v>
      </c>
      <c r="AF65">
        <v>0</v>
      </c>
      <c r="AG65">
        <v>0</v>
      </c>
      <c r="AH65" t="s">
        <v>89</v>
      </c>
      <c r="AI65" s="1">
        <v>44593.533634259256</v>
      </c>
      <c r="AJ65">
        <v>15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66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268</v>
      </c>
      <c r="B66" t="s">
        <v>79</v>
      </c>
      <c r="C66" t="s">
        <v>269</v>
      </c>
      <c r="D66" t="s">
        <v>81</v>
      </c>
      <c r="E66" s="2" t="str">
        <f>HYPERLINK("capsilon://?command=openfolder&amp;siteaddress=FAM.docvelocity-na8.net&amp;folderid=FX50658A3D-E165-6C9A-F225-7D014BD8DB43","FX220112593")</f>
        <v>FX220112593</v>
      </c>
      <c r="F66" t="s">
        <v>19</v>
      </c>
      <c r="G66" t="s">
        <v>19</v>
      </c>
      <c r="H66" t="s">
        <v>82</v>
      </c>
      <c r="I66" t="s">
        <v>270</v>
      </c>
      <c r="J66">
        <v>199</v>
      </c>
      <c r="K66" t="s">
        <v>84</v>
      </c>
      <c r="L66" t="s">
        <v>85</v>
      </c>
      <c r="M66" t="s">
        <v>86</v>
      </c>
      <c r="N66">
        <v>2</v>
      </c>
      <c r="O66" s="1">
        <v>44593.510347222225</v>
      </c>
      <c r="P66" s="1">
        <v>44593.578194444446</v>
      </c>
      <c r="Q66">
        <v>596</v>
      </c>
      <c r="R66">
        <v>5266</v>
      </c>
      <c r="S66" t="b">
        <v>0</v>
      </c>
      <c r="T66" t="s">
        <v>87</v>
      </c>
      <c r="U66" t="b">
        <v>0</v>
      </c>
      <c r="V66" t="s">
        <v>271</v>
      </c>
      <c r="W66" s="1">
        <v>44593.562731481485</v>
      </c>
      <c r="X66">
        <v>3811</v>
      </c>
      <c r="Y66">
        <v>251</v>
      </c>
      <c r="Z66">
        <v>0</v>
      </c>
      <c r="AA66">
        <v>251</v>
      </c>
      <c r="AB66">
        <v>0</v>
      </c>
      <c r="AC66">
        <v>176</v>
      </c>
      <c r="AD66">
        <v>-52</v>
      </c>
      <c r="AE66">
        <v>0</v>
      </c>
      <c r="AF66">
        <v>0</v>
      </c>
      <c r="AG66">
        <v>0</v>
      </c>
      <c r="AH66" t="s">
        <v>89</v>
      </c>
      <c r="AI66" s="1">
        <v>44593.578194444446</v>
      </c>
      <c r="AJ66">
        <v>1316</v>
      </c>
      <c r="AK66">
        <v>2</v>
      </c>
      <c r="AL66">
        <v>0</v>
      </c>
      <c r="AM66">
        <v>2</v>
      </c>
      <c r="AN66">
        <v>0</v>
      </c>
      <c r="AO66">
        <v>2</v>
      </c>
      <c r="AP66">
        <v>-54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272</v>
      </c>
      <c r="B67" t="s">
        <v>79</v>
      </c>
      <c r="C67" t="s">
        <v>262</v>
      </c>
      <c r="D67" t="s">
        <v>81</v>
      </c>
      <c r="E67" s="2" t="str">
        <f>HYPERLINK("capsilon://?command=openfolder&amp;siteaddress=FAM.docvelocity-na8.net&amp;folderid=FXA6884CE6-1983-CDAE-B1BE-F6DBC7C7E26E","FX220110974")</f>
        <v>FX220110974</v>
      </c>
      <c r="F67" t="s">
        <v>19</v>
      </c>
      <c r="G67" t="s">
        <v>19</v>
      </c>
      <c r="H67" t="s">
        <v>82</v>
      </c>
      <c r="I67" t="s">
        <v>273</v>
      </c>
      <c r="J67">
        <v>51</v>
      </c>
      <c r="K67" t="s">
        <v>84</v>
      </c>
      <c r="L67" t="s">
        <v>85</v>
      </c>
      <c r="M67" t="s">
        <v>86</v>
      </c>
      <c r="N67">
        <v>2</v>
      </c>
      <c r="O67" s="1">
        <v>44593.513437499998</v>
      </c>
      <c r="P67" s="1">
        <v>44593.534942129627</v>
      </c>
      <c r="Q67">
        <v>1428</v>
      </c>
      <c r="R67">
        <v>430</v>
      </c>
      <c r="S67" t="b">
        <v>0</v>
      </c>
      <c r="T67" t="s">
        <v>87</v>
      </c>
      <c r="U67" t="b">
        <v>0</v>
      </c>
      <c r="V67" t="s">
        <v>88</v>
      </c>
      <c r="W67" s="1">
        <v>44593.52783564815</v>
      </c>
      <c r="X67">
        <v>318</v>
      </c>
      <c r="Y67">
        <v>49</v>
      </c>
      <c r="Z67">
        <v>0</v>
      </c>
      <c r="AA67">
        <v>49</v>
      </c>
      <c r="AB67">
        <v>0</v>
      </c>
      <c r="AC67">
        <v>14</v>
      </c>
      <c r="AD67">
        <v>2</v>
      </c>
      <c r="AE67">
        <v>0</v>
      </c>
      <c r="AF67">
        <v>0</v>
      </c>
      <c r="AG67">
        <v>0</v>
      </c>
      <c r="AH67" t="s">
        <v>89</v>
      </c>
      <c r="AI67" s="1">
        <v>44593.534942129627</v>
      </c>
      <c r="AJ67">
        <v>112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274</v>
      </c>
      <c r="B68" t="s">
        <v>79</v>
      </c>
      <c r="C68" t="s">
        <v>275</v>
      </c>
      <c r="D68" t="s">
        <v>81</v>
      </c>
      <c r="E68" s="2" t="str">
        <f>HYPERLINK("capsilon://?command=openfolder&amp;siteaddress=FAM.docvelocity-na8.net&amp;folderid=FXC89DA284-6AD3-9513-F5F6-81588AEDD628","FX21113050")</f>
        <v>FX21113050</v>
      </c>
      <c r="F68" t="s">
        <v>19</v>
      </c>
      <c r="G68" t="s">
        <v>19</v>
      </c>
      <c r="H68" t="s">
        <v>82</v>
      </c>
      <c r="I68" t="s">
        <v>276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44593.516782407409</v>
      </c>
      <c r="P68" s="1">
        <v>44593.537187499998</v>
      </c>
      <c r="Q68">
        <v>957</v>
      </c>
      <c r="R68">
        <v>806</v>
      </c>
      <c r="S68" t="b">
        <v>0</v>
      </c>
      <c r="T68" t="s">
        <v>87</v>
      </c>
      <c r="U68" t="b">
        <v>0</v>
      </c>
      <c r="V68" t="s">
        <v>88</v>
      </c>
      <c r="W68" s="1">
        <v>44593.536782407406</v>
      </c>
      <c r="X68">
        <v>772</v>
      </c>
      <c r="Y68">
        <v>0</v>
      </c>
      <c r="Z68">
        <v>0</v>
      </c>
      <c r="AA68">
        <v>0</v>
      </c>
      <c r="AB68">
        <v>52</v>
      </c>
      <c r="AC68">
        <v>5</v>
      </c>
      <c r="AD68">
        <v>66</v>
      </c>
      <c r="AE68">
        <v>0</v>
      </c>
      <c r="AF68">
        <v>0</v>
      </c>
      <c r="AG68">
        <v>0</v>
      </c>
      <c r="AH68" t="s">
        <v>89</v>
      </c>
      <c r="AI68" s="1">
        <v>44593.537187499998</v>
      </c>
      <c r="AJ68">
        <v>34</v>
      </c>
      <c r="AK68">
        <v>0</v>
      </c>
      <c r="AL68">
        <v>0</v>
      </c>
      <c r="AM68">
        <v>0</v>
      </c>
      <c r="AN68">
        <v>52</v>
      </c>
      <c r="AO68">
        <v>0</v>
      </c>
      <c r="AP68">
        <v>66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277</v>
      </c>
      <c r="B69" t="s">
        <v>79</v>
      </c>
      <c r="C69" t="s">
        <v>278</v>
      </c>
      <c r="D69" t="s">
        <v>81</v>
      </c>
      <c r="E69" s="2" t="str">
        <f>HYPERLINK("capsilon://?command=openfolder&amp;siteaddress=FAM.docvelocity-na8.net&amp;folderid=FX74831411-5925-8849-8CA9-B3BF5F1875B0","FX22016388")</f>
        <v>FX22016388</v>
      </c>
      <c r="F69" t="s">
        <v>19</v>
      </c>
      <c r="G69" t="s">
        <v>19</v>
      </c>
      <c r="H69" t="s">
        <v>82</v>
      </c>
      <c r="I69" t="s">
        <v>279</v>
      </c>
      <c r="J69">
        <v>38</v>
      </c>
      <c r="K69" t="s">
        <v>84</v>
      </c>
      <c r="L69" t="s">
        <v>85</v>
      </c>
      <c r="M69" t="s">
        <v>86</v>
      </c>
      <c r="N69">
        <v>1</v>
      </c>
      <c r="O69" s="1">
        <v>44593.518240740741</v>
      </c>
      <c r="P69" s="1">
        <v>44593.538287037038</v>
      </c>
      <c r="Q69">
        <v>1284</v>
      </c>
      <c r="R69">
        <v>448</v>
      </c>
      <c r="S69" t="b">
        <v>0</v>
      </c>
      <c r="T69" t="s">
        <v>87</v>
      </c>
      <c r="U69" t="b">
        <v>0</v>
      </c>
      <c r="V69" t="s">
        <v>97</v>
      </c>
      <c r="W69" s="1">
        <v>44593.538287037038</v>
      </c>
      <c r="X69">
        <v>199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38</v>
      </c>
      <c r="AE69">
        <v>37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280</v>
      </c>
      <c r="B70" t="s">
        <v>79</v>
      </c>
      <c r="C70" t="s">
        <v>281</v>
      </c>
      <c r="D70" t="s">
        <v>81</v>
      </c>
      <c r="E70" s="2" t="str">
        <f>HYPERLINK("capsilon://?command=openfolder&amp;siteaddress=FAM.docvelocity-na8.net&amp;folderid=FXABA35D20-9BB1-8E59-F2D9-D9A923AAB75D","FX21125498")</f>
        <v>FX21125498</v>
      </c>
      <c r="F70" t="s">
        <v>19</v>
      </c>
      <c r="G70" t="s">
        <v>19</v>
      </c>
      <c r="H70" t="s">
        <v>82</v>
      </c>
      <c r="I70" t="s">
        <v>282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44593.51971064815</v>
      </c>
      <c r="P70" s="1">
        <v>44593.535185185188</v>
      </c>
      <c r="Q70">
        <v>1163</v>
      </c>
      <c r="R70">
        <v>174</v>
      </c>
      <c r="S70" t="b">
        <v>0</v>
      </c>
      <c r="T70" t="s">
        <v>87</v>
      </c>
      <c r="U70" t="b">
        <v>0</v>
      </c>
      <c r="V70" t="s">
        <v>247</v>
      </c>
      <c r="W70" s="1">
        <v>44593.532442129632</v>
      </c>
      <c r="X70">
        <v>91</v>
      </c>
      <c r="Y70">
        <v>0</v>
      </c>
      <c r="Z70">
        <v>0</v>
      </c>
      <c r="AA70">
        <v>0</v>
      </c>
      <c r="AB70">
        <v>37</v>
      </c>
      <c r="AC70">
        <v>0</v>
      </c>
      <c r="AD70">
        <v>38</v>
      </c>
      <c r="AE70">
        <v>0</v>
      </c>
      <c r="AF70">
        <v>0</v>
      </c>
      <c r="AG70">
        <v>0</v>
      </c>
      <c r="AH70" t="s">
        <v>89</v>
      </c>
      <c r="AI70" s="1">
        <v>44593.535185185188</v>
      </c>
      <c r="AJ70">
        <v>20</v>
      </c>
      <c r="AK70">
        <v>0</v>
      </c>
      <c r="AL70">
        <v>0</v>
      </c>
      <c r="AM70">
        <v>0</v>
      </c>
      <c r="AN70">
        <v>37</v>
      </c>
      <c r="AO70">
        <v>0</v>
      </c>
      <c r="AP70">
        <v>38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283</v>
      </c>
      <c r="B71" t="s">
        <v>79</v>
      </c>
      <c r="C71" t="s">
        <v>284</v>
      </c>
      <c r="D71" t="s">
        <v>81</v>
      </c>
      <c r="E71" s="2" t="str">
        <f>HYPERLINK("capsilon://?command=openfolder&amp;siteaddress=FAM.docvelocity-na8.net&amp;folderid=FX8422E3DB-23B6-F0CC-E727-20AC504C0DB5","FX220110706")</f>
        <v>FX220110706</v>
      </c>
      <c r="F71" t="s">
        <v>19</v>
      </c>
      <c r="G71" t="s">
        <v>19</v>
      </c>
      <c r="H71" t="s">
        <v>82</v>
      </c>
      <c r="I71" t="s">
        <v>285</v>
      </c>
      <c r="J71">
        <v>28</v>
      </c>
      <c r="K71" t="s">
        <v>84</v>
      </c>
      <c r="L71" t="s">
        <v>85</v>
      </c>
      <c r="M71" t="s">
        <v>86</v>
      </c>
      <c r="N71">
        <v>2</v>
      </c>
      <c r="O71" s="1">
        <v>44593.524560185186</v>
      </c>
      <c r="P71" s="1">
        <v>44593.536793981482</v>
      </c>
      <c r="Q71">
        <v>743</v>
      </c>
      <c r="R71">
        <v>314</v>
      </c>
      <c r="S71" t="b">
        <v>0</v>
      </c>
      <c r="T71" t="s">
        <v>87</v>
      </c>
      <c r="U71" t="b">
        <v>0</v>
      </c>
      <c r="V71" t="s">
        <v>247</v>
      </c>
      <c r="W71" s="1">
        <v>44593.531377314815</v>
      </c>
      <c r="X71">
        <v>176</v>
      </c>
      <c r="Y71">
        <v>21</v>
      </c>
      <c r="Z71">
        <v>0</v>
      </c>
      <c r="AA71">
        <v>21</v>
      </c>
      <c r="AB71">
        <v>0</v>
      </c>
      <c r="AC71">
        <v>2</v>
      </c>
      <c r="AD71">
        <v>7</v>
      </c>
      <c r="AE71">
        <v>0</v>
      </c>
      <c r="AF71">
        <v>0</v>
      </c>
      <c r="AG71">
        <v>0</v>
      </c>
      <c r="AH71" t="s">
        <v>89</v>
      </c>
      <c r="AI71" s="1">
        <v>44593.536793981482</v>
      </c>
      <c r="AJ71">
        <v>138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286</v>
      </c>
      <c r="B72" t="s">
        <v>79</v>
      </c>
      <c r="C72" t="s">
        <v>287</v>
      </c>
      <c r="D72" t="s">
        <v>81</v>
      </c>
      <c r="E72" s="2" t="str">
        <f>HYPERLINK("capsilon://?command=openfolder&amp;siteaddress=FAM.docvelocity-na8.net&amp;folderid=FXFDC639E8-4A84-8D58-E293-D3A093FAAEFE","FX220112291")</f>
        <v>FX220112291</v>
      </c>
      <c r="F72" t="s">
        <v>19</v>
      </c>
      <c r="G72" t="s">
        <v>19</v>
      </c>
      <c r="H72" t="s">
        <v>82</v>
      </c>
      <c r="I72" t="s">
        <v>288</v>
      </c>
      <c r="J72">
        <v>364</v>
      </c>
      <c r="K72" t="s">
        <v>84</v>
      </c>
      <c r="L72" t="s">
        <v>85</v>
      </c>
      <c r="M72" t="s">
        <v>86</v>
      </c>
      <c r="N72">
        <v>2</v>
      </c>
      <c r="O72" s="1">
        <v>44593.529699074075</v>
      </c>
      <c r="P72" s="1">
        <v>44593.73609953704</v>
      </c>
      <c r="Q72">
        <v>10914</v>
      </c>
      <c r="R72">
        <v>6919</v>
      </c>
      <c r="S72" t="b">
        <v>0</v>
      </c>
      <c r="T72" t="s">
        <v>87</v>
      </c>
      <c r="U72" t="b">
        <v>0</v>
      </c>
      <c r="V72" t="s">
        <v>93</v>
      </c>
      <c r="W72" s="1">
        <v>44593.594537037039</v>
      </c>
      <c r="X72">
        <v>5547</v>
      </c>
      <c r="Y72">
        <v>326</v>
      </c>
      <c r="Z72">
        <v>0</v>
      </c>
      <c r="AA72">
        <v>326</v>
      </c>
      <c r="AB72">
        <v>0</v>
      </c>
      <c r="AC72">
        <v>185</v>
      </c>
      <c r="AD72">
        <v>38</v>
      </c>
      <c r="AE72">
        <v>0</v>
      </c>
      <c r="AF72">
        <v>0</v>
      </c>
      <c r="AG72">
        <v>0</v>
      </c>
      <c r="AH72" t="s">
        <v>89</v>
      </c>
      <c r="AI72" s="1">
        <v>44593.73609953704</v>
      </c>
      <c r="AJ72">
        <v>1291</v>
      </c>
      <c r="AK72">
        <v>2</v>
      </c>
      <c r="AL72">
        <v>0</v>
      </c>
      <c r="AM72">
        <v>2</v>
      </c>
      <c r="AN72">
        <v>0</v>
      </c>
      <c r="AO72">
        <v>2</v>
      </c>
      <c r="AP72">
        <v>36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289</v>
      </c>
      <c r="B73" t="s">
        <v>79</v>
      </c>
      <c r="C73" t="s">
        <v>290</v>
      </c>
      <c r="D73" t="s">
        <v>81</v>
      </c>
      <c r="E73" s="2" t="str">
        <f>HYPERLINK("capsilon://?command=openfolder&amp;siteaddress=FAM.docvelocity-na8.net&amp;folderid=FX8042203F-BA19-ED69-98EE-944B4661B03C","FX220113040")</f>
        <v>FX220113040</v>
      </c>
      <c r="F73" t="s">
        <v>19</v>
      </c>
      <c r="G73" t="s">
        <v>19</v>
      </c>
      <c r="H73" t="s">
        <v>82</v>
      </c>
      <c r="I73" t="s">
        <v>291</v>
      </c>
      <c r="J73">
        <v>449</v>
      </c>
      <c r="K73" t="s">
        <v>84</v>
      </c>
      <c r="L73" t="s">
        <v>85</v>
      </c>
      <c r="M73" t="s">
        <v>86</v>
      </c>
      <c r="N73">
        <v>2</v>
      </c>
      <c r="O73" s="1">
        <v>44593.535717592589</v>
      </c>
      <c r="P73" s="1">
        <v>44593.589768518519</v>
      </c>
      <c r="Q73">
        <v>1480</v>
      </c>
      <c r="R73">
        <v>3190</v>
      </c>
      <c r="S73" t="b">
        <v>0</v>
      </c>
      <c r="T73" t="s">
        <v>87</v>
      </c>
      <c r="U73" t="b">
        <v>0</v>
      </c>
      <c r="V73" t="s">
        <v>88</v>
      </c>
      <c r="W73" s="1">
        <v>44593.562152777777</v>
      </c>
      <c r="X73">
        <v>2191</v>
      </c>
      <c r="Y73">
        <v>331</v>
      </c>
      <c r="Z73">
        <v>0</v>
      </c>
      <c r="AA73">
        <v>331</v>
      </c>
      <c r="AB73">
        <v>0</v>
      </c>
      <c r="AC73">
        <v>88</v>
      </c>
      <c r="AD73">
        <v>118</v>
      </c>
      <c r="AE73">
        <v>0</v>
      </c>
      <c r="AF73">
        <v>0</v>
      </c>
      <c r="AG73">
        <v>0</v>
      </c>
      <c r="AH73" t="s">
        <v>89</v>
      </c>
      <c r="AI73" s="1">
        <v>44593.589768518519</v>
      </c>
      <c r="AJ73">
        <v>999</v>
      </c>
      <c r="AK73">
        <v>2</v>
      </c>
      <c r="AL73">
        <v>0</v>
      </c>
      <c r="AM73">
        <v>2</v>
      </c>
      <c r="AN73">
        <v>0</v>
      </c>
      <c r="AO73">
        <v>2</v>
      </c>
      <c r="AP73">
        <v>116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292</v>
      </c>
      <c r="B74" t="s">
        <v>79</v>
      </c>
      <c r="C74" t="s">
        <v>278</v>
      </c>
      <c r="D74" t="s">
        <v>81</v>
      </c>
      <c r="E74" s="2" t="str">
        <f>HYPERLINK("capsilon://?command=openfolder&amp;siteaddress=FAM.docvelocity-na8.net&amp;folderid=FX74831411-5925-8849-8CA9-B3BF5F1875B0","FX22016388")</f>
        <v>FX22016388</v>
      </c>
      <c r="F74" t="s">
        <v>19</v>
      </c>
      <c r="G74" t="s">
        <v>19</v>
      </c>
      <c r="H74" t="s">
        <v>82</v>
      </c>
      <c r="I74" t="s">
        <v>279</v>
      </c>
      <c r="J74">
        <v>76</v>
      </c>
      <c r="K74" t="s">
        <v>84</v>
      </c>
      <c r="L74" t="s">
        <v>85</v>
      </c>
      <c r="M74" t="s">
        <v>86</v>
      </c>
      <c r="N74">
        <v>2</v>
      </c>
      <c r="O74" s="1">
        <v>44593.538703703707</v>
      </c>
      <c r="P74" s="1">
        <v>44593.562951388885</v>
      </c>
      <c r="Q74">
        <v>1359</v>
      </c>
      <c r="R74">
        <v>736</v>
      </c>
      <c r="S74" t="b">
        <v>0</v>
      </c>
      <c r="T74" t="s">
        <v>87</v>
      </c>
      <c r="U74" t="b">
        <v>1</v>
      </c>
      <c r="V74" t="s">
        <v>247</v>
      </c>
      <c r="W74" s="1">
        <v>44593.544756944444</v>
      </c>
      <c r="X74">
        <v>475</v>
      </c>
      <c r="Y74">
        <v>74</v>
      </c>
      <c r="Z74">
        <v>0</v>
      </c>
      <c r="AA74">
        <v>74</v>
      </c>
      <c r="AB74">
        <v>0</v>
      </c>
      <c r="AC74">
        <v>44</v>
      </c>
      <c r="AD74">
        <v>2</v>
      </c>
      <c r="AE74">
        <v>0</v>
      </c>
      <c r="AF74">
        <v>0</v>
      </c>
      <c r="AG74">
        <v>0</v>
      </c>
      <c r="AH74" t="s">
        <v>89</v>
      </c>
      <c r="AI74" s="1">
        <v>44593.562951388885</v>
      </c>
      <c r="AJ74">
        <v>261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293</v>
      </c>
      <c r="B75" t="s">
        <v>79</v>
      </c>
      <c r="C75" t="s">
        <v>294</v>
      </c>
      <c r="D75" t="s">
        <v>81</v>
      </c>
      <c r="E75" s="2" t="str">
        <f>HYPERLINK("capsilon://?command=openfolder&amp;siteaddress=FAM.docvelocity-na8.net&amp;folderid=FX6243DBEC-245D-75B1-ADFF-0CD211358C3E","FX22018579")</f>
        <v>FX22018579</v>
      </c>
      <c r="F75" t="s">
        <v>19</v>
      </c>
      <c r="G75" t="s">
        <v>19</v>
      </c>
      <c r="H75" t="s">
        <v>82</v>
      </c>
      <c r="I75" t="s">
        <v>295</v>
      </c>
      <c r="J75">
        <v>72</v>
      </c>
      <c r="K75" t="s">
        <v>84</v>
      </c>
      <c r="L75" t="s">
        <v>85</v>
      </c>
      <c r="M75" t="s">
        <v>86</v>
      </c>
      <c r="N75">
        <v>2</v>
      </c>
      <c r="O75" s="1">
        <v>44593.541608796295</v>
      </c>
      <c r="P75" s="1">
        <v>44593.593263888892</v>
      </c>
      <c r="Q75">
        <v>3837</v>
      </c>
      <c r="R75">
        <v>626</v>
      </c>
      <c r="S75" t="b">
        <v>0</v>
      </c>
      <c r="T75" t="s">
        <v>87</v>
      </c>
      <c r="U75" t="b">
        <v>0</v>
      </c>
      <c r="V75" t="s">
        <v>247</v>
      </c>
      <c r="W75" s="1">
        <v>44593.548530092594</v>
      </c>
      <c r="X75">
        <v>325</v>
      </c>
      <c r="Y75">
        <v>41</v>
      </c>
      <c r="Z75">
        <v>0</v>
      </c>
      <c r="AA75">
        <v>41</v>
      </c>
      <c r="AB75">
        <v>0</v>
      </c>
      <c r="AC75">
        <v>20</v>
      </c>
      <c r="AD75">
        <v>31</v>
      </c>
      <c r="AE75">
        <v>0</v>
      </c>
      <c r="AF75">
        <v>0</v>
      </c>
      <c r="AG75">
        <v>0</v>
      </c>
      <c r="AH75" t="s">
        <v>89</v>
      </c>
      <c r="AI75" s="1">
        <v>44593.593263888892</v>
      </c>
      <c r="AJ75">
        <v>301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31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296</v>
      </c>
      <c r="B76" t="s">
        <v>79</v>
      </c>
      <c r="C76" t="s">
        <v>290</v>
      </c>
      <c r="D76" t="s">
        <v>81</v>
      </c>
      <c r="E76" s="2" t="str">
        <f>HYPERLINK("capsilon://?command=openfolder&amp;siteaddress=FAM.docvelocity-na8.net&amp;folderid=FX8042203F-BA19-ED69-98EE-944B4661B03C","FX220113040")</f>
        <v>FX220113040</v>
      </c>
      <c r="F76" t="s">
        <v>19</v>
      </c>
      <c r="G76" t="s">
        <v>19</v>
      </c>
      <c r="H76" t="s">
        <v>82</v>
      </c>
      <c r="I76" t="s">
        <v>297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44593.542002314818</v>
      </c>
      <c r="P76" s="1">
        <v>44593.595335648148</v>
      </c>
      <c r="Q76">
        <v>3037</v>
      </c>
      <c r="R76">
        <v>1571</v>
      </c>
      <c r="S76" t="b">
        <v>0</v>
      </c>
      <c r="T76" t="s">
        <v>87</v>
      </c>
      <c r="U76" t="b">
        <v>0</v>
      </c>
      <c r="V76" t="s">
        <v>247</v>
      </c>
      <c r="W76" s="1">
        <v>44593.564699074072</v>
      </c>
      <c r="X76">
        <v>1396</v>
      </c>
      <c r="Y76">
        <v>52</v>
      </c>
      <c r="Z76">
        <v>0</v>
      </c>
      <c r="AA76">
        <v>52</v>
      </c>
      <c r="AB76">
        <v>0</v>
      </c>
      <c r="AC76">
        <v>33</v>
      </c>
      <c r="AD76">
        <v>14</v>
      </c>
      <c r="AE76">
        <v>0</v>
      </c>
      <c r="AF76">
        <v>0</v>
      </c>
      <c r="AG76">
        <v>0</v>
      </c>
      <c r="AH76" t="s">
        <v>89</v>
      </c>
      <c r="AI76" s="1">
        <v>44593.595335648148</v>
      </c>
      <c r="AJ76">
        <v>143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298</v>
      </c>
      <c r="B77" t="s">
        <v>79</v>
      </c>
      <c r="C77" t="s">
        <v>290</v>
      </c>
      <c r="D77" t="s">
        <v>81</v>
      </c>
      <c r="E77" s="2" t="str">
        <f>HYPERLINK("capsilon://?command=openfolder&amp;siteaddress=FAM.docvelocity-na8.net&amp;folderid=FX8042203F-BA19-ED69-98EE-944B4661B03C","FX220113040")</f>
        <v>FX220113040</v>
      </c>
      <c r="F77" t="s">
        <v>19</v>
      </c>
      <c r="G77" t="s">
        <v>19</v>
      </c>
      <c r="H77" t="s">
        <v>82</v>
      </c>
      <c r="I77" t="s">
        <v>299</v>
      </c>
      <c r="J77">
        <v>66</v>
      </c>
      <c r="K77" t="s">
        <v>84</v>
      </c>
      <c r="L77" t="s">
        <v>85</v>
      </c>
      <c r="M77" t="s">
        <v>86</v>
      </c>
      <c r="N77">
        <v>2</v>
      </c>
      <c r="O77" s="1">
        <v>44593.54241898148</v>
      </c>
      <c r="P77" s="1">
        <v>44593.738356481481</v>
      </c>
      <c r="Q77">
        <v>16486</v>
      </c>
      <c r="R77">
        <v>443</v>
      </c>
      <c r="S77" t="b">
        <v>0</v>
      </c>
      <c r="T77" t="s">
        <v>87</v>
      </c>
      <c r="U77" t="b">
        <v>0</v>
      </c>
      <c r="V77" t="s">
        <v>97</v>
      </c>
      <c r="W77" s="1">
        <v>44593.564201388886</v>
      </c>
      <c r="X77">
        <v>249</v>
      </c>
      <c r="Y77">
        <v>52</v>
      </c>
      <c r="Z77">
        <v>0</v>
      </c>
      <c r="AA77">
        <v>52</v>
      </c>
      <c r="AB77">
        <v>0</v>
      </c>
      <c r="AC77">
        <v>34</v>
      </c>
      <c r="AD77">
        <v>14</v>
      </c>
      <c r="AE77">
        <v>0</v>
      </c>
      <c r="AF77">
        <v>0</v>
      </c>
      <c r="AG77">
        <v>0</v>
      </c>
      <c r="AH77" t="s">
        <v>89</v>
      </c>
      <c r="AI77" s="1">
        <v>44593.738356481481</v>
      </c>
      <c r="AJ77">
        <v>194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14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300</v>
      </c>
      <c r="B78" t="s">
        <v>79</v>
      </c>
      <c r="C78" t="s">
        <v>301</v>
      </c>
      <c r="D78" t="s">
        <v>81</v>
      </c>
      <c r="E78" s="2" t="str">
        <f>HYPERLINK("capsilon://?command=openfolder&amp;siteaddress=FAM.docvelocity-na8.net&amp;folderid=FXF32B98A5-575D-E1C0-6011-040089A4BA5C","FX220112882")</f>
        <v>FX220112882</v>
      </c>
      <c r="F78" t="s">
        <v>19</v>
      </c>
      <c r="G78" t="s">
        <v>19</v>
      </c>
      <c r="H78" t="s">
        <v>82</v>
      </c>
      <c r="I78" t="s">
        <v>302</v>
      </c>
      <c r="J78">
        <v>544</v>
      </c>
      <c r="K78" t="s">
        <v>84</v>
      </c>
      <c r="L78" t="s">
        <v>85</v>
      </c>
      <c r="M78" t="s">
        <v>86</v>
      </c>
      <c r="N78">
        <v>2</v>
      </c>
      <c r="O78" s="1">
        <v>44593.542766203704</v>
      </c>
      <c r="P78" s="1">
        <v>44593.768761574072</v>
      </c>
      <c r="Q78">
        <v>14319</v>
      </c>
      <c r="R78">
        <v>5207</v>
      </c>
      <c r="S78" t="b">
        <v>0</v>
      </c>
      <c r="T78" t="s">
        <v>87</v>
      </c>
      <c r="U78" t="b">
        <v>0</v>
      </c>
      <c r="V78" t="s">
        <v>88</v>
      </c>
      <c r="W78" s="1">
        <v>44593.636724537035</v>
      </c>
      <c r="X78">
        <v>3705</v>
      </c>
      <c r="Y78">
        <v>315</v>
      </c>
      <c r="Z78">
        <v>0</v>
      </c>
      <c r="AA78">
        <v>315</v>
      </c>
      <c r="AB78">
        <v>156</v>
      </c>
      <c r="AC78">
        <v>173</v>
      </c>
      <c r="AD78">
        <v>229</v>
      </c>
      <c r="AE78">
        <v>0</v>
      </c>
      <c r="AF78">
        <v>0</v>
      </c>
      <c r="AG78">
        <v>0</v>
      </c>
      <c r="AH78" t="s">
        <v>89</v>
      </c>
      <c r="AI78" s="1">
        <v>44593.768761574072</v>
      </c>
      <c r="AJ78">
        <v>1124</v>
      </c>
      <c r="AK78">
        <v>5</v>
      </c>
      <c r="AL78">
        <v>0</v>
      </c>
      <c r="AM78">
        <v>5</v>
      </c>
      <c r="AN78">
        <v>156</v>
      </c>
      <c r="AO78">
        <v>5</v>
      </c>
      <c r="AP78">
        <v>224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303</v>
      </c>
      <c r="B79" t="s">
        <v>79</v>
      </c>
      <c r="C79" t="s">
        <v>304</v>
      </c>
      <c r="D79" t="s">
        <v>81</v>
      </c>
      <c r="E79" s="2" t="str">
        <f>HYPERLINK("capsilon://?command=openfolder&amp;siteaddress=FAM.docvelocity-na8.net&amp;folderid=FX068AE309-6E14-59F1-1A2B-A9BC6D0CD42F","FX220112823")</f>
        <v>FX220112823</v>
      </c>
      <c r="F79" t="s">
        <v>19</v>
      </c>
      <c r="G79" t="s">
        <v>19</v>
      </c>
      <c r="H79" t="s">
        <v>82</v>
      </c>
      <c r="I79" t="s">
        <v>305</v>
      </c>
      <c r="J79">
        <v>101</v>
      </c>
      <c r="K79" t="s">
        <v>84</v>
      </c>
      <c r="L79" t="s">
        <v>85</v>
      </c>
      <c r="M79" t="s">
        <v>86</v>
      </c>
      <c r="N79">
        <v>1</v>
      </c>
      <c r="O79" s="1">
        <v>44593.543240740742</v>
      </c>
      <c r="P79" s="1">
        <v>44593.56958333333</v>
      </c>
      <c r="Q79">
        <v>1705</v>
      </c>
      <c r="R79">
        <v>571</v>
      </c>
      <c r="S79" t="b">
        <v>0</v>
      </c>
      <c r="T79" t="s">
        <v>87</v>
      </c>
      <c r="U79" t="b">
        <v>0</v>
      </c>
      <c r="V79" t="s">
        <v>97</v>
      </c>
      <c r="W79" s="1">
        <v>44593.56958333333</v>
      </c>
      <c r="X79">
        <v>464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101</v>
      </c>
      <c r="AE79">
        <v>84</v>
      </c>
      <c r="AF79">
        <v>0</v>
      </c>
      <c r="AG79">
        <v>4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306</v>
      </c>
      <c r="B80" t="s">
        <v>79</v>
      </c>
      <c r="C80" t="s">
        <v>307</v>
      </c>
      <c r="D80" t="s">
        <v>81</v>
      </c>
      <c r="E80" s="2" t="str">
        <f>HYPERLINK("capsilon://?command=openfolder&amp;siteaddress=FAM.docvelocity-na8.net&amp;folderid=FX3ACF4EBD-8649-E729-D954-8F729EAE61D1","FX22015528")</f>
        <v>FX22015528</v>
      </c>
      <c r="F80" t="s">
        <v>19</v>
      </c>
      <c r="G80" t="s">
        <v>19</v>
      </c>
      <c r="H80" t="s">
        <v>82</v>
      </c>
      <c r="I80" t="s">
        <v>308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44593.563831018517</v>
      </c>
      <c r="P80" s="1">
        <v>44593.755740740744</v>
      </c>
      <c r="Q80">
        <v>16017</v>
      </c>
      <c r="R80">
        <v>564</v>
      </c>
      <c r="S80" t="b">
        <v>0</v>
      </c>
      <c r="T80" t="s">
        <v>87</v>
      </c>
      <c r="U80" t="b">
        <v>0</v>
      </c>
      <c r="V80" t="s">
        <v>247</v>
      </c>
      <c r="W80" s="1">
        <v>44593.569652777776</v>
      </c>
      <c r="X80">
        <v>427</v>
      </c>
      <c r="Y80">
        <v>21</v>
      </c>
      <c r="Z80">
        <v>0</v>
      </c>
      <c r="AA80">
        <v>21</v>
      </c>
      <c r="AB80">
        <v>0</v>
      </c>
      <c r="AC80">
        <v>6</v>
      </c>
      <c r="AD80">
        <v>7</v>
      </c>
      <c r="AE80">
        <v>0</v>
      </c>
      <c r="AF80">
        <v>0</v>
      </c>
      <c r="AG80">
        <v>0</v>
      </c>
      <c r="AH80" t="s">
        <v>89</v>
      </c>
      <c r="AI80" s="1">
        <v>44593.755740740744</v>
      </c>
      <c r="AJ80">
        <v>137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309</v>
      </c>
      <c r="B81" t="s">
        <v>79</v>
      </c>
      <c r="C81" t="s">
        <v>310</v>
      </c>
      <c r="D81" t="s">
        <v>81</v>
      </c>
      <c r="E81" s="2" t="str">
        <f>HYPERLINK("capsilon://?command=openfolder&amp;siteaddress=FAM.docvelocity-na8.net&amp;folderid=FX95DD7BA3-4E1F-F3FF-FA55-2DECB873F2A5","FX220113059")</f>
        <v>FX220113059</v>
      </c>
      <c r="F81" t="s">
        <v>19</v>
      </c>
      <c r="G81" t="s">
        <v>19</v>
      </c>
      <c r="H81" t="s">
        <v>82</v>
      </c>
      <c r="I81" t="s">
        <v>311</v>
      </c>
      <c r="J81">
        <v>162</v>
      </c>
      <c r="K81" t="s">
        <v>84</v>
      </c>
      <c r="L81" t="s">
        <v>85</v>
      </c>
      <c r="M81" t="s">
        <v>86</v>
      </c>
      <c r="N81">
        <v>2</v>
      </c>
      <c r="O81" s="1">
        <v>44593.565486111111</v>
      </c>
      <c r="P81" s="1">
        <v>44593.772465277776</v>
      </c>
      <c r="Q81">
        <v>17015</v>
      </c>
      <c r="R81">
        <v>868</v>
      </c>
      <c r="S81" t="b">
        <v>0</v>
      </c>
      <c r="T81" t="s">
        <v>87</v>
      </c>
      <c r="U81" t="b">
        <v>0</v>
      </c>
      <c r="V81" t="s">
        <v>97</v>
      </c>
      <c r="W81" s="1">
        <v>44593.583923611113</v>
      </c>
      <c r="X81">
        <v>544</v>
      </c>
      <c r="Y81">
        <v>135</v>
      </c>
      <c r="Z81">
        <v>0</v>
      </c>
      <c r="AA81">
        <v>135</v>
      </c>
      <c r="AB81">
        <v>0</v>
      </c>
      <c r="AC81">
        <v>80</v>
      </c>
      <c r="AD81">
        <v>27</v>
      </c>
      <c r="AE81">
        <v>0</v>
      </c>
      <c r="AF81">
        <v>0</v>
      </c>
      <c r="AG81">
        <v>0</v>
      </c>
      <c r="AH81" t="s">
        <v>89</v>
      </c>
      <c r="AI81" s="1">
        <v>44593.772465277776</v>
      </c>
      <c r="AJ81">
        <v>319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27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312</v>
      </c>
      <c r="B82" t="s">
        <v>79</v>
      </c>
      <c r="C82" t="s">
        <v>304</v>
      </c>
      <c r="D82" t="s">
        <v>81</v>
      </c>
      <c r="E82" s="2" t="str">
        <f>HYPERLINK("capsilon://?command=openfolder&amp;siteaddress=FAM.docvelocity-na8.net&amp;folderid=FX068AE309-6E14-59F1-1A2B-A9BC6D0CD42F","FX220112823")</f>
        <v>FX220112823</v>
      </c>
      <c r="F82" t="s">
        <v>19</v>
      </c>
      <c r="G82" t="s">
        <v>19</v>
      </c>
      <c r="H82" t="s">
        <v>82</v>
      </c>
      <c r="I82" t="s">
        <v>305</v>
      </c>
      <c r="J82">
        <v>142</v>
      </c>
      <c r="K82" t="s">
        <v>84</v>
      </c>
      <c r="L82" t="s">
        <v>85</v>
      </c>
      <c r="M82" t="s">
        <v>86</v>
      </c>
      <c r="N82">
        <v>2</v>
      </c>
      <c r="O82" s="1">
        <v>44593.570729166669</v>
      </c>
      <c r="P82" s="1">
        <v>44593.673611111109</v>
      </c>
      <c r="Q82">
        <v>4301</v>
      </c>
      <c r="R82">
        <v>4588</v>
      </c>
      <c r="S82" t="b">
        <v>0</v>
      </c>
      <c r="T82" t="s">
        <v>87</v>
      </c>
      <c r="U82" t="b">
        <v>1</v>
      </c>
      <c r="V82" t="s">
        <v>173</v>
      </c>
      <c r="W82" s="1">
        <v>44593.637766203705</v>
      </c>
      <c r="X82">
        <v>4398</v>
      </c>
      <c r="Y82">
        <v>118</v>
      </c>
      <c r="Z82">
        <v>0</v>
      </c>
      <c r="AA82">
        <v>118</v>
      </c>
      <c r="AB82">
        <v>62</v>
      </c>
      <c r="AC82">
        <v>59</v>
      </c>
      <c r="AD82">
        <v>24</v>
      </c>
      <c r="AE82">
        <v>0</v>
      </c>
      <c r="AF82">
        <v>0</v>
      </c>
      <c r="AG82">
        <v>0</v>
      </c>
      <c r="AH82" t="s">
        <v>100</v>
      </c>
      <c r="AI82" s="1">
        <v>44593.673611111109</v>
      </c>
      <c r="AJ82">
        <v>156</v>
      </c>
      <c r="AK82">
        <v>0</v>
      </c>
      <c r="AL82">
        <v>0</v>
      </c>
      <c r="AM82">
        <v>0</v>
      </c>
      <c r="AN82">
        <v>62</v>
      </c>
      <c r="AO82">
        <v>0</v>
      </c>
      <c r="AP82">
        <v>24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313</v>
      </c>
      <c r="B83" t="s">
        <v>79</v>
      </c>
      <c r="C83" t="s">
        <v>314</v>
      </c>
      <c r="D83" t="s">
        <v>81</v>
      </c>
      <c r="E83" s="2" t="str">
        <f>HYPERLINK("capsilon://?command=openfolder&amp;siteaddress=FAM.docvelocity-na8.net&amp;folderid=FX76C35FD3-5F06-C086-330D-8A03082754DD","FX2201975")</f>
        <v>FX2201975</v>
      </c>
      <c r="F83" t="s">
        <v>19</v>
      </c>
      <c r="G83" t="s">
        <v>19</v>
      </c>
      <c r="H83" t="s">
        <v>82</v>
      </c>
      <c r="I83" t="s">
        <v>315</v>
      </c>
      <c r="J83">
        <v>66</v>
      </c>
      <c r="K83" t="s">
        <v>84</v>
      </c>
      <c r="L83" t="s">
        <v>85</v>
      </c>
      <c r="M83" t="s">
        <v>86</v>
      </c>
      <c r="N83">
        <v>2</v>
      </c>
      <c r="O83" s="1">
        <v>44593.570844907408</v>
      </c>
      <c r="P83" s="1">
        <v>44593.77270833333</v>
      </c>
      <c r="Q83">
        <v>17356</v>
      </c>
      <c r="R83">
        <v>85</v>
      </c>
      <c r="S83" t="b">
        <v>0</v>
      </c>
      <c r="T83" t="s">
        <v>87</v>
      </c>
      <c r="U83" t="b">
        <v>0</v>
      </c>
      <c r="V83" t="s">
        <v>97</v>
      </c>
      <c r="W83" s="1">
        <v>44593.584687499999</v>
      </c>
      <c r="X83">
        <v>65</v>
      </c>
      <c r="Y83">
        <v>0</v>
      </c>
      <c r="Z83">
        <v>0</v>
      </c>
      <c r="AA83">
        <v>0</v>
      </c>
      <c r="AB83">
        <v>52</v>
      </c>
      <c r="AC83">
        <v>0</v>
      </c>
      <c r="AD83">
        <v>66</v>
      </c>
      <c r="AE83">
        <v>0</v>
      </c>
      <c r="AF83">
        <v>0</v>
      </c>
      <c r="AG83">
        <v>0</v>
      </c>
      <c r="AH83" t="s">
        <v>89</v>
      </c>
      <c r="AI83" s="1">
        <v>44593.77270833333</v>
      </c>
      <c r="AJ83">
        <v>20</v>
      </c>
      <c r="AK83">
        <v>0</v>
      </c>
      <c r="AL83">
        <v>0</v>
      </c>
      <c r="AM83">
        <v>0</v>
      </c>
      <c r="AN83">
        <v>52</v>
      </c>
      <c r="AO83">
        <v>0</v>
      </c>
      <c r="AP83">
        <v>66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316</v>
      </c>
      <c r="B84" t="s">
        <v>79</v>
      </c>
      <c r="C84" t="s">
        <v>317</v>
      </c>
      <c r="D84" t="s">
        <v>81</v>
      </c>
      <c r="E84" s="2" t="str">
        <f>HYPERLINK("capsilon://?command=openfolder&amp;siteaddress=FAM.docvelocity-na8.net&amp;folderid=FXF728CD1E-E26D-BA1A-23F9-6E6A629A1E72","FX210310036")</f>
        <v>FX210310036</v>
      </c>
      <c r="F84" t="s">
        <v>19</v>
      </c>
      <c r="G84" t="s">
        <v>19</v>
      </c>
      <c r="H84" t="s">
        <v>82</v>
      </c>
      <c r="I84" t="s">
        <v>318</v>
      </c>
      <c r="J84">
        <v>264</v>
      </c>
      <c r="K84" t="s">
        <v>84</v>
      </c>
      <c r="L84" t="s">
        <v>85</v>
      </c>
      <c r="M84" t="s">
        <v>86</v>
      </c>
      <c r="N84">
        <v>2</v>
      </c>
      <c r="O84" s="1">
        <v>44593.576782407406</v>
      </c>
      <c r="P84" s="1">
        <v>44593.777314814812</v>
      </c>
      <c r="Q84">
        <v>15472</v>
      </c>
      <c r="R84">
        <v>1854</v>
      </c>
      <c r="S84" t="b">
        <v>0</v>
      </c>
      <c r="T84" t="s">
        <v>87</v>
      </c>
      <c r="U84" t="b">
        <v>0</v>
      </c>
      <c r="V84" t="s">
        <v>93</v>
      </c>
      <c r="W84" s="1">
        <v>44593.611331018517</v>
      </c>
      <c r="X84">
        <v>1384</v>
      </c>
      <c r="Y84">
        <v>202</v>
      </c>
      <c r="Z84">
        <v>0</v>
      </c>
      <c r="AA84">
        <v>202</v>
      </c>
      <c r="AB84">
        <v>0</v>
      </c>
      <c r="AC84">
        <v>79</v>
      </c>
      <c r="AD84">
        <v>62</v>
      </c>
      <c r="AE84">
        <v>0</v>
      </c>
      <c r="AF84">
        <v>0</v>
      </c>
      <c r="AG84">
        <v>0</v>
      </c>
      <c r="AH84" t="s">
        <v>100</v>
      </c>
      <c r="AI84" s="1">
        <v>44593.777314814812</v>
      </c>
      <c r="AJ84">
        <v>410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319</v>
      </c>
      <c r="B85" t="s">
        <v>79</v>
      </c>
      <c r="C85" t="s">
        <v>320</v>
      </c>
      <c r="D85" t="s">
        <v>81</v>
      </c>
      <c r="E85" s="2" t="str">
        <f>HYPERLINK("capsilon://?command=openfolder&amp;siteaddress=FAM.docvelocity-na8.net&amp;folderid=FXFFA4D78E-80B3-8CE0-0336-7F5294C1FC87","FX220113080")</f>
        <v>FX220113080</v>
      </c>
      <c r="F85" t="s">
        <v>19</v>
      </c>
      <c r="G85" t="s">
        <v>19</v>
      </c>
      <c r="H85" t="s">
        <v>82</v>
      </c>
      <c r="I85" t="s">
        <v>321</v>
      </c>
      <c r="J85">
        <v>66</v>
      </c>
      <c r="K85" t="s">
        <v>84</v>
      </c>
      <c r="L85" t="s">
        <v>85</v>
      </c>
      <c r="M85" t="s">
        <v>86</v>
      </c>
      <c r="N85">
        <v>1</v>
      </c>
      <c r="O85" s="1">
        <v>44593.584999999999</v>
      </c>
      <c r="P85" s="1">
        <v>44593.635254629633</v>
      </c>
      <c r="Q85">
        <v>3817</v>
      </c>
      <c r="R85">
        <v>525</v>
      </c>
      <c r="S85" t="b">
        <v>0</v>
      </c>
      <c r="T85" t="s">
        <v>87</v>
      </c>
      <c r="U85" t="b">
        <v>0</v>
      </c>
      <c r="V85" t="s">
        <v>97</v>
      </c>
      <c r="W85" s="1">
        <v>44593.635254629633</v>
      </c>
      <c r="X85">
        <v>90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66</v>
      </c>
      <c r="AE85">
        <v>52</v>
      </c>
      <c r="AF85">
        <v>0</v>
      </c>
      <c r="AG85">
        <v>1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322</v>
      </c>
      <c r="B86" t="s">
        <v>79</v>
      </c>
      <c r="C86" t="s">
        <v>136</v>
      </c>
      <c r="D86" t="s">
        <v>81</v>
      </c>
      <c r="E86" s="2" t="str">
        <f>HYPERLINK("capsilon://?command=openfolder&amp;siteaddress=FAM.docvelocity-na8.net&amp;folderid=FXD9E04B8A-73C1-5535-EA19-4AF8BC9DE857","FX220110665")</f>
        <v>FX220110665</v>
      </c>
      <c r="F86" t="s">
        <v>19</v>
      </c>
      <c r="G86" t="s">
        <v>19</v>
      </c>
      <c r="H86" t="s">
        <v>82</v>
      </c>
      <c r="I86" t="s">
        <v>323</v>
      </c>
      <c r="J86">
        <v>46</v>
      </c>
      <c r="K86" t="s">
        <v>84</v>
      </c>
      <c r="L86" t="s">
        <v>85</v>
      </c>
      <c r="M86" t="s">
        <v>86</v>
      </c>
      <c r="N86">
        <v>1</v>
      </c>
      <c r="O86" s="1">
        <v>44593.591805555552</v>
      </c>
      <c r="P86" s="1">
        <v>44593.636180555557</v>
      </c>
      <c r="Q86">
        <v>3702</v>
      </c>
      <c r="R86">
        <v>132</v>
      </c>
      <c r="S86" t="b">
        <v>0</v>
      </c>
      <c r="T86" t="s">
        <v>87</v>
      </c>
      <c r="U86" t="b">
        <v>0</v>
      </c>
      <c r="V86" t="s">
        <v>97</v>
      </c>
      <c r="W86" s="1">
        <v>44593.636180555557</v>
      </c>
      <c r="X86">
        <v>79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46</v>
      </c>
      <c r="AE86">
        <v>41</v>
      </c>
      <c r="AF86">
        <v>0</v>
      </c>
      <c r="AG86">
        <v>2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324</v>
      </c>
      <c r="B87" t="s">
        <v>79</v>
      </c>
      <c r="C87" t="s">
        <v>325</v>
      </c>
      <c r="D87" t="s">
        <v>81</v>
      </c>
      <c r="E87" s="2" t="str">
        <f>HYPERLINK("capsilon://?command=openfolder&amp;siteaddress=FAM.docvelocity-na8.net&amp;folderid=FX582D3BE5-8A26-D486-CDDD-EC4F13432114","FX220113985")</f>
        <v>FX220113985</v>
      </c>
      <c r="F87" t="s">
        <v>19</v>
      </c>
      <c r="G87" t="s">
        <v>19</v>
      </c>
      <c r="H87" t="s">
        <v>82</v>
      </c>
      <c r="I87" t="s">
        <v>326</v>
      </c>
      <c r="J87">
        <v>188</v>
      </c>
      <c r="K87" t="s">
        <v>84</v>
      </c>
      <c r="L87" t="s">
        <v>85</v>
      </c>
      <c r="M87" t="s">
        <v>86</v>
      </c>
      <c r="N87">
        <v>2</v>
      </c>
      <c r="O87" s="1">
        <v>44593.592141203706</v>
      </c>
      <c r="P87" s="1">
        <v>44593.778449074074</v>
      </c>
      <c r="Q87">
        <v>13099</v>
      </c>
      <c r="R87">
        <v>2998</v>
      </c>
      <c r="S87" t="b">
        <v>0</v>
      </c>
      <c r="T87" t="s">
        <v>87</v>
      </c>
      <c r="U87" t="b">
        <v>0</v>
      </c>
      <c r="V87" t="s">
        <v>93</v>
      </c>
      <c r="W87" s="1">
        <v>44593.639826388891</v>
      </c>
      <c r="X87">
        <v>2443</v>
      </c>
      <c r="Y87">
        <v>201</v>
      </c>
      <c r="Z87">
        <v>0</v>
      </c>
      <c r="AA87">
        <v>201</v>
      </c>
      <c r="AB87">
        <v>0</v>
      </c>
      <c r="AC87">
        <v>113</v>
      </c>
      <c r="AD87">
        <v>-13</v>
      </c>
      <c r="AE87">
        <v>0</v>
      </c>
      <c r="AF87">
        <v>0</v>
      </c>
      <c r="AG87">
        <v>0</v>
      </c>
      <c r="AH87" t="s">
        <v>89</v>
      </c>
      <c r="AI87" s="1">
        <v>44593.778449074074</v>
      </c>
      <c r="AJ87">
        <v>495</v>
      </c>
      <c r="AK87">
        <v>5</v>
      </c>
      <c r="AL87">
        <v>0</v>
      </c>
      <c r="AM87">
        <v>5</v>
      </c>
      <c r="AN87">
        <v>0</v>
      </c>
      <c r="AO87">
        <v>5</v>
      </c>
      <c r="AP87">
        <v>-18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327</v>
      </c>
      <c r="B88" t="s">
        <v>79</v>
      </c>
      <c r="C88" t="s">
        <v>328</v>
      </c>
      <c r="D88" t="s">
        <v>81</v>
      </c>
      <c r="E88" s="2" t="str">
        <f>HYPERLINK("capsilon://?command=openfolder&amp;siteaddress=FAM.docvelocity-na8.net&amp;folderid=FX45E9A757-88B2-1795-A69C-EE4BFE5B2E10","FX220114303")</f>
        <v>FX220114303</v>
      </c>
      <c r="F88" t="s">
        <v>19</v>
      </c>
      <c r="G88" t="s">
        <v>19</v>
      </c>
      <c r="H88" t="s">
        <v>82</v>
      </c>
      <c r="I88" t="s">
        <v>329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44593.592905092592</v>
      </c>
      <c r="P88" s="1">
        <v>44593.778136574074</v>
      </c>
      <c r="Q88">
        <v>15677</v>
      </c>
      <c r="R88">
        <v>327</v>
      </c>
      <c r="S88" t="b">
        <v>0</v>
      </c>
      <c r="T88" t="s">
        <v>87</v>
      </c>
      <c r="U88" t="b">
        <v>0</v>
      </c>
      <c r="V88" t="s">
        <v>247</v>
      </c>
      <c r="W88" s="1">
        <v>44593.624097222222</v>
      </c>
      <c r="X88">
        <v>256</v>
      </c>
      <c r="Y88">
        <v>37</v>
      </c>
      <c r="Z88">
        <v>0</v>
      </c>
      <c r="AA88">
        <v>37</v>
      </c>
      <c r="AB88">
        <v>0</v>
      </c>
      <c r="AC88">
        <v>8</v>
      </c>
      <c r="AD88">
        <v>1</v>
      </c>
      <c r="AE88">
        <v>0</v>
      </c>
      <c r="AF88">
        <v>0</v>
      </c>
      <c r="AG88">
        <v>0</v>
      </c>
      <c r="AH88" t="s">
        <v>100</v>
      </c>
      <c r="AI88" s="1">
        <v>44593.778136574074</v>
      </c>
      <c r="AJ88">
        <v>71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330</v>
      </c>
      <c r="B89" t="s">
        <v>79</v>
      </c>
      <c r="C89" t="s">
        <v>238</v>
      </c>
      <c r="D89" t="s">
        <v>81</v>
      </c>
      <c r="E89" s="2" t="str">
        <f>HYPERLINK("capsilon://?command=openfolder&amp;siteaddress=FAM.docvelocity-na8.net&amp;folderid=FX1D944FD3-D035-20BF-183A-457DF4AF64D5","FX220112753")</f>
        <v>FX220112753</v>
      </c>
      <c r="F89" t="s">
        <v>19</v>
      </c>
      <c r="G89" t="s">
        <v>19</v>
      </c>
      <c r="H89" t="s">
        <v>82</v>
      </c>
      <c r="I89" t="s">
        <v>331</v>
      </c>
      <c r="J89">
        <v>66</v>
      </c>
      <c r="K89" t="s">
        <v>84</v>
      </c>
      <c r="L89" t="s">
        <v>85</v>
      </c>
      <c r="M89" t="s">
        <v>86</v>
      </c>
      <c r="N89">
        <v>2</v>
      </c>
      <c r="O89" s="1">
        <v>44593.621446759258</v>
      </c>
      <c r="P89" s="1">
        <v>44593.779143518521</v>
      </c>
      <c r="Q89">
        <v>13266</v>
      </c>
      <c r="R89">
        <v>359</v>
      </c>
      <c r="S89" t="b">
        <v>0</v>
      </c>
      <c r="T89" t="s">
        <v>87</v>
      </c>
      <c r="U89" t="b">
        <v>0</v>
      </c>
      <c r="V89" t="s">
        <v>247</v>
      </c>
      <c r="W89" s="1">
        <v>44593.627256944441</v>
      </c>
      <c r="X89">
        <v>272</v>
      </c>
      <c r="Y89">
        <v>52</v>
      </c>
      <c r="Z89">
        <v>0</v>
      </c>
      <c r="AA89">
        <v>52</v>
      </c>
      <c r="AB89">
        <v>0</v>
      </c>
      <c r="AC89">
        <v>19</v>
      </c>
      <c r="AD89">
        <v>14</v>
      </c>
      <c r="AE89">
        <v>0</v>
      </c>
      <c r="AF89">
        <v>0</v>
      </c>
      <c r="AG89">
        <v>0</v>
      </c>
      <c r="AH89" t="s">
        <v>100</v>
      </c>
      <c r="AI89" s="1">
        <v>44593.779143518521</v>
      </c>
      <c r="AJ89">
        <v>87</v>
      </c>
      <c r="AK89">
        <v>2</v>
      </c>
      <c r="AL89">
        <v>0</v>
      </c>
      <c r="AM89">
        <v>2</v>
      </c>
      <c r="AN89">
        <v>0</v>
      </c>
      <c r="AO89">
        <v>1</v>
      </c>
      <c r="AP89">
        <v>12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332</v>
      </c>
      <c r="B90" t="s">
        <v>79</v>
      </c>
      <c r="C90" t="s">
        <v>333</v>
      </c>
      <c r="D90" t="s">
        <v>81</v>
      </c>
      <c r="E90" s="2" t="str">
        <f>HYPERLINK("capsilon://?command=openfolder&amp;siteaddress=FAM.docvelocity-na8.net&amp;folderid=FXA18698A0-9488-368C-145A-754F26BE7065","FX22019921")</f>
        <v>FX22019921</v>
      </c>
      <c r="F90" t="s">
        <v>19</v>
      </c>
      <c r="G90" t="s">
        <v>19</v>
      </c>
      <c r="H90" t="s">
        <v>82</v>
      </c>
      <c r="I90" t="s">
        <v>334</v>
      </c>
      <c r="J90">
        <v>48</v>
      </c>
      <c r="K90" t="s">
        <v>84</v>
      </c>
      <c r="L90" t="s">
        <v>85</v>
      </c>
      <c r="M90" t="s">
        <v>86</v>
      </c>
      <c r="N90">
        <v>2</v>
      </c>
      <c r="O90" s="1">
        <v>44593.625474537039</v>
      </c>
      <c r="P90" s="1">
        <v>44593.779768518521</v>
      </c>
      <c r="Q90">
        <v>12238</v>
      </c>
      <c r="R90">
        <v>1093</v>
      </c>
      <c r="S90" t="b">
        <v>0</v>
      </c>
      <c r="T90" t="s">
        <v>87</v>
      </c>
      <c r="U90" t="b">
        <v>0</v>
      </c>
      <c r="V90" t="s">
        <v>247</v>
      </c>
      <c r="W90" s="1">
        <v>44593.638611111113</v>
      </c>
      <c r="X90">
        <v>980</v>
      </c>
      <c r="Y90">
        <v>43</v>
      </c>
      <c r="Z90">
        <v>0</v>
      </c>
      <c r="AA90">
        <v>43</v>
      </c>
      <c r="AB90">
        <v>0</v>
      </c>
      <c r="AC90">
        <v>32</v>
      </c>
      <c r="AD90">
        <v>5</v>
      </c>
      <c r="AE90">
        <v>0</v>
      </c>
      <c r="AF90">
        <v>0</v>
      </c>
      <c r="AG90">
        <v>0</v>
      </c>
      <c r="AH90" t="s">
        <v>89</v>
      </c>
      <c r="AI90" s="1">
        <v>44593.779768518521</v>
      </c>
      <c r="AJ90">
        <v>113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335</v>
      </c>
      <c r="B91" t="s">
        <v>79</v>
      </c>
      <c r="C91" t="s">
        <v>333</v>
      </c>
      <c r="D91" t="s">
        <v>81</v>
      </c>
      <c r="E91" s="2" t="str">
        <f>HYPERLINK("capsilon://?command=openfolder&amp;siteaddress=FAM.docvelocity-na8.net&amp;folderid=FXA18698A0-9488-368C-145A-754F26BE7065","FX22019921")</f>
        <v>FX22019921</v>
      </c>
      <c r="F91" t="s">
        <v>19</v>
      </c>
      <c r="G91" t="s">
        <v>19</v>
      </c>
      <c r="H91" t="s">
        <v>82</v>
      </c>
      <c r="I91" t="s">
        <v>336</v>
      </c>
      <c r="J91">
        <v>58</v>
      </c>
      <c r="K91" t="s">
        <v>84</v>
      </c>
      <c r="L91" t="s">
        <v>85</v>
      </c>
      <c r="M91" t="s">
        <v>86</v>
      </c>
      <c r="N91">
        <v>2</v>
      </c>
      <c r="O91" s="1">
        <v>44593.625983796293</v>
      </c>
      <c r="P91" s="1">
        <v>44593.780451388891</v>
      </c>
      <c r="Q91">
        <v>12705</v>
      </c>
      <c r="R91">
        <v>641</v>
      </c>
      <c r="S91" t="b">
        <v>0</v>
      </c>
      <c r="T91" t="s">
        <v>87</v>
      </c>
      <c r="U91" t="b">
        <v>0</v>
      </c>
      <c r="V91" t="s">
        <v>247</v>
      </c>
      <c r="W91" s="1">
        <v>44593.642534722225</v>
      </c>
      <c r="X91">
        <v>338</v>
      </c>
      <c r="Y91">
        <v>59</v>
      </c>
      <c r="Z91">
        <v>0</v>
      </c>
      <c r="AA91">
        <v>59</v>
      </c>
      <c r="AB91">
        <v>0</v>
      </c>
      <c r="AC91">
        <v>46</v>
      </c>
      <c r="AD91">
        <v>-1</v>
      </c>
      <c r="AE91">
        <v>0</v>
      </c>
      <c r="AF91">
        <v>0</v>
      </c>
      <c r="AG91">
        <v>0</v>
      </c>
      <c r="AH91" t="s">
        <v>100</v>
      </c>
      <c r="AI91" s="1">
        <v>44593.780451388891</v>
      </c>
      <c r="AJ91">
        <v>113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-1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337</v>
      </c>
      <c r="B92" t="s">
        <v>79</v>
      </c>
      <c r="C92" t="s">
        <v>338</v>
      </c>
      <c r="D92" t="s">
        <v>81</v>
      </c>
      <c r="E92" s="2" t="str">
        <f>HYPERLINK("capsilon://?command=openfolder&amp;siteaddress=FAM.docvelocity-na8.net&amp;folderid=FXC20C9C60-C749-9F6D-2080-6C69BDA76639","FX220113801")</f>
        <v>FX220113801</v>
      </c>
      <c r="F92" t="s">
        <v>19</v>
      </c>
      <c r="G92" t="s">
        <v>19</v>
      </c>
      <c r="H92" t="s">
        <v>82</v>
      </c>
      <c r="I92" t="s">
        <v>339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44593.626631944448</v>
      </c>
      <c r="P92" s="1">
        <v>44593.781053240738</v>
      </c>
      <c r="Q92">
        <v>12734</v>
      </c>
      <c r="R92">
        <v>608</v>
      </c>
      <c r="S92" t="b">
        <v>0</v>
      </c>
      <c r="T92" t="s">
        <v>87</v>
      </c>
      <c r="U92" t="b">
        <v>0</v>
      </c>
      <c r="V92" t="s">
        <v>93</v>
      </c>
      <c r="W92" s="1">
        <v>44593.645428240743</v>
      </c>
      <c r="X92">
        <v>483</v>
      </c>
      <c r="Y92">
        <v>37</v>
      </c>
      <c r="Z92">
        <v>0</v>
      </c>
      <c r="AA92">
        <v>37</v>
      </c>
      <c r="AB92">
        <v>0</v>
      </c>
      <c r="AC92">
        <v>15</v>
      </c>
      <c r="AD92">
        <v>1</v>
      </c>
      <c r="AE92">
        <v>0</v>
      </c>
      <c r="AF92">
        <v>0</v>
      </c>
      <c r="AG92">
        <v>0</v>
      </c>
      <c r="AH92" t="s">
        <v>89</v>
      </c>
      <c r="AI92" s="1">
        <v>44593.781053240738</v>
      </c>
      <c r="AJ92">
        <v>110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340</v>
      </c>
      <c r="B93" t="s">
        <v>79</v>
      </c>
      <c r="C93" t="s">
        <v>320</v>
      </c>
      <c r="D93" t="s">
        <v>81</v>
      </c>
      <c r="E93" s="2" t="str">
        <f>HYPERLINK("capsilon://?command=openfolder&amp;siteaddress=FAM.docvelocity-na8.net&amp;folderid=FXFFA4D78E-80B3-8CE0-0336-7F5294C1FC87","FX220113080")</f>
        <v>FX220113080</v>
      </c>
      <c r="F93" t="s">
        <v>19</v>
      </c>
      <c r="G93" t="s">
        <v>19</v>
      </c>
      <c r="H93" t="s">
        <v>82</v>
      </c>
      <c r="I93" t="s">
        <v>321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44593.635787037034</v>
      </c>
      <c r="P93" s="1">
        <v>44593.67559027778</v>
      </c>
      <c r="Q93">
        <v>2223</v>
      </c>
      <c r="R93">
        <v>1216</v>
      </c>
      <c r="S93" t="b">
        <v>0</v>
      </c>
      <c r="T93" t="s">
        <v>87</v>
      </c>
      <c r="U93" t="b">
        <v>1</v>
      </c>
      <c r="V93" t="s">
        <v>88</v>
      </c>
      <c r="W93" s="1">
        <v>44593.648773148147</v>
      </c>
      <c r="X93">
        <v>1040</v>
      </c>
      <c r="Y93">
        <v>37</v>
      </c>
      <c r="Z93">
        <v>0</v>
      </c>
      <c r="AA93">
        <v>37</v>
      </c>
      <c r="AB93">
        <v>0</v>
      </c>
      <c r="AC93">
        <v>19</v>
      </c>
      <c r="AD93">
        <v>1</v>
      </c>
      <c r="AE93">
        <v>0</v>
      </c>
      <c r="AF93">
        <v>0</v>
      </c>
      <c r="AG93">
        <v>0</v>
      </c>
      <c r="AH93" t="s">
        <v>100</v>
      </c>
      <c r="AI93" s="1">
        <v>44593.67559027778</v>
      </c>
      <c r="AJ93">
        <v>170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341</v>
      </c>
      <c r="B94" t="s">
        <v>79</v>
      </c>
      <c r="C94" t="s">
        <v>136</v>
      </c>
      <c r="D94" t="s">
        <v>81</v>
      </c>
      <c r="E94" s="2" t="str">
        <f>HYPERLINK("capsilon://?command=openfolder&amp;siteaddress=FAM.docvelocity-na8.net&amp;folderid=FXD9E04B8A-73C1-5535-EA19-4AF8BC9DE857","FX220110665")</f>
        <v>FX220110665</v>
      </c>
      <c r="F94" t="s">
        <v>19</v>
      </c>
      <c r="G94" t="s">
        <v>19</v>
      </c>
      <c r="H94" t="s">
        <v>82</v>
      </c>
      <c r="I94" t="s">
        <v>323</v>
      </c>
      <c r="J94">
        <v>92</v>
      </c>
      <c r="K94" t="s">
        <v>84</v>
      </c>
      <c r="L94" t="s">
        <v>85</v>
      </c>
      <c r="M94" t="s">
        <v>86</v>
      </c>
      <c r="N94">
        <v>2</v>
      </c>
      <c r="O94" s="1">
        <v>44593.637430555558</v>
      </c>
      <c r="P94" s="1">
        <v>44593.677673611113</v>
      </c>
      <c r="Q94">
        <v>804</v>
      </c>
      <c r="R94">
        <v>2673</v>
      </c>
      <c r="S94" t="b">
        <v>0</v>
      </c>
      <c r="T94" t="s">
        <v>87</v>
      </c>
      <c r="U94" t="b">
        <v>1</v>
      </c>
      <c r="V94" t="s">
        <v>173</v>
      </c>
      <c r="W94" s="1">
        <v>44593.666643518518</v>
      </c>
      <c r="X94">
        <v>2494</v>
      </c>
      <c r="Y94">
        <v>94</v>
      </c>
      <c r="Z94">
        <v>0</v>
      </c>
      <c r="AA94">
        <v>94</v>
      </c>
      <c r="AB94">
        <v>0</v>
      </c>
      <c r="AC94">
        <v>72</v>
      </c>
      <c r="AD94">
        <v>-2</v>
      </c>
      <c r="AE94">
        <v>0</v>
      </c>
      <c r="AF94">
        <v>0</v>
      </c>
      <c r="AG94">
        <v>0</v>
      </c>
      <c r="AH94" t="s">
        <v>100</v>
      </c>
      <c r="AI94" s="1">
        <v>44593.677673611113</v>
      </c>
      <c r="AJ94">
        <v>179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-2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342</v>
      </c>
      <c r="B95" t="s">
        <v>79</v>
      </c>
      <c r="C95" t="s">
        <v>343</v>
      </c>
      <c r="D95" t="s">
        <v>81</v>
      </c>
      <c r="E95" s="2" t="str">
        <f>HYPERLINK("capsilon://?command=openfolder&amp;siteaddress=FAM.docvelocity-na8.net&amp;folderid=FXD72D9CC7-F1DD-39C1-F7E8-C7EB51C28F27","FX220111188")</f>
        <v>FX220111188</v>
      </c>
      <c r="F95" t="s">
        <v>19</v>
      </c>
      <c r="G95" t="s">
        <v>19</v>
      </c>
      <c r="H95" t="s">
        <v>82</v>
      </c>
      <c r="I95" t="s">
        <v>344</v>
      </c>
      <c r="J95">
        <v>66</v>
      </c>
      <c r="K95" t="s">
        <v>84</v>
      </c>
      <c r="L95" t="s">
        <v>85</v>
      </c>
      <c r="M95" t="s">
        <v>86</v>
      </c>
      <c r="N95">
        <v>2</v>
      </c>
      <c r="O95" s="1">
        <v>44593.642569444448</v>
      </c>
      <c r="P95" s="1">
        <v>44593.782118055555</v>
      </c>
      <c r="Q95">
        <v>11601</v>
      </c>
      <c r="R95">
        <v>456</v>
      </c>
      <c r="S95" t="b">
        <v>0</v>
      </c>
      <c r="T95" t="s">
        <v>87</v>
      </c>
      <c r="U95" t="b">
        <v>0</v>
      </c>
      <c r="V95" t="s">
        <v>247</v>
      </c>
      <c r="W95" s="1">
        <v>44593.648414351854</v>
      </c>
      <c r="X95">
        <v>313</v>
      </c>
      <c r="Y95">
        <v>52</v>
      </c>
      <c r="Z95">
        <v>0</v>
      </c>
      <c r="AA95">
        <v>52</v>
      </c>
      <c r="AB95">
        <v>0</v>
      </c>
      <c r="AC95">
        <v>33</v>
      </c>
      <c r="AD95">
        <v>14</v>
      </c>
      <c r="AE95">
        <v>0</v>
      </c>
      <c r="AF95">
        <v>0</v>
      </c>
      <c r="AG95">
        <v>0</v>
      </c>
      <c r="AH95" t="s">
        <v>100</v>
      </c>
      <c r="AI95" s="1">
        <v>44593.782118055555</v>
      </c>
      <c r="AJ95">
        <v>143</v>
      </c>
      <c r="AK95">
        <v>2</v>
      </c>
      <c r="AL95">
        <v>0</v>
      </c>
      <c r="AM95">
        <v>2</v>
      </c>
      <c r="AN95">
        <v>0</v>
      </c>
      <c r="AO95">
        <v>1</v>
      </c>
      <c r="AP95">
        <v>12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345</v>
      </c>
      <c r="B96" t="s">
        <v>79</v>
      </c>
      <c r="C96" t="s">
        <v>346</v>
      </c>
      <c r="D96" t="s">
        <v>81</v>
      </c>
      <c r="E96" s="2" t="str">
        <f>HYPERLINK("capsilon://?command=openfolder&amp;siteaddress=FAM.docvelocity-na8.net&amp;folderid=FX4672F578-9306-F670-B3A6-8AC61F645E98","FX220110423")</f>
        <v>FX220110423</v>
      </c>
      <c r="F96" t="s">
        <v>19</v>
      </c>
      <c r="G96" t="s">
        <v>19</v>
      </c>
      <c r="H96" t="s">
        <v>82</v>
      </c>
      <c r="I96" t="s">
        <v>347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44593.649571759262</v>
      </c>
      <c r="P96" s="1">
        <v>44593.782488425924</v>
      </c>
      <c r="Q96">
        <v>10993</v>
      </c>
      <c r="R96">
        <v>491</v>
      </c>
      <c r="S96" t="b">
        <v>0</v>
      </c>
      <c r="T96" t="s">
        <v>87</v>
      </c>
      <c r="U96" t="b">
        <v>0</v>
      </c>
      <c r="V96" t="s">
        <v>247</v>
      </c>
      <c r="W96" s="1">
        <v>44593.655300925922</v>
      </c>
      <c r="X96">
        <v>368</v>
      </c>
      <c r="Y96">
        <v>21</v>
      </c>
      <c r="Z96">
        <v>0</v>
      </c>
      <c r="AA96">
        <v>21</v>
      </c>
      <c r="AB96">
        <v>0</v>
      </c>
      <c r="AC96">
        <v>17</v>
      </c>
      <c r="AD96">
        <v>7</v>
      </c>
      <c r="AE96">
        <v>0</v>
      </c>
      <c r="AF96">
        <v>0</v>
      </c>
      <c r="AG96">
        <v>0</v>
      </c>
      <c r="AH96" t="s">
        <v>89</v>
      </c>
      <c r="AI96" s="1">
        <v>44593.782488425924</v>
      </c>
      <c r="AJ96">
        <v>123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348</v>
      </c>
      <c r="B97" t="s">
        <v>79</v>
      </c>
      <c r="C97" t="s">
        <v>349</v>
      </c>
      <c r="D97" t="s">
        <v>81</v>
      </c>
      <c r="E97" s="2" t="str">
        <f>HYPERLINK("capsilon://?command=openfolder&amp;siteaddress=FAM.docvelocity-na8.net&amp;folderid=FXBB9C6DE4-AA31-4D89-7931-82453F5B9797","FX220112938")</f>
        <v>FX220112938</v>
      </c>
      <c r="F97" t="s">
        <v>19</v>
      </c>
      <c r="G97" t="s">
        <v>19</v>
      </c>
      <c r="H97" t="s">
        <v>82</v>
      </c>
      <c r="I97" t="s">
        <v>350</v>
      </c>
      <c r="J97">
        <v>66</v>
      </c>
      <c r="K97" t="s">
        <v>84</v>
      </c>
      <c r="L97" t="s">
        <v>85</v>
      </c>
      <c r="M97" t="s">
        <v>86</v>
      </c>
      <c r="N97">
        <v>2</v>
      </c>
      <c r="O97" s="1">
        <v>44593.651898148149</v>
      </c>
      <c r="P97" s="1">
        <v>44593.783148148148</v>
      </c>
      <c r="Q97">
        <v>9172</v>
      </c>
      <c r="R97">
        <v>2168</v>
      </c>
      <c r="S97" t="b">
        <v>0</v>
      </c>
      <c r="T97" t="s">
        <v>87</v>
      </c>
      <c r="U97" t="b">
        <v>0</v>
      </c>
      <c r="V97" t="s">
        <v>134</v>
      </c>
      <c r="W97" s="1">
        <v>44593.677361111113</v>
      </c>
      <c r="X97">
        <v>2079</v>
      </c>
      <c r="Y97">
        <v>52</v>
      </c>
      <c r="Z97">
        <v>0</v>
      </c>
      <c r="AA97">
        <v>52</v>
      </c>
      <c r="AB97">
        <v>0</v>
      </c>
      <c r="AC97">
        <v>24</v>
      </c>
      <c r="AD97">
        <v>14</v>
      </c>
      <c r="AE97">
        <v>0</v>
      </c>
      <c r="AF97">
        <v>0</v>
      </c>
      <c r="AG97">
        <v>0</v>
      </c>
      <c r="AH97" t="s">
        <v>100</v>
      </c>
      <c r="AI97" s="1">
        <v>44593.783148148148</v>
      </c>
      <c r="AJ97">
        <v>89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351</v>
      </c>
      <c r="B98" t="s">
        <v>79</v>
      </c>
      <c r="C98" t="s">
        <v>301</v>
      </c>
      <c r="D98" t="s">
        <v>81</v>
      </c>
      <c r="E98" s="2" t="str">
        <f>HYPERLINK("capsilon://?command=openfolder&amp;siteaddress=FAM.docvelocity-na8.net&amp;folderid=FXF32B98A5-575D-E1C0-6011-040089A4BA5C","FX220112882")</f>
        <v>FX220112882</v>
      </c>
      <c r="F98" t="s">
        <v>19</v>
      </c>
      <c r="G98" t="s">
        <v>19</v>
      </c>
      <c r="H98" t="s">
        <v>82</v>
      </c>
      <c r="I98" t="s">
        <v>352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44593.653483796297</v>
      </c>
      <c r="P98" s="1">
        <v>44593.784351851849</v>
      </c>
      <c r="Q98">
        <v>10735</v>
      </c>
      <c r="R98">
        <v>572</v>
      </c>
      <c r="S98" t="b">
        <v>0</v>
      </c>
      <c r="T98" t="s">
        <v>87</v>
      </c>
      <c r="U98" t="b">
        <v>0</v>
      </c>
      <c r="V98" t="s">
        <v>247</v>
      </c>
      <c r="W98" s="1">
        <v>44593.660081018519</v>
      </c>
      <c r="X98">
        <v>412</v>
      </c>
      <c r="Y98">
        <v>52</v>
      </c>
      <c r="Z98">
        <v>0</v>
      </c>
      <c r="AA98">
        <v>52</v>
      </c>
      <c r="AB98">
        <v>0</v>
      </c>
      <c r="AC98">
        <v>24</v>
      </c>
      <c r="AD98">
        <v>14</v>
      </c>
      <c r="AE98">
        <v>0</v>
      </c>
      <c r="AF98">
        <v>0</v>
      </c>
      <c r="AG98">
        <v>0</v>
      </c>
      <c r="AH98" t="s">
        <v>89</v>
      </c>
      <c r="AI98" s="1">
        <v>44593.784351851849</v>
      </c>
      <c r="AJ98">
        <v>160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13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353</v>
      </c>
      <c r="B99" t="s">
        <v>79</v>
      </c>
      <c r="C99" t="s">
        <v>354</v>
      </c>
      <c r="D99" t="s">
        <v>81</v>
      </c>
      <c r="E99" s="2" t="str">
        <f>HYPERLINK("capsilon://?command=openfolder&amp;siteaddress=FAM.docvelocity-na8.net&amp;folderid=FX62ACBC60-7337-901B-F0A7-4C4A655C1014","FX220112818")</f>
        <v>FX220112818</v>
      </c>
      <c r="F99" t="s">
        <v>19</v>
      </c>
      <c r="G99" t="s">
        <v>19</v>
      </c>
      <c r="H99" t="s">
        <v>82</v>
      </c>
      <c r="I99" t="s">
        <v>355</v>
      </c>
      <c r="J99">
        <v>180</v>
      </c>
      <c r="K99" t="s">
        <v>84</v>
      </c>
      <c r="L99" t="s">
        <v>85</v>
      </c>
      <c r="M99" t="s">
        <v>86</v>
      </c>
      <c r="N99">
        <v>2</v>
      </c>
      <c r="O99" s="1">
        <v>44593.659328703703</v>
      </c>
      <c r="P99" s="1">
        <v>44593.786562499998</v>
      </c>
      <c r="Q99">
        <v>9251</v>
      </c>
      <c r="R99">
        <v>1742</v>
      </c>
      <c r="S99" t="b">
        <v>0</v>
      </c>
      <c r="T99" t="s">
        <v>87</v>
      </c>
      <c r="U99" t="b">
        <v>0</v>
      </c>
      <c r="V99" t="s">
        <v>93</v>
      </c>
      <c r="W99" s="1">
        <v>44593.676886574074</v>
      </c>
      <c r="X99">
        <v>1417</v>
      </c>
      <c r="Y99">
        <v>153</v>
      </c>
      <c r="Z99">
        <v>0</v>
      </c>
      <c r="AA99">
        <v>153</v>
      </c>
      <c r="AB99">
        <v>0</v>
      </c>
      <c r="AC99">
        <v>29</v>
      </c>
      <c r="AD99">
        <v>27</v>
      </c>
      <c r="AE99">
        <v>0</v>
      </c>
      <c r="AF99">
        <v>0</v>
      </c>
      <c r="AG99">
        <v>0</v>
      </c>
      <c r="AH99" t="s">
        <v>100</v>
      </c>
      <c r="AI99" s="1">
        <v>44593.786562499998</v>
      </c>
      <c r="AJ99">
        <v>294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27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356</v>
      </c>
      <c r="B100" t="s">
        <v>79</v>
      </c>
      <c r="C100" t="s">
        <v>357</v>
      </c>
      <c r="D100" t="s">
        <v>81</v>
      </c>
      <c r="E100" s="2" t="str">
        <f>HYPERLINK("capsilon://?command=openfolder&amp;siteaddress=FAM.docvelocity-na8.net&amp;folderid=FX79F6AEF4-6482-CF1D-B99B-060C11699137","FX220113060")</f>
        <v>FX220113060</v>
      </c>
      <c r="F100" t="s">
        <v>19</v>
      </c>
      <c r="G100" t="s">
        <v>19</v>
      </c>
      <c r="H100" t="s">
        <v>82</v>
      </c>
      <c r="I100" t="s">
        <v>358</v>
      </c>
      <c r="J100">
        <v>132</v>
      </c>
      <c r="K100" t="s">
        <v>84</v>
      </c>
      <c r="L100" t="s">
        <v>85</v>
      </c>
      <c r="M100" t="s">
        <v>86</v>
      </c>
      <c r="N100">
        <v>2</v>
      </c>
      <c r="O100" s="1">
        <v>44593.662615740737</v>
      </c>
      <c r="P100" s="1">
        <v>44593.786990740744</v>
      </c>
      <c r="Q100">
        <v>10139</v>
      </c>
      <c r="R100">
        <v>607</v>
      </c>
      <c r="S100" t="b">
        <v>0</v>
      </c>
      <c r="T100" t="s">
        <v>87</v>
      </c>
      <c r="U100" t="b">
        <v>0</v>
      </c>
      <c r="V100" t="s">
        <v>97</v>
      </c>
      <c r="W100" s="1">
        <v>44593.66878472222</v>
      </c>
      <c r="X100">
        <v>380</v>
      </c>
      <c r="Y100">
        <v>104</v>
      </c>
      <c r="Z100">
        <v>0</v>
      </c>
      <c r="AA100">
        <v>104</v>
      </c>
      <c r="AB100">
        <v>0</v>
      </c>
      <c r="AC100">
        <v>67</v>
      </c>
      <c r="AD100">
        <v>28</v>
      </c>
      <c r="AE100">
        <v>0</v>
      </c>
      <c r="AF100">
        <v>0</v>
      </c>
      <c r="AG100">
        <v>0</v>
      </c>
      <c r="AH100" t="s">
        <v>89</v>
      </c>
      <c r="AI100" s="1">
        <v>44593.786990740744</v>
      </c>
      <c r="AJ100">
        <v>227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27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359</v>
      </c>
      <c r="B101" t="s">
        <v>79</v>
      </c>
      <c r="C101" t="s">
        <v>360</v>
      </c>
      <c r="D101" t="s">
        <v>81</v>
      </c>
      <c r="E101" s="2" t="str">
        <f>HYPERLINK("capsilon://?command=openfolder&amp;siteaddress=FAM.docvelocity-na8.net&amp;folderid=FX2E218CEC-D8B5-D6E4-8E77-6FF81658ADF3","FX22013145")</f>
        <v>FX22013145</v>
      </c>
      <c r="F101" t="s">
        <v>19</v>
      </c>
      <c r="G101" t="s">
        <v>19</v>
      </c>
      <c r="H101" t="s">
        <v>82</v>
      </c>
      <c r="I101" t="s">
        <v>361</v>
      </c>
      <c r="J101">
        <v>38</v>
      </c>
      <c r="K101" t="s">
        <v>84</v>
      </c>
      <c r="L101" t="s">
        <v>85</v>
      </c>
      <c r="M101" t="s">
        <v>86</v>
      </c>
      <c r="N101">
        <v>2</v>
      </c>
      <c r="O101" s="1">
        <v>44593.676585648151</v>
      </c>
      <c r="P101" s="1">
        <v>44593.787731481483</v>
      </c>
      <c r="Q101">
        <v>9236</v>
      </c>
      <c r="R101">
        <v>367</v>
      </c>
      <c r="S101" t="b">
        <v>0</v>
      </c>
      <c r="T101" t="s">
        <v>87</v>
      </c>
      <c r="U101" t="b">
        <v>0</v>
      </c>
      <c r="V101" t="s">
        <v>130</v>
      </c>
      <c r="W101" s="1">
        <v>44593.680138888885</v>
      </c>
      <c r="X101">
        <v>218</v>
      </c>
      <c r="Y101">
        <v>37</v>
      </c>
      <c r="Z101">
        <v>0</v>
      </c>
      <c r="AA101">
        <v>37</v>
      </c>
      <c r="AB101">
        <v>0</v>
      </c>
      <c r="AC101">
        <v>18</v>
      </c>
      <c r="AD101">
        <v>1</v>
      </c>
      <c r="AE101">
        <v>0</v>
      </c>
      <c r="AF101">
        <v>0</v>
      </c>
      <c r="AG101">
        <v>0</v>
      </c>
      <c r="AH101" t="s">
        <v>100</v>
      </c>
      <c r="AI101" s="1">
        <v>44593.787731481483</v>
      </c>
      <c r="AJ101">
        <v>100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362</v>
      </c>
      <c r="B102" t="s">
        <v>79</v>
      </c>
      <c r="C102" t="s">
        <v>184</v>
      </c>
      <c r="D102" t="s">
        <v>81</v>
      </c>
      <c r="E102" s="2" t="str">
        <f>HYPERLINK("capsilon://?command=openfolder&amp;siteaddress=FAM.docvelocity-na8.net&amp;folderid=FX088DA528-90DC-5C9B-0A84-2873B0BA8354","FX220113602")</f>
        <v>FX220113602</v>
      </c>
      <c r="F102" t="s">
        <v>19</v>
      </c>
      <c r="G102" t="s">
        <v>19</v>
      </c>
      <c r="H102" t="s">
        <v>82</v>
      </c>
      <c r="I102" t="s">
        <v>363</v>
      </c>
      <c r="J102">
        <v>28</v>
      </c>
      <c r="K102" t="s">
        <v>84</v>
      </c>
      <c r="L102" t="s">
        <v>85</v>
      </c>
      <c r="M102" t="s">
        <v>86</v>
      </c>
      <c r="N102">
        <v>2</v>
      </c>
      <c r="O102" s="1">
        <v>44593.701921296299</v>
      </c>
      <c r="P102" s="1">
        <v>44593.788819444446</v>
      </c>
      <c r="Q102">
        <v>7024</v>
      </c>
      <c r="R102">
        <v>484</v>
      </c>
      <c r="S102" t="b">
        <v>0</v>
      </c>
      <c r="T102" t="s">
        <v>87</v>
      </c>
      <c r="U102" t="b">
        <v>0</v>
      </c>
      <c r="V102" t="s">
        <v>93</v>
      </c>
      <c r="W102" s="1">
        <v>44593.712418981479</v>
      </c>
      <c r="X102">
        <v>327</v>
      </c>
      <c r="Y102">
        <v>21</v>
      </c>
      <c r="Z102">
        <v>0</v>
      </c>
      <c r="AA102">
        <v>21</v>
      </c>
      <c r="AB102">
        <v>0</v>
      </c>
      <c r="AC102">
        <v>5</v>
      </c>
      <c r="AD102">
        <v>7</v>
      </c>
      <c r="AE102">
        <v>0</v>
      </c>
      <c r="AF102">
        <v>0</v>
      </c>
      <c r="AG102">
        <v>0</v>
      </c>
      <c r="AH102" t="s">
        <v>89</v>
      </c>
      <c r="AI102" s="1">
        <v>44593.788819444446</v>
      </c>
      <c r="AJ102">
        <v>157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364</v>
      </c>
      <c r="B103" t="s">
        <v>79</v>
      </c>
      <c r="C103" t="s">
        <v>365</v>
      </c>
      <c r="D103" t="s">
        <v>81</v>
      </c>
      <c r="E103" s="2" t="str">
        <f>HYPERLINK("capsilon://?command=openfolder&amp;siteaddress=FAM.docvelocity-na8.net&amp;folderid=FX18EE0B88-0471-B3CD-7B7A-8CFE728C09DA","FX220112107")</f>
        <v>FX220112107</v>
      </c>
      <c r="F103" t="s">
        <v>19</v>
      </c>
      <c r="G103" t="s">
        <v>19</v>
      </c>
      <c r="H103" t="s">
        <v>82</v>
      </c>
      <c r="I103" t="s">
        <v>366</v>
      </c>
      <c r="J103">
        <v>38</v>
      </c>
      <c r="K103" t="s">
        <v>84</v>
      </c>
      <c r="L103" t="s">
        <v>85</v>
      </c>
      <c r="M103" t="s">
        <v>86</v>
      </c>
      <c r="N103">
        <v>2</v>
      </c>
      <c r="O103" s="1">
        <v>44593.708333333336</v>
      </c>
      <c r="P103" s="1">
        <v>44593.788703703707</v>
      </c>
      <c r="Q103">
        <v>6291</v>
      </c>
      <c r="R103">
        <v>653</v>
      </c>
      <c r="S103" t="b">
        <v>0</v>
      </c>
      <c r="T103" t="s">
        <v>87</v>
      </c>
      <c r="U103" t="b">
        <v>0</v>
      </c>
      <c r="V103" t="s">
        <v>93</v>
      </c>
      <c r="W103" s="1">
        <v>44593.719004629631</v>
      </c>
      <c r="X103">
        <v>569</v>
      </c>
      <c r="Y103">
        <v>37</v>
      </c>
      <c r="Z103">
        <v>0</v>
      </c>
      <c r="AA103">
        <v>37</v>
      </c>
      <c r="AB103">
        <v>0</v>
      </c>
      <c r="AC103">
        <v>18</v>
      </c>
      <c r="AD103">
        <v>1</v>
      </c>
      <c r="AE103">
        <v>0</v>
      </c>
      <c r="AF103">
        <v>0</v>
      </c>
      <c r="AG103">
        <v>0</v>
      </c>
      <c r="AH103" t="s">
        <v>100</v>
      </c>
      <c r="AI103" s="1">
        <v>44593.788703703707</v>
      </c>
      <c r="AJ103">
        <v>84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367</v>
      </c>
      <c r="B104" t="s">
        <v>79</v>
      </c>
      <c r="C104" t="s">
        <v>368</v>
      </c>
      <c r="D104" t="s">
        <v>81</v>
      </c>
      <c r="E104" s="2" t="str">
        <f>HYPERLINK("capsilon://?command=openfolder&amp;siteaddress=FAM.docvelocity-na8.net&amp;folderid=FX4C81A2B8-EBF9-DD5B-3B6E-40418063E2F2","FX22017242")</f>
        <v>FX22017242</v>
      </c>
      <c r="F104" t="s">
        <v>19</v>
      </c>
      <c r="G104" t="s">
        <v>19</v>
      </c>
      <c r="H104" t="s">
        <v>82</v>
      </c>
      <c r="I104" t="s">
        <v>369</v>
      </c>
      <c r="J104">
        <v>66</v>
      </c>
      <c r="K104" t="s">
        <v>84</v>
      </c>
      <c r="L104" t="s">
        <v>85</v>
      </c>
      <c r="M104" t="s">
        <v>86</v>
      </c>
      <c r="N104">
        <v>2</v>
      </c>
      <c r="O104" s="1">
        <v>44593.714548611111</v>
      </c>
      <c r="P104" s="1">
        <v>44593.789780092593</v>
      </c>
      <c r="Q104">
        <v>6154</v>
      </c>
      <c r="R104">
        <v>346</v>
      </c>
      <c r="S104" t="b">
        <v>0</v>
      </c>
      <c r="T104" t="s">
        <v>87</v>
      </c>
      <c r="U104" t="b">
        <v>0</v>
      </c>
      <c r="V104" t="s">
        <v>247</v>
      </c>
      <c r="W104" s="1">
        <v>44593.719502314816</v>
      </c>
      <c r="X104">
        <v>253</v>
      </c>
      <c r="Y104">
        <v>52</v>
      </c>
      <c r="Z104">
        <v>0</v>
      </c>
      <c r="AA104">
        <v>52</v>
      </c>
      <c r="AB104">
        <v>0</v>
      </c>
      <c r="AC104">
        <v>23</v>
      </c>
      <c r="AD104">
        <v>14</v>
      </c>
      <c r="AE104">
        <v>0</v>
      </c>
      <c r="AF104">
        <v>0</v>
      </c>
      <c r="AG104">
        <v>0</v>
      </c>
      <c r="AH104" t="s">
        <v>100</v>
      </c>
      <c r="AI104" s="1">
        <v>44593.789780092593</v>
      </c>
      <c r="AJ104">
        <v>93</v>
      </c>
      <c r="AK104">
        <v>2</v>
      </c>
      <c r="AL104">
        <v>0</v>
      </c>
      <c r="AM104">
        <v>2</v>
      </c>
      <c r="AN104">
        <v>0</v>
      </c>
      <c r="AO104">
        <v>1</v>
      </c>
      <c r="AP104">
        <v>12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370</v>
      </c>
      <c r="B105" t="s">
        <v>79</v>
      </c>
      <c r="C105" t="s">
        <v>371</v>
      </c>
      <c r="D105" t="s">
        <v>81</v>
      </c>
      <c r="E105" s="2" t="str">
        <f>HYPERLINK("capsilon://?command=openfolder&amp;siteaddress=FAM.docvelocity-na8.net&amp;folderid=FX4999FF62-8464-4395-F16E-615E85745DBA","FX21069337")</f>
        <v>FX21069337</v>
      </c>
      <c r="F105" t="s">
        <v>19</v>
      </c>
      <c r="G105" t="s">
        <v>19</v>
      </c>
      <c r="H105" t="s">
        <v>82</v>
      </c>
      <c r="I105" t="s">
        <v>372</v>
      </c>
      <c r="J105">
        <v>988</v>
      </c>
      <c r="K105" t="s">
        <v>84</v>
      </c>
      <c r="L105" t="s">
        <v>85</v>
      </c>
      <c r="M105" t="s">
        <v>86</v>
      </c>
      <c r="N105">
        <v>2</v>
      </c>
      <c r="O105" s="1">
        <v>44593.736446759256</v>
      </c>
      <c r="P105" s="1">
        <v>44593.805266203701</v>
      </c>
      <c r="Q105">
        <v>2426</v>
      </c>
      <c r="R105">
        <v>3520</v>
      </c>
      <c r="S105" t="b">
        <v>0</v>
      </c>
      <c r="T105" t="s">
        <v>87</v>
      </c>
      <c r="U105" t="b">
        <v>0</v>
      </c>
      <c r="V105" t="s">
        <v>97</v>
      </c>
      <c r="W105" s="1">
        <v>44593.764976851853</v>
      </c>
      <c r="X105">
        <v>1887</v>
      </c>
      <c r="Y105">
        <v>604</v>
      </c>
      <c r="Z105">
        <v>0</v>
      </c>
      <c r="AA105">
        <v>604</v>
      </c>
      <c r="AB105">
        <v>117</v>
      </c>
      <c r="AC105">
        <v>215</v>
      </c>
      <c r="AD105">
        <v>384</v>
      </c>
      <c r="AE105">
        <v>0</v>
      </c>
      <c r="AF105">
        <v>0</v>
      </c>
      <c r="AG105">
        <v>0</v>
      </c>
      <c r="AH105" t="s">
        <v>89</v>
      </c>
      <c r="AI105" s="1">
        <v>44593.805266203701</v>
      </c>
      <c r="AJ105">
        <v>1420</v>
      </c>
      <c r="AK105">
        <v>1</v>
      </c>
      <c r="AL105">
        <v>0</v>
      </c>
      <c r="AM105">
        <v>1</v>
      </c>
      <c r="AN105">
        <v>117</v>
      </c>
      <c r="AO105">
        <v>1</v>
      </c>
      <c r="AP105">
        <v>383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373</v>
      </c>
      <c r="B106" t="s">
        <v>79</v>
      </c>
      <c r="C106" t="s">
        <v>374</v>
      </c>
      <c r="D106" t="s">
        <v>81</v>
      </c>
      <c r="E106" s="2" t="str">
        <f>HYPERLINK("capsilon://?command=openfolder&amp;siteaddress=FAM.docvelocity-na8.net&amp;folderid=FX6D7DCE49-8991-ACDA-3845-9BEF016EFA2F","FX22014065")</f>
        <v>FX22014065</v>
      </c>
      <c r="F106" t="s">
        <v>19</v>
      </c>
      <c r="G106" t="s">
        <v>19</v>
      </c>
      <c r="H106" t="s">
        <v>82</v>
      </c>
      <c r="I106" t="s">
        <v>375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44593.831863425927</v>
      </c>
      <c r="P106" s="1">
        <v>44594.161736111113</v>
      </c>
      <c r="Q106">
        <v>28302</v>
      </c>
      <c r="R106">
        <v>199</v>
      </c>
      <c r="S106" t="b">
        <v>0</v>
      </c>
      <c r="T106" t="s">
        <v>87</v>
      </c>
      <c r="U106" t="b">
        <v>0</v>
      </c>
      <c r="V106" t="s">
        <v>130</v>
      </c>
      <c r="W106" s="1">
        <v>44593.832268518519</v>
      </c>
      <c r="X106">
        <v>32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189</v>
      </c>
      <c r="AI106" s="1">
        <v>44594.161736111113</v>
      </c>
      <c r="AJ106">
        <v>149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376</v>
      </c>
      <c r="B107" t="s">
        <v>79</v>
      </c>
      <c r="C107" t="s">
        <v>360</v>
      </c>
      <c r="D107" t="s">
        <v>81</v>
      </c>
      <c r="E107" s="2" t="str">
        <f>HYPERLINK("capsilon://?command=openfolder&amp;siteaddress=FAM.docvelocity-na8.net&amp;folderid=FX2E218CEC-D8B5-D6E4-8E77-6FF81658ADF3","FX22013145")</f>
        <v>FX22013145</v>
      </c>
      <c r="F107" t="s">
        <v>19</v>
      </c>
      <c r="G107" t="s">
        <v>19</v>
      </c>
      <c r="H107" t="s">
        <v>82</v>
      </c>
      <c r="I107" t="s">
        <v>377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44594.350752314815</v>
      </c>
      <c r="P107" s="1">
        <v>44594.360127314816</v>
      </c>
      <c r="Q107">
        <v>71</v>
      </c>
      <c r="R107">
        <v>739</v>
      </c>
      <c r="S107" t="b">
        <v>0</v>
      </c>
      <c r="T107" t="s">
        <v>87</v>
      </c>
      <c r="U107" t="b">
        <v>0</v>
      </c>
      <c r="V107" t="s">
        <v>93</v>
      </c>
      <c r="W107" s="1">
        <v>44594.355555555558</v>
      </c>
      <c r="X107">
        <v>408</v>
      </c>
      <c r="Y107">
        <v>21</v>
      </c>
      <c r="Z107">
        <v>0</v>
      </c>
      <c r="AA107">
        <v>21</v>
      </c>
      <c r="AB107">
        <v>0</v>
      </c>
      <c r="AC107">
        <v>8</v>
      </c>
      <c r="AD107">
        <v>7</v>
      </c>
      <c r="AE107">
        <v>0</v>
      </c>
      <c r="AF107">
        <v>0</v>
      </c>
      <c r="AG107">
        <v>0</v>
      </c>
      <c r="AH107" t="s">
        <v>161</v>
      </c>
      <c r="AI107" s="1">
        <v>44594.360127314816</v>
      </c>
      <c r="AJ107">
        <v>331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378</v>
      </c>
      <c r="B108" t="s">
        <v>79</v>
      </c>
      <c r="C108" t="s">
        <v>379</v>
      </c>
      <c r="D108" t="s">
        <v>81</v>
      </c>
      <c r="E108" s="2" t="str">
        <f>HYPERLINK("capsilon://?command=openfolder&amp;siteaddress=FAM.docvelocity-na8.net&amp;folderid=FX425831DE-A761-135B-0297-6C8DBF6DB447","FX21125200")</f>
        <v>FX21125200</v>
      </c>
      <c r="F108" t="s">
        <v>19</v>
      </c>
      <c r="G108" t="s">
        <v>19</v>
      </c>
      <c r="H108" t="s">
        <v>82</v>
      </c>
      <c r="I108" t="s">
        <v>380</v>
      </c>
      <c r="J108">
        <v>66</v>
      </c>
      <c r="K108" t="s">
        <v>84</v>
      </c>
      <c r="L108" t="s">
        <v>85</v>
      </c>
      <c r="M108" t="s">
        <v>86</v>
      </c>
      <c r="N108">
        <v>2</v>
      </c>
      <c r="O108" s="1">
        <v>44594.355370370373</v>
      </c>
      <c r="P108" s="1">
        <v>44594.360868055555</v>
      </c>
      <c r="Q108">
        <v>370</v>
      </c>
      <c r="R108">
        <v>105</v>
      </c>
      <c r="S108" t="b">
        <v>0</v>
      </c>
      <c r="T108" t="s">
        <v>87</v>
      </c>
      <c r="U108" t="b">
        <v>0</v>
      </c>
      <c r="V108" t="s">
        <v>173</v>
      </c>
      <c r="W108" s="1">
        <v>44594.355868055558</v>
      </c>
      <c r="X108">
        <v>42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66</v>
      </c>
      <c r="AE108">
        <v>0</v>
      </c>
      <c r="AF108">
        <v>0</v>
      </c>
      <c r="AG108">
        <v>0</v>
      </c>
      <c r="AH108" t="s">
        <v>161</v>
      </c>
      <c r="AI108" s="1">
        <v>44594.360868055555</v>
      </c>
      <c r="AJ108">
        <v>63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66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381</v>
      </c>
      <c r="B109" t="s">
        <v>79</v>
      </c>
      <c r="C109" t="s">
        <v>382</v>
      </c>
      <c r="D109" t="s">
        <v>81</v>
      </c>
      <c r="E109" s="2" t="str">
        <f>HYPERLINK("capsilon://?command=openfolder&amp;siteaddress=FAM.docvelocity-na8.net&amp;folderid=FX6F638347-F336-A36B-431F-DBCBE2923BD5","FX21129911")</f>
        <v>FX21129911</v>
      </c>
      <c r="F109" t="s">
        <v>19</v>
      </c>
      <c r="G109" t="s">
        <v>19</v>
      </c>
      <c r="H109" t="s">
        <v>82</v>
      </c>
      <c r="I109" t="s">
        <v>383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44594.375520833331</v>
      </c>
      <c r="P109" s="1">
        <v>44594.381168981483</v>
      </c>
      <c r="Q109">
        <v>256</v>
      </c>
      <c r="R109">
        <v>232</v>
      </c>
      <c r="S109" t="b">
        <v>0</v>
      </c>
      <c r="T109" t="s">
        <v>87</v>
      </c>
      <c r="U109" t="b">
        <v>0</v>
      </c>
      <c r="V109" t="s">
        <v>93</v>
      </c>
      <c r="W109" s="1">
        <v>44594.376516203702</v>
      </c>
      <c r="X109">
        <v>78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66</v>
      </c>
      <c r="AE109">
        <v>0</v>
      </c>
      <c r="AF109">
        <v>0</v>
      </c>
      <c r="AG109">
        <v>0</v>
      </c>
      <c r="AH109" t="s">
        <v>161</v>
      </c>
      <c r="AI109" s="1">
        <v>44594.381168981483</v>
      </c>
      <c r="AJ109">
        <v>154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66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384</v>
      </c>
      <c r="B110" t="s">
        <v>79</v>
      </c>
      <c r="C110" t="s">
        <v>301</v>
      </c>
      <c r="D110" t="s">
        <v>81</v>
      </c>
      <c r="E110" s="2" t="str">
        <f>HYPERLINK("capsilon://?command=openfolder&amp;siteaddress=FAM.docvelocity-na8.net&amp;folderid=FXF32B98A5-575D-E1C0-6011-040089A4BA5C","FX220112882")</f>
        <v>FX220112882</v>
      </c>
      <c r="F110" t="s">
        <v>19</v>
      </c>
      <c r="G110" t="s">
        <v>19</v>
      </c>
      <c r="H110" t="s">
        <v>82</v>
      </c>
      <c r="I110" t="s">
        <v>385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44594.38962962963</v>
      </c>
      <c r="P110" s="1">
        <v>44594.40662037037</v>
      </c>
      <c r="Q110">
        <v>697</v>
      </c>
      <c r="R110">
        <v>771</v>
      </c>
      <c r="S110" t="b">
        <v>0</v>
      </c>
      <c r="T110" t="s">
        <v>87</v>
      </c>
      <c r="U110" t="b">
        <v>0</v>
      </c>
      <c r="V110" t="s">
        <v>160</v>
      </c>
      <c r="W110" s="1">
        <v>44594.393865740742</v>
      </c>
      <c r="X110">
        <v>334</v>
      </c>
      <c r="Y110">
        <v>52</v>
      </c>
      <c r="Z110">
        <v>0</v>
      </c>
      <c r="AA110">
        <v>52</v>
      </c>
      <c r="AB110">
        <v>0</v>
      </c>
      <c r="AC110">
        <v>23</v>
      </c>
      <c r="AD110">
        <v>14</v>
      </c>
      <c r="AE110">
        <v>0</v>
      </c>
      <c r="AF110">
        <v>0</v>
      </c>
      <c r="AG110">
        <v>0</v>
      </c>
      <c r="AH110" t="s">
        <v>161</v>
      </c>
      <c r="AI110" s="1">
        <v>44594.40662037037</v>
      </c>
      <c r="AJ110">
        <v>437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14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386</v>
      </c>
      <c r="B111" t="s">
        <v>79</v>
      </c>
      <c r="C111" t="s">
        <v>387</v>
      </c>
      <c r="D111" t="s">
        <v>81</v>
      </c>
      <c r="E111" s="2" t="str">
        <f>HYPERLINK("capsilon://?command=openfolder&amp;siteaddress=FAM.docvelocity-na8.net&amp;folderid=FXC89CF860-33CB-76AB-C4EB-CBAD8370C8F5","FX220112265")</f>
        <v>FX220112265</v>
      </c>
      <c r="F111" t="s">
        <v>19</v>
      </c>
      <c r="G111" t="s">
        <v>19</v>
      </c>
      <c r="H111" t="s">
        <v>82</v>
      </c>
      <c r="I111" t="s">
        <v>388</v>
      </c>
      <c r="J111">
        <v>208</v>
      </c>
      <c r="K111" t="s">
        <v>84</v>
      </c>
      <c r="L111" t="s">
        <v>85</v>
      </c>
      <c r="M111" t="s">
        <v>86</v>
      </c>
      <c r="N111">
        <v>2</v>
      </c>
      <c r="O111" s="1">
        <v>44594.393368055556</v>
      </c>
      <c r="P111" s="1">
        <v>44594.419548611113</v>
      </c>
      <c r="Q111">
        <v>255</v>
      </c>
      <c r="R111">
        <v>2007</v>
      </c>
      <c r="S111" t="b">
        <v>0</v>
      </c>
      <c r="T111" t="s">
        <v>87</v>
      </c>
      <c r="U111" t="b">
        <v>0</v>
      </c>
      <c r="V111" t="s">
        <v>93</v>
      </c>
      <c r="W111" s="1">
        <v>44594.403807870367</v>
      </c>
      <c r="X111">
        <v>891</v>
      </c>
      <c r="Y111">
        <v>130</v>
      </c>
      <c r="Z111">
        <v>0</v>
      </c>
      <c r="AA111">
        <v>130</v>
      </c>
      <c r="AB111">
        <v>0</v>
      </c>
      <c r="AC111">
        <v>43</v>
      </c>
      <c r="AD111">
        <v>78</v>
      </c>
      <c r="AE111">
        <v>0</v>
      </c>
      <c r="AF111">
        <v>0</v>
      </c>
      <c r="AG111">
        <v>0</v>
      </c>
      <c r="AH111" t="s">
        <v>161</v>
      </c>
      <c r="AI111" s="1">
        <v>44594.419548611113</v>
      </c>
      <c r="AJ111">
        <v>1116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78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389</v>
      </c>
      <c r="B112" t="s">
        <v>79</v>
      </c>
      <c r="C112" t="s">
        <v>390</v>
      </c>
      <c r="D112" t="s">
        <v>81</v>
      </c>
      <c r="E112" s="2" t="str">
        <f>HYPERLINK("capsilon://?command=openfolder&amp;siteaddress=FAM.docvelocity-na8.net&amp;folderid=FX81F065FD-01CE-0A9D-2171-B06B4A1D3288","FX22019242")</f>
        <v>FX22019242</v>
      </c>
      <c r="F112" t="s">
        <v>19</v>
      </c>
      <c r="G112" t="s">
        <v>19</v>
      </c>
      <c r="H112" t="s">
        <v>82</v>
      </c>
      <c r="I112" t="s">
        <v>391</v>
      </c>
      <c r="J112">
        <v>120</v>
      </c>
      <c r="K112" t="s">
        <v>84</v>
      </c>
      <c r="L112" t="s">
        <v>85</v>
      </c>
      <c r="M112" t="s">
        <v>86</v>
      </c>
      <c r="N112">
        <v>2</v>
      </c>
      <c r="O112" s="1">
        <v>44594.395069444443</v>
      </c>
      <c r="P112" s="1">
        <v>44594.424837962964</v>
      </c>
      <c r="Q112">
        <v>474</v>
      </c>
      <c r="R112">
        <v>2098</v>
      </c>
      <c r="S112" t="b">
        <v>0</v>
      </c>
      <c r="T112" t="s">
        <v>87</v>
      </c>
      <c r="U112" t="b">
        <v>0</v>
      </c>
      <c r="V112" t="s">
        <v>173</v>
      </c>
      <c r="W112" s="1">
        <v>44594.411180555559</v>
      </c>
      <c r="X112">
        <v>1322</v>
      </c>
      <c r="Y112">
        <v>114</v>
      </c>
      <c r="Z112">
        <v>0</v>
      </c>
      <c r="AA112">
        <v>114</v>
      </c>
      <c r="AB112">
        <v>0</v>
      </c>
      <c r="AC112">
        <v>84</v>
      </c>
      <c r="AD112">
        <v>6</v>
      </c>
      <c r="AE112">
        <v>0</v>
      </c>
      <c r="AF112">
        <v>0</v>
      </c>
      <c r="AG112">
        <v>0</v>
      </c>
      <c r="AH112" t="s">
        <v>218</v>
      </c>
      <c r="AI112" s="1">
        <v>44594.424837962964</v>
      </c>
      <c r="AJ112">
        <v>754</v>
      </c>
      <c r="AK112">
        <v>6</v>
      </c>
      <c r="AL112">
        <v>0</v>
      </c>
      <c r="AM112">
        <v>6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392</v>
      </c>
      <c r="B113" t="s">
        <v>79</v>
      </c>
      <c r="C113" t="s">
        <v>393</v>
      </c>
      <c r="D113" t="s">
        <v>81</v>
      </c>
      <c r="E113" s="2" t="str">
        <f>HYPERLINK("capsilon://?command=openfolder&amp;siteaddress=FAM.docvelocity-na8.net&amp;folderid=FXB8D1082A-07AF-7946-BB18-91C9BEBCC312","FX22019367")</f>
        <v>FX22019367</v>
      </c>
      <c r="F113" t="s">
        <v>19</v>
      </c>
      <c r="G113" t="s">
        <v>19</v>
      </c>
      <c r="H113" t="s">
        <v>82</v>
      </c>
      <c r="I113" t="s">
        <v>394</v>
      </c>
      <c r="J113">
        <v>641</v>
      </c>
      <c r="K113" t="s">
        <v>84</v>
      </c>
      <c r="L113" t="s">
        <v>85</v>
      </c>
      <c r="M113" t="s">
        <v>86</v>
      </c>
      <c r="N113">
        <v>2</v>
      </c>
      <c r="O113" s="1">
        <v>44594.404687499999</v>
      </c>
      <c r="P113" s="1">
        <v>44594.484155092592</v>
      </c>
      <c r="Q113">
        <v>921</v>
      </c>
      <c r="R113">
        <v>5945</v>
      </c>
      <c r="S113" t="b">
        <v>0</v>
      </c>
      <c r="T113" t="s">
        <v>87</v>
      </c>
      <c r="U113" t="b">
        <v>0</v>
      </c>
      <c r="V113" t="s">
        <v>196</v>
      </c>
      <c r="W113" s="1">
        <v>44594.449803240743</v>
      </c>
      <c r="X113">
        <v>3837</v>
      </c>
      <c r="Y113">
        <v>586</v>
      </c>
      <c r="Z113">
        <v>0</v>
      </c>
      <c r="AA113">
        <v>586</v>
      </c>
      <c r="AB113">
        <v>0</v>
      </c>
      <c r="AC113">
        <v>250</v>
      </c>
      <c r="AD113">
        <v>55</v>
      </c>
      <c r="AE113">
        <v>9</v>
      </c>
      <c r="AF113">
        <v>0</v>
      </c>
      <c r="AG113">
        <v>0</v>
      </c>
      <c r="AH113" t="s">
        <v>218</v>
      </c>
      <c r="AI113" s="1">
        <v>44594.484155092592</v>
      </c>
      <c r="AJ113">
        <v>2090</v>
      </c>
      <c r="AK113">
        <v>2</v>
      </c>
      <c r="AL113">
        <v>0</v>
      </c>
      <c r="AM113">
        <v>2</v>
      </c>
      <c r="AN113">
        <v>0</v>
      </c>
      <c r="AO113">
        <v>1</v>
      </c>
      <c r="AP113">
        <v>53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395</v>
      </c>
      <c r="B114" t="s">
        <v>79</v>
      </c>
      <c r="C114" t="s">
        <v>396</v>
      </c>
      <c r="D114" t="s">
        <v>81</v>
      </c>
      <c r="E114" s="2" t="str">
        <f>HYPERLINK("capsilon://?command=openfolder&amp;siteaddress=FAM.docvelocity-na8.net&amp;folderid=FX05773ABB-5476-EFA7-D705-CB45142AF907","FX22018535")</f>
        <v>FX22018535</v>
      </c>
      <c r="F114" t="s">
        <v>19</v>
      </c>
      <c r="G114" t="s">
        <v>19</v>
      </c>
      <c r="H114" t="s">
        <v>82</v>
      </c>
      <c r="I114" t="s">
        <v>397</v>
      </c>
      <c r="J114">
        <v>66</v>
      </c>
      <c r="K114" t="s">
        <v>84</v>
      </c>
      <c r="L114" t="s">
        <v>85</v>
      </c>
      <c r="M114" t="s">
        <v>86</v>
      </c>
      <c r="N114">
        <v>2</v>
      </c>
      <c r="O114" s="1">
        <v>44594.422986111109</v>
      </c>
      <c r="P114" s="1">
        <v>44594.448020833333</v>
      </c>
      <c r="Q114">
        <v>2074</v>
      </c>
      <c r="R114">
        <v>89</v>
      </c>
      <c r="S114" t="b">
        <v>0</v>
      </c>
      <c r="T114" t="s">
        <v>87</v>
      </c>
      <c r="U114" t="b">
        <v>0</v>
      </c>
      <c r="V114" t="s">
        <v>134</v>
      </c>
      <c r="W114" s="1">
        <v>44594.439143518517</v>
      </c>
      <c r="X114">
        <v>24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66</v>
      </c>
      <c r="AE114">
        <v>0</v>
      </c>
      <c r="AF114">
        <v>0</v>
      </c>
      <c r="AG114">
        <v>0</v>
      </c>
      <c r="AH114" t="s">
        <v>218</v>
      </c>
      <c r="AI114" s="1">
        <v>44594.448020833333</v>
      </c>
      <c r="AJ114">
        <v>65</v>
      </c>
      <c r="AK114">
        <v>0</v>
      </c>
      <c r="AL114">
        <v>0</v>
      </c>
      <c r="AM114">
        <v>0</v>
      </c>
      <c r="AN114">
        <v>52</v>
      </c>
      <c r="AO114">
        <v>0</v>
      </c>
      <c r="AP114">
        <v>66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398</v>
      </c>
      <c r="B115" t="s">
        <v>79</v>
      </c>
      <c r="C115" t="s">
        <v>399</v>
      </c>
      <c r="D115" t="s">
        <v>81</v>
      </c>
      <c r="E115" s="2" t="str">
        <f>HYPERLINK("capsilon://?command=openfolder&amp;siteaddress=FAM.docvelocity-na8.net&amp;folderid=FXBE239B2C-DDA2-E82C-D9AF-BFA24140999D","FX210712889")</f>
        <v>FX210712889</v>
      </c>
      <c r="F115" t="s">
        <v>19</v>
      </c>
      <c r="G115" t="s">
        <v>19</v>
      </c>
      <c r="H115" t="s">
        <v>82</v>
      </c>
      <c r="I115" t="s">
        <v>400</v>
      </c>
      <c r="J115">
        <v>696</v>
      </c>
      <c r="K115" t="s">
        <v>84</v>
      </c>
      <c r="L115" t="s">
        <v>85</v>
      </c>
      <c r="M115" t="s">
        <v>86</v>
      </c>
      <c r="N115">
        <v>2</v>
      </c>
      <c r="O115" s="1">
        <v>44594.437986111108</v>
      </c>
      <c r="P115" s="1">
        <v>44594.514537037037</v>
      </c>
      <c r="Q115">
        <v>1239</v>
      </c>
      <c r="R115">
        <v>5375</v>
      </c>
      <c r="S115" t="b">
        <v>0</v>
      </c>
      <c r="T115" t="s">
        <v>87</v>
      </c>
      <c r="U115" t="b">
        <v>0</v>
      </c>
      <c r="V115" t="s">
        <v>134</v>
      </c>
      <c r="W115" s="1">
        <v>44594.486064814817</v>
      </c>
      <c r="X115">
        <v>3902</v>
      </c>
      <c r="Y115">
        <v>286</v>
      </c>
      <c r="Z115">
        <v>0</v>
      </c>
      <c r="AA115">
        <v>286</v>
      </c>
      <c r="AB115">
        <v>1788</v>
      </c>
      <c r="AC115">
        <v>144</v>
      </c>
      <c r="AD115">
        <v>410</v>
      </c>
      <c r="AE115">
        <v>0</v>
      </c>
      <c r="AF115">
        <v>0</v>
      </c>
      <c r="AG115">
        <v>0</v>
      </c>
      <c r="AH115" t="s">
        <v>161</v>
      </c>
      <c r="AI115" s="1">
        <v>44594.514537037037</v>
      </c>
      <c r="AJ115">
        <v>1446</v>
      </c>
      <c r="AK115">
        <v>0</v>
      </c>
      <c r="AL115">
        <v>0</v>
      </c>
      <c r="AM115">
        <v>0</v>
      </c>
      <c r="AN115">
        <v>247</v>
      </c>
      <c r="AO115">
        <v>0</v>
      </c>
      <c r="AP115">
        <v>410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401</v>
      </c>
      <c r="B116" t="s">
        <v>79</v>
      </c>
      <c r="C116" t="s">
        <v>287</v>
      </c>
      <c r="D116" t="s">
        <v>81</v>
      </c>
      <c r="E116" s="2" t="str">
        <f>HYPERLINK("capsilon://?command=openfolder&amp;siteaddress=FAM.docvelocity-na8.net&amp;folderid=FXFDC639E8-4A84-8D58-E293-D3A093FAAEFE","FX220112291")</f>
        <v>FX220112291</v>
      </c>
      <c r="F116" t="s">
        <v>19</v>
      </c>
      <c r="G116" t="s">
        <v>19</v>
      </c>
      <c r="H116" t="s">
        <v>82</v>
      </c>
      <c r="I116" t="s">
        <v>402</v>
      </c>
      <c r="J116">
        <v>66</v>
      </c>
      <c r="K116" t="s">
        <v>84</v>
      </c>
      <c r="L116" t="s">
        <v>85</v>
      </c>
      <c r="M116" t="s">
        <v>86</v>
      </c>
      <c r="N116">
        <v>2</v>
      </c>
      <c r="O116" s="1">
        <v>44594.443738425929</v>
      </c>
      <c r="P116" s="1">
        <v>44594.464861111112</v>
      </c>
      <c r="Q116">
        <v>1193</v>
      </c>
      <c r="R116">
        <v>632</v>
      </c>
      <c r="S116" t="b">
        <v>0</v>
      </c>
      <c r="T116" t="s">
        <v>87</v>
      </c>
      <c r="U116" t="b">
        <v>0</v>
      </c>
      <c r="V116" t="s">
        <v>93</v>
      </c>
      <c r="W116" s="1">
        <v>44594.454189814816</v>
      </c>
      <c r="X116">
        <v>461</v>
      </c>
      <c r="Y116">
        <v>52</v>
      </c>
      <c r="Z116">
        <v>0</v>
      </c>
      <c r="AA116">
        <v>52</v>
      </c>
      <c r="AB116">
        <v>0</v>
      </c>
      <c r="AC116">
        <v>24</v>
      </c>
      <c r="AD116">
        <v>14</v>
      </c>
      <c r="AE116">
        <v>0</v>
      </c>
      <c r="AF116">
        <v>0</v>
      </c>
      <c r="AG116">
        <v>0</v>
      </c>
      <c r="AH116" t="s">
        <v>251</v>
      </c>
      <c r="AI116" s="1">
        <v>44594.464861111112</v>
      </c>
      <c r="AJ116">
        <v>163</v>
      </c>
      <c r="AK116">
        <v>1</v>
      </c>
      <c r="AL116">
        <v>0</v>
      </c>
      <c r="AM116">
        <v>1</v>
      </c>
      <c r="AN116">
        <v>0</v>
      </c>
      <c r="AO116">
        <v>0</v>
      </c>
      <c r="AP116">
        <v>13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403</v>
      </c>
      <c r="B117" t="s">
        <v>79</v>
      </c>
      <c r="C117" t="s">
        <v>404</v>
      </c>
      <c r="D117" t="s">
        <v>81</v>
      </c>
      <c r="E117" s="2" t="str">
        <f>HYPERLINK("capsilon://?command=openfolder&amp;siteaddress=FAM.docvelocity-na8.net&amp;folderid=FX37AD5EDD-E9ED-3DF6-4C8F-FFD766748DA3","FX211213117")</f>
        <v>FX211213117</v>
      </c>
      <c r="F117" t="s">
        <v>19</v>
      </c>
      <c r="G117" t="s">
        <v>19</v>
      </c>
      <c r="H117" t="s">
        <v>82</v>
      </c>
      <c r="I117" t="s">
        <v>405</v>
      </c>
      <c r="J117">
        <v>32</v>
      </c>
      <c r="K117" t="s">
        <v>84</v>
      </c>
      <c r="L117" t="s">
        <v>85</v>
      </c>
      <c r="M117" t="s">
        <v>86</v>
      </c>
      <c r="N117">
        <v>2</v>
      </c>
      <c r="O117" s="1">
        <v>44594.450254629628</v>
      </c>
      <c r="P117" s="1">
        <v>44594.486550925925</v>
      </c>
      <c r="Q117">
        <v>1395</v>
      </c>
      <c r="R117">
        <v>1741</v>
      </c>
      <c r="S117" t="b">
        <v>0</v>
      </c>
      <c r="T117" t="s">
        <v>87</v>
      </c>
      <c r="U117" t="b">
        <v>0</v>
      </c>
      <c r="V117" t="s">
        <v>93</v>
      </c>
      <c r="W117" s="1">
        <v>44594.464675925927</v>
      </c>
      <c r="X117">
        <v>906</v>
      </c>
      <c r="Y117">
        <v>60</v>
      </c>
      <c r="Z117">
        <v>0</v>
      </c>
      <c r="AA117">
        <v>60</v>
      </c>
      <c r="AB117">
        <v>0</v>
      </c>
      <c r="AC117">
        <v>49</v>
      </c>
      <c r="AD117">
        <v>-28</v>
      </c>
      <c r="AE117">
        <v>0</v>
      </c>
      <c r="AF117">
        <v>0</v>
      </c>
      <c r="AG117">
        <v>0</v>
      </c>
      <c r="AH117" t="s">
        <v>161</v>
      </c>
      <c r="AI117" s="1">
        <v>44594.486550925925</v>
      </c>
      <c r="AJ117">
        <v>614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-28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406</v>
      </c>
      <c r="B118" t="s">
        <v>79</v>
      </c>
      <c r="C118" t="s">
        <v>407</v>
      </c>
      <c r="D118" t="s">
        <v>81</v>
      </c>
      <c r="E118" s="2" t="str">
        <f>HYPERLINK("capsilon://?command=openfolder&amp;siteaddress=FAM.docvelocity-na8.net&amp;folderid=FX452925FB-4114-86DF-69B9-16D46A37E4C2","FX22012354")</f>
        <v>FX22012354</v>
      </c>
      <c r="F118" t="s">
        <v>19</v>
      </c>
      <c r="G118" t="s">
        <v>19</v>
      </c>
      <c r="H118" t="s">
        <v>82</v>
      </c>
      <c r="I118" t="s">
        <v>408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44594.467974537038</v>
      </c>
      <c r="P118" s="1">
        <v>44594.478055555555</v>
      </c>
      <c r="Q118">
        <v>804</v>
      </c>
      <c r="R118">
        <v>67</v>
      </c>
      <c r="S118" t="b">
        <v>0</v>
      </c>
      <c r="T118" t="s">
        <v>87</v>
      </c>
      <c r="U118" t="b">
        <v>0</v>
      </c>
      <c r="V118" t="s">
        <v>409</v>
      </c>
      <c r="W118" s="1">
        <v>44594.474120370367</v>
      </c>
      <c r="X118">
        <v>29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100</v>
      </c>
      <c r="AI118" s="1">
        <v>44594.478055555555</v>
      </c>
      <c r="AJ118">
        <v>30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410</v>
      </c>
      <c r="B119" t="s">
        <v>79</v>
      </c>
      <c r="C119" t="s">
        <v>411</v>
      </c>
      <c r="D119" t="s">
        <v>81</v>
      </c>
      <c r="E119" s="2" t="str">
        <f>HYPERLINK("capsilon://?command=openfolder&amp;siteaddress=FAM.docvelocity-na8.net&amp;folderid=FXC25AD70C-96E3-FEBB-670B-C6E9A3EC9FA6","FX211210090")</f>
        <v>FX211210090</v>
      </c>
      <c r="F119" t="s">
        <v>19</v>
      </c>
      <c r="G119" t="s">
        <v>19</v>
      </c>
      <c r="H119" t="s">
        <v>82</v>
      </c>
      <c r="I119" t="s">
        <v>412</v>
      </c>
      <c r="J119">
        <v>66</v>
      </c>
      <c r="K119" t="s">
        <v>84</v>
      </c>
      <c r="L119" t="s">
        <v>85</v>
      </c>
      <c r="M119" t="s">
        <v>86</v>
      </c>
      <c r="N119">
        <v>2</v>
      </c>
      <c r="O119" s="1">
        <v>44594.468171296299</v>
      </c>
      <c r="P119" s="1">
        <v>44594.478402777779</v>
      </c>
      <c r="Q119">
        <v>829</v>
      </c>
      <c r="R119">
        <v>55</v>
      </c>
      <c r="S119" t="b">
        <v>0</v>
      </c>
      <c r="T119" t="s">
        <v>87</v>
      </c>
      <c r="U119" t="b">
        <v>0</v>
      </c>
      <c r="V119" t="s">
        <v>409</v>
      </c>
      <c r="W119" s="1">
        <v>44594.474421296298</v>
      </c>
      <c r="X119">
        <v>26</v>
      </c>
      <c r="Y119">
        <v>0</v>
      </c>
      <c r="Z119">
        <v>0</v>
      </c>
      <c r="AA119">
        <v>0</v>
      </c>
      <c r="AB119">
        <v>52</v>
      </c>
      <c r="AC119">
        <v>0</v>
      </c>
      <c r="AD119">
        <v>66</v>
      </c>
      <c r="AE119">
        <v>0</v>
      </c>
      <c r="AF119">
        <v>0</v>
      </c>
      <c r="AG119">
        <v>0</v>
      </c>
      <c r="AH119" t="s">
        <v>100</v>
      </c>
      <c r="AI119" s="1">
        <v>44594.478402777779</v>
      </c>
      <c r="AJ119">
        <v>29</v>
      </c>
      <c r="AK119">
        <v>0</v>
      </c>
      <c r="AL119">
        <v>0</v>
      </c>
      <c r="AM119">
        <v>0</v>
      </c>
      <c r="AN119">
        <v>52</v>
      </c>
      <c r="AO119">
        <v>0</v>
      </c>
      <c r="AP119">
        <v>66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413</v>
      </c>
      <c r="B120" t="s">
        <v>79</v>
      </c>
      <c r="C120" t="s">
        <v>414</v>
      </c>
      <c r="D120" t="s">
        <v>81</v>
      </c>
      <c r="E120" s="2" t="str">
        <f>HYPERLINK("capsilon://?command=openfolder&amp;siteaddress=FAM.docvelocity-na8.net&amp;folderid=FXE56B2B40-F9E9-8921-BEA2-64B7CB865642","FX220113850")</f>
        <v>FX220113850</v>
      </c>
      <c r="F120" t="s">
        <v>19</v>
      </c>
      <c r="G120" t="s">
        <v>19</v>
      </c>
      <c r="H120" t="s">
        <v>82</v>
      </c>
      <c r="I120" t="s">
        <v>415</v>
      </c>
      <c r="J120">
        <v>64</v>
      </c>
      <c r="K120" t="s">
        <v>84</v>
      </c>
      <c r="L120" t="s">
        <v>85</v>
      </c>
      <c r="M120" t="s">
        <v>86</v>
      </c>
      <c r="N120">
        <v>2</v>
      </c>
      <c r="O120" s="1">
        <v>44594.475300925929</v>
      </c>
      <c r="P120" s="1">
        <v>44594.606192129628</v>
      </c>
      <c r="Q120">
        <v>9266</v>
      </c>
      <c r="R120">
        <v>2043</v>
      </c>
      <c r="S120" t="b">
        <v>0</v>
      </c>
      <c r="T120" t="s">
        <v>87</v>
      </c>
      <c r="U120" t="b">
        <v>0</v>
      </c>
      <c r="V120" t="s">
        <v>247</v>
      </c>
      <c r="W120" s="1">
        <v>44594.556979166664</v>
      </c>
      <c r="X120">
        <v>931</v>
      </c>
      <c r="Y120">
        <v>78</v>
      </c>
      <c r="Z120">
        <v>0</v>
      </c>
      <c r="AA120">
        <v>78</v>
      </c>
      <c r="AB120">
        <v>0</v>
      </c>
      <c r="AC120">
        <v>51</v>
      </c>
      <c r="AD120">
        <v>-14</v>
      </c>
      <c r="AE120">
        <v>0</v>
      </c>
      <c r="AF120">
        <v>0</v>
      </c>
      <c r="AG120">
        <v>0</v>
      </c>
      <c r="AH120" t="s">
        <v>89</v>
      </c>
      <c r="AI120" s="1">
        <v>44594.606192129628</v>
      </c>
      <c r="AJ120">
        <v>390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-15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416</v>
      </c>
      <c r="B121" t="s">
        <v>79</v>
      </c>
      <c r="C121" t="s">
        <v>142</v>
      </c>
      <c r="D121" t="s">
        <v>81</v>
      </c>
      <c r="E121" s="2" t="str">
        <f>HYPERLINK("capsilon://?command=openfolder&amp;siteaddress=FAM.docvelocity-na8.net&amp;folderid=FX7E021D7C-0433-08A7-961E-F1B4B997051C","FX22013626")</f>
        <v>FX22013626</v>
      </c>
      <c r="F121" t="s">
        <v>19</v>
      </c>
      <c r="G121" t="s">
        <v>19</v>
      </c>
      <c r="H121" t="s">
        <v>82</v>
      </c>
      <c r="I121" t="s">
        <v>417</v>
      </c>
      <c r="J121">
        <v>245</v>
      </c>
      <c r="K121" t="s">
        <v>84</v>
      </c>
      <c r="L121" t="s">
        <v>85</v>
      </c>
      <c r="M121" t="s">
        <v>86</v>
      </c>
      <c r="N121">
        <v>2</v>
      </c>
      <c r="O121" s="1">
        <v>44594.500127314815</v>
      </c>
      <c r="P121" s="1">
        <v>44594.632511574076</v>
      </c>
      <c r="Q121">
        <v>4207</v>
      </c>
      <c r="R121">
        <v>7231</v>
      </c>
      <c r="S121" t="b">
        <v>0</v>
      </c>
      <c r="T121" t="s">
        <v>87</v>
      </c>
      <c r="U121" t="b">
        <v>0</v>
      </c>
      <c r="V121" t="s">
        <v>134</v>
      </c>
      <c r="W121" s="1">
        <v>44594.625833333332</v>
      </c>
      <c r="X121">
        <v>5467</v>
      </c>
      <c r="Y121">
        <v>219</v>
      </c>
      <c r="Z121">
        <v>0</v>
      </c>
      <c r="AA121">
        <v>219</v>
      </c>
      <c r="AB121">
        <v>0</v>
      </c>
      <c r="AC121">
        <v>124</v>
      </c>
      <c r="AD121">
        <v>26</v>
      </c>
      <c r="AE121">
        <v>0</v>
      </c>
      <c r="AF121">
        <v>0</v>
      </c>
      <c r="AG121">
        <v>0</v>
      </c>
      <c r="AH121" t="s">
        <v>208</v>
      </c>
      <c r="AI121" s="1">
        <v>44594.632511574076</v>
      </c>
      <c r="AJ121">
        <v>425</v>
      </c>
      <c r="AK121">
        <v>2</v>
      </c>
      <c r="AL121">
        <v>0</v>
      </c>
      <c r="AM121">
        <v>2</v>
      </c>
      <c r="AN121">
        <v>0</v>
      </c>
      <c r="AO121">
        <v>1</v>
      </c>
      <c r="AP121">
        <v>24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418</v>
      </c>
      <c r="B122" t="s">
        <v>79</v>
      </c>
      <c r="C122" t="s">
        <v>419</v>
      </c>
      <c r="D122" t="s">
        <v>81</v>
      </c>
      <c r="E122" s="2" t="str">
        <f>HYPERLINK("capsilon://?command=openfolder&amp;siteaddress=FAM.docvelocity-na8.net&amp;folderid=FX14C7BE60-9A7F-7E25-9484-EB309D6E5B8F","FX220113599")</f>
        <v>FX220113599</v>
      </c>
      <c r="F122" t="s">
        <v>19</v>
      </c>
      <c r="G122" t="s">
        <v>19</v>
      </c>
      <c r="H122" t="s">
        <v>82</v>
      </c>
      <c r="I122" t="s">
        <v>420</v>
      </c>
      <c r="J122">
        <v>181</v>
      </c>
      <c r="K122" t="s">
        <v>84</v>
      </c>
      <c r="L122" t="s">
        <v>85</v>
      </c>
      <c r="M122" t="s">
        <v>86</v>
      </c>
      <c r="N122">
        <v>2</v>
      </c>
      <c r="O122" s="1">
        <v>44594.505370370367</v>
      </c>
      <c r="P122" s="1">
        <v>44594.610717592594</v>
      </c>
      <c r="Q122">
        <v>5576</v>
      </c>
      <c r="R122">
        <v>3526</v>
      </c>
      <c r="S122" t="b">
        <v>0</v>
      </c>
      <c r="T122" t="s">
        <v>87</v>
      </c>
      <c r="U122" t="b">
        <v>0</v>
      </c>
      <c r="V122" t="s">
        <v>120</v>
      </c>
      <c r="W122" s="1">
        <v>44594.584166666667</v>
      </c>
      <c r="X122">
        <v>3135</v>
      </c>
      <c r="Y122">
        <v>160</v>
      </c>
      <c r="Z122">
        <v>0</v>
      </c>
      <c r="AA122">
        <v>160</v>
      </c>
      <c r="AB122">
        <v>0</v>
      </c>
      <c r="AC122">
        <v>111</v>
      </c>
      <c r="AD122">
        <v>21</v>
      </c>
      <c r="AE122">
        <v>0</v>
      </c>
      <c r="AF122">
        <v>0</v>
      </c>
      <c r="AG122">
        <v>0</v>
      </c>
      <c r="AH122" t="s">
        <v>89</v>
      </c>
      <c r="AI122" s="1">
        <v>44594.610717592594</v>
      </c>
      <c r="AJ122">
        <v>391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21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421</v>
      </c>
      <c r="B123" t="s">
        <v>79</v>
      </c>
      <c r="C123" t="s">
        <v>191</v>
      </c>
      <c r="D123" t="s">
        <v>81</v>
      </c>
      <c r="E123" s="2" t="str">
        <f>HYPERLINK("capsilon://?command=openfolder&amp;siteaddress=FAM.docvelocity-na8.net&amp;folderid=FXBF12416C-49DC-7065-620B-9B0973D6F4AD","FX220112332")</f>
        <v>FX220112332</v>
      </c>
      <c r="F123" t="s">
        <v>19</v>
      </c>
      <c r="G123" t="s">
        <v>19</v>
      </c>
      <c r="H123" t="s">
        <v>82</v>
      </c>
      <c r="I123" t="s">
        <v>422</v>
      </c>
      <c r="J123">
        <v>66</v>
      </c>
      <c r="K123" t="s">
        <v>84</v>
      </c>
      <c r="L123" t="s">
        <v>85</v>
      </c>
      <c r="M123" t="s">
        <v>86</v>
      </c>
      <c r="N123">
        <v>2</v>
      </c>
      <c r="O123" s="1">
        <v>44594.508530092593</v>
      </c>
      <c r="P123" s="1">
        <v>44594.556284722225</v>
      </c>
      <c r="Q123">
        <v>3722</v>
      </c>
      <c r="R123">
        <v>404</v>
      </c>
      <c r="S123" t="b">
        <v>0</v>
      </c>
      <c r="T123" t="s">
        <v>87</v>
      </c>
      <c r="U123" t="b">
        <v>0</v>
      </c>
      <c r="V123" t="s">
        <v>97</v>
      </c>
      <c r="W123" s="1">
        <v>44594.552847222221</v>
      </c>
      <c r="X123">
        <v>216</v>
      </c>
      <c r="Y123">
        <v>52</v>
      </c>
      <c r="Z123">
        <v>0</v>
      </c>
      <c r="AA123">
        <v>52</v>
      </c>
      <c r="AB123">
        <v>0</v>
      </c>
      <c r="AC123">
        <v>22</v>
      </c>
      <c r="AD123">
        <v>14</v>
      </c>
      <c r="AE123">
        <v>0</v>
      </c>
      <c r="AF123">
        <v>0</v>
      </c>
      <c r="AG123">
        <v>0</v>
      </c>
      <c r="AH123" t="s">
        <v>89</v>
      </c>
      <c r="AI123" s="1">
        <v>44594.556284722225</v>
      </c>
      <c r="AJ123">
        <v>188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423</v>
      </c>
      <c r="B124" t="s">
        <v>79</v>
      </c>
      <c r="C124" t="s">
        <v>424</v>
      </c>
      <c r="D124" t="s">
        <v>81</v>
      </c>
      <c r="E124" s="2" t="str">
        <f>HYPERLINK("capsilon://?command=openfolder&amp;siteaddress=FAM.docvelocity-na8.net&amp;folderid=FX9DF648AB-0ED4-F51F-B85E-1105AEDA0F86","FX220111598")</f>
        <v>FX220111598</v>
      </c>
      <c r="F124" t="s">
        <v>19</v>
      </c>
      <c r="G124" t="s">
        <v>19</v>
      </c>
      <c r="H124" t="s">
        <v>82</v>
      </c>
      <c r="I124" t="s">
        <v>425</v>
      </c>
      <c r="J124">
        <v>66</v>
      </c>
      <c r="K124" t="s">
        <v>84</v>
      </c>
      <c r="L124" t="s">
        <v>85</v>
      </c>
      <c r="M124" t="s">
        <v>86</v>
      </c>
      <c r="N124">
        <v>2</v>
      </c>
      <c r="O124" s="1">
        <v>44594.542870370373</v>
      </c>
      <c r="P124" s="1">
        <v>44594.615069444444</v>
      </c>
      <c r="Q124">
        <v>5203</v>
      </c>
      <c r="R124">
        <v>1035</v>
      </c>
      <c r="S124" t="b">
        <v>0</v>
      </c>
      <c r="T124" t="s">
        <v>87</v>
      </c>
      <c r="U124" t="b">
        <v>0</v>
      </c>
      <c r="V124" t="s">
        <v>93</v>
      </c>
      <c r="W124" s="1">
        <v>44594.562037037038</v>
      </c>
      <c r="X124">
        <v>880</v>
      </c>
      <c r="Y124">
        <v>52</v>
      </c>
      <c r="Z124">
        <v>0</v>
      </c>
      <c r="AA124">
        <v>52</v>
      </c>
      <c r="AB124">
        <v>0</v>
      </c>
      <c r="AC124">
        <v>24</v>
      </c>
      <c r="AD124">
        <v>14</v>
      </c>
      <c r="AE124">
        <v>0</v>
      </c>
      <c r="AF124">
        <v>0</v>
      </c>
      <c r="AG124">
        <v>0</v>
      </c>
      <c r="AH124" t="s">
        <v>208</v>
      </c>
      <c r="AI124" s="1">
        <v>44594.615069444444</v>
      </c>
      <c r="AJ124">
        <v>152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14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426</v>
      </c>
      <c r="B125" t="s">
        <v>79</v>
      </c>
      <c r="C125" t="s">
        <v>424</v>
      </c>
      <c r="D125" t="s">
        <v>81</v>
      </c>
      <c r="E125" s="2" t="str">
        <f>HYPERLINK("capsilon://?command=openfolder&amp;siteaddress=FAM.docvelocity-na8.net&amp;folderid=FX9DF648AB-0ED4-F51F-B85E-1105AEDA0F86","FX220111598")</f>
        <v>FX220111598</v>
      </c>
      <c r="F125" t="s">
        <v>19</v>
      </c>
      <c r="G125" t="s">
        <v>19</v>
      </c>
      <c r="H125" t="s">
        <v>82</v>
      </c>
      <c r="I125" t="s">
        <v>427</v>
      </c>
      <c r="J125">
        <v>66</v>
      </c>
      <c r="K125" t="s">
        <v>84</v>
      </c>
      <c r="L125" t="s">
        <v>85</v>
      </c>
      <c r="M125" t="s">
        <v>86</v>
      </c>
      <c r="N125">
        <v>2</v>
      </c>
      <c r="O125" s="1">
        <v>44594.543449074074</v>
      </c>
      <c r="P125" s="1">
        <v>44594.555671296293</v>
      </c>
      <c r="Q125">
        <v>966</v>
      </c>
      <c r="R125">
        <v>90</v>
      </c>
      <c r="S125" t="b">
        <v>0</v>
      </c>
      <c r="T125" t="s">
        <v>87</v>
      </c>
      <c r="U125" t="b">
        <v>0</v>
      </c>
      <c r="V125" t="s">
        <v>130</v>
      </c>
      <c r="W125" s="1">
        <v>44594.553726851853</v>
      </c>
      <c r="X125">
        <v>28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66</v>
      </c>
      <c r="AE125">
        <v>0</v>
      </c>
      <c r="AF125">
        <v>0</v>
      </c>
      <c r="AG125">
        <v>0</v>
      </c>
      <c r="AH125" t="s">
        <v>100</v>
      </c>
      <c r="AI125" s="1">
        <v>44594.555671296293</v>
      </c>
      <c r="AJ125">
        <v>45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66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428</v>
      </c>
      <c r="B126" t="s">
        <v>79</v>
      </c>
      <c r="C126" t="s">
        <v>429</v>
      </c>
      <c r="D126" t="s">
        <v>81</v>
      </c>
      <c r="E126" s="2" t="str">
        <f>HYPERLINK("capsilon://?command=openfolder&amp;siteaddress=FAM.docvelocity-na8.net&amp;folderid=FX0F09A7D8-9DF0-5776-7CC2-E41B49DBF016","FX22015062")</f>
        <v>FX22015062</v>
      </c>
      <c r="F126" t="s">
        <v>19</v>
      </c>
      <c r="G126" t="s">
        <v>19</v>
      </c>
      <c r="H126" t="s">
        <v>82</v>
      </c>
      <c r="I126" t="s">
        <v>430</v>
      </c>
      <c r="J126">
        <v>66</v>
      </c>
      <c r="K126" t="s">
        <v>84</v>
      </c>
      <c r="L126" t="s">
        <v>85</v>
      </c>
      <c r="M126" t="s">
        <v>86</v>
      </c>
      <c r="N126">
        <v>2</v>
      </c>
      <c r="O126" s="1">
        <v>44594.546168981484</v>
      </c>
      <c r="P126" s="1">
        <v>44594.556238425925</v>
      </c>
      <c r="Q126">
        <v>694</v>
      </c>
      <c r="R126">
        <v>176</v>
      </c>
      <c r="S126" t="b">
        <v>0</v>
      </c>
      <c r="T126" t="s">
        <v>87</v>
      </c>
      <c r="U126" t="b">
        <v>0</v>
      </c>
      <c r="V126" t="s">
        <v>104</v>
      </c>
      <c r="W126" s="1">
        <v>44594.554340277777</v>
      </c>
      <c r="X126">
        <v>128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66</v>
      </c>
      <c r="AE126">
        <v>0</v>
      </c>
      <c r="AF126">
        <v>0</v>
      </c>
      <c r="AG126">
        <v>0</v>
      </c>
      <c r="AH126" t="s">
        <v>100</v>
      </c>
      <c r="AI126" s="1">
        <v>44594.556238425925</v>
      </c>
      <c r="AJ126">
        <v>48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66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431</v>
      </c>
      <c r="B127" t="s">
        <v>79</v>
      </c>
      <c r="C127" t="s">
        <v>432</v>
      </c>
      <c r="D127" t="s">
        <v>81</v>
      </c>
      <c r="E127" s="2" t="str">
        <f>HYPERLINK("capsilon://?command=openfolder&amp;siteaddress=FAM.docvelocity-na8.net&amp;folderid=FX1216A2D0-9163-6D9E-BD9B-AEE6FD8B0EC8","FX2202763")</f>
        <v>FX2202763</v>
      </c>
      <c r="F127" t="s">
        <v>19</v>
      </c>
      <c r="G127" t="s">
        <v>19</v>
      </c>
      <c r="H127" t="s">
        <v>82</v>
      </c>
      <c r="I127" t="s">
        <v>433</v>
      </c>
      <c r="J127">
        <v>38</v>
      </c>
      <c r="K127" t="s">
        <v>84</v>
      </c>
      <c r="L127" t="s">
        <v>85</v>
      </c>
      <c r="M127" t="s">
        <v>86</v>
      </c>
      <c r="N127">
        <v>2</v>
      </c>
      <c r="O127" s="1">
        <v>44594.554780092592</v>
      </c>
      <c r="P127" s="1">
        <v>44594.620335648149</v>
      </c>
      <c r="Q127">
        <v>4541</v>
      </c>
      <c r="R127">
        <v>1123</v>
      </c>
      <c r="S127" t="b">
        <v>0</v>
      </c>
      <c r="T127" t="s">
        <v>87</v>
      </c>
      <c r="U127" t="b">
        <v>0</v>
      </c>
      <c r="V127" t="s">
        <v>104</v>
      </c>
      <c r="W127" s="1">
        <v>44594.561666666668</v>
      </c>
      <c r="X127">
        <v>573</v>
      </c>
      <c r="Y127">
        <v>37</v>
      </c>
      <c r="Z127">
        <v>0</v>
      </c>
      <c r="AA127">
        <v>37</v>
      </c>
      <c r="AB127">
        <v>0</v>
      </c>
      <c r="AC127">
        <v>13</v>
      </c>
      <c r="AD127">
        <v>1</v>
      </c>
      <c r="AE127">
        <v>0</v>
      </c>
      <c r="AF127">
        <v>0</v>
      </c>
      <c r="AG127">
        <v>0</v>
      </c>
      <c r="AH127" t="s">
        <v>100</v>
      </c>
      <c r="AI127" s="1">
        <v>44594.620335648149</v>
      </c>
      <c r="AJ127">
        <v>550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434</v>
      </c>
      <c r="B128" t="s">
        <v>79</v>
      </c>
      <c r="C128" t="s">
        <v>435</v>
      </c>
      <c r="D128" t="s">
        <v>81</v>
      </c>
      <c r="E128" s="2" t="str">
        <f>HYPERLINK("capsilon://?command=openfolder&amp;siteaddress=FAM.docvelocity-na8.net&amp;folderid=FX01BE8484-DB13-1E3D-9526-9C701C75E89D","FX220114189")</f>
        <v>FX220114189</v>
      </c>
      <c r="F128" t="s">
        <v>19</v>
      </c>
      <c r="G128" t="s">
        <v>19</v>
      </c>
      <c r="H128" t="s">
        <v>82</v>
      </c>
      <c r="I128" t="s">
        <v>436</v>
      </c>
      <c r="J128">
        <v>177</v>
      </c>
      <c r="K128" t="s">
        <v>84</v>
      </c>
      <c r="L128" t="s">
        <v>85</v>
      </c>
      <c r="M128" t="s">
        <v>86</v>
      </c>
      <c r="N128">
        <v>1</v>
      </c>
      <c r="O128" s="1">
        <v>44594.559502314813</v>
      </c>
      <c r="P128" s="1">
        <v>44594.596712962964</v>
      </c>
      <c r="Q128">
        <v>2426</v>
      </c>
      <c r="R128">
        <v>789</v>
      </c>
      <c r="S128" t="b">
        <v>0</v>
      </c>
      <c r="T128" t="s">
        <v>87</v>
      </c>
      <c r="U128" t="b">
        <v>0</v>
      </c>
      <c r="V128" t="s">
        <v>97</v>
      </c>
      <c r="W128" s="1">
        <v>44594.596712962964</v>
      </c>
      <c r="X128">
        <v>182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177</v>
      </c>
      <c r="AE128">
        <v>152</v>
      </c>
      <c r="AF128">
        <v>0</v>
      </c>
      <c r="AG128">
        <v>6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437</v>
      </c>
      <c r="B129" t="s">
        <v>79</v>
      </c>
      <c r="C129" t="s">
        <v>438</v>
      </c>
      <c r="D129" t="s">
        <v>81</v>
      </c>
      <c r="E129" s="2" t="str">
        <f>HYPERLINK("capsilon://?command=openfolder&amp;siteaddress=FAM.docvelocity-na8.net&amp;folderid=FXCD92FB4D-0922-5C24-2F3D-AB1F28602019","FX22019128")</f>
        <v>FX22019128</v>
      </c>
      <c r="F129" t="s">
        <v>19</v>
      </c>
      <c r="G129" t="s">
        <v>19</v>
      </c>
      <c r="H129" t="s">
        <v>82</v>
      </c>
      <c r="I129" t="s">
        <v>439</v>
      </c>
      <c r="J129">
        <v>66</v>
      </c>
      <c r="K129" t="s">
        <v>84</v>
      </c>
      <c r="L129" t="s">
        <v>85</v>
      </c>
      <c r="M129" t="s">
        <v>86</v>
      </c>
      <c r="N129">
        <v>2</v>
      </c>
      <c r="O129" s="1">
        <v>44594.561990740738</v>
      </c>
      <c r="P129" s="1">
        <v>44594.616122685184</v>
      </c>
      <c r="Q129">
        <v>3872</v>
      </c>
      <c r="R129">
        <v>805</v>
      </c>
      <c r="S129" t="b">
        <v>0</v>
      </c>
      <c r="T129" t="s">
        <v>87</v>
      </c>
      <c r="U129" t="b">
        <v>0</v>
      </c>
      <c r="V129" t="s">
        <v>93</v>
      </c>
      <c r="W129" s="1">
        <v>44594.5703125</v>
      </c>
      <c r="X129">
        <v>714</v>
      </c>
      <c r="Y129">
        <v>52</v>
      </c>
      <c r="Z129">
        <v>0</v>
      </c>
      <c r="AA129">
        <v>52</v>
      </c>
      <c r="AB129">
        <v>0</v>
      </c>
      <c r="AC129">
        <v>19</v>
      </c>
      <c r="AD129">
        <v>14</v>
      </c>
      <c r="AE129">
        <v>0</v>
      </c>
      <c r="AF129">
        <v>0</v>
      </c>
      <c r="AG129">
        <v>0</v>
      </c>
      <c r="AH129" t="s">
        <v>208</v>
      </c>
      <c r="AI129" s="1">
        <v>44594.616122685184</v>
      </c>
      <c r="AJ129">
        <v>91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440</v>
      </c>
      <c r="B130" t="s">
        <v>79</v>
      </c>
      <c r="C130" t="s">
        <v>441</v>
      </c>
      <c r="D130" t="s">
        <v>81</v>
      </c>
      <c r="E130" s="2" t="str">
        <f>HYPERLINK("capsilon://?command=openfolder&amp;siteaddress=FAM.docvelocity-na8.net&amp;folderid=FXBB5044CD-EEAD-5123-C362-EE3CD7881543","FX22018565")</f>
        <v>FX22018565</v>
      </c>
      <c r="F130" t="s">
        <v>19</v>
      </c>
      <c r="G130" t="s">
        <v>19</v>
      </c>
      <c r="H130" t="s">
        <v>82</v>
      </c>
      <c r="I130" t="s">
        <v>442</v>
      </c>
      <c r="J130">
        <v>66</v>
      </c>
      <c r="K130" t="s">
        <v>84</v>
      </c>
      <c r="L130" t="s">
        <v>85</v>
      </c>
      <c r="M130" t="s">
        <v>86</v>
      </c>
      <c r="N130">
        <v>1</v>
      </c>
      <c r="O130" s="1">
        <v>44594.56287037037</v>
      </c>
      <c r="P130" s="1">
        <v>44594.597604166665</v>
      </c>
      <c r="Q130">
        <v>2575</v>
      </c>
      <c r="R130">
        <v>426</v>
      </c>
      <c r="S130" t="b">
        <v>0</v>
      </c>
      <c r="T130" t="s">
        <v>87</v>
      </c>
      <c r="U130" t="b">
        <v>0</v>
      </c>
      <c r="V130" t="s">
        <v>97</v>
      </c>
      <c r="W130" s="1">
        <v>44594.597604166665</v>
      </c>
      <c r="X130">
        <v>76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66</v>
      </c>
      <c r="AE130">
        <v>52</v>
      </c>
      <c r="AF130">
        <v>0</v>
      </c>
      <c r="AG130">
        <v>1</v>
      </c>
      <c r="AH130" t="s">
        <v>87</v>
      </c>
      <c r="AI130" t="s">
        <v>87</v>
      </c>
      <c r="AJ130" t="s">
        <v>87</v>
      </c>
      <c r="AK130" t="s">
        <v>87</v>
      </c>
      <c r="AL130" t="s">
        <v>87</v>
      </c>
      <c r="AM130" t="s">
        <v>87</v>
      </c>
      <c r="AN130" t="s">
        <v>87</v>
      </c>
      <c r="AO130" t="s">
        <v>87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443</v>
      </c>
      <c r="B131" t="s">
        <v>79</v>
      </c>
      <c r="C131" t="s">
        <v>444</v>
      </c>
      <c r="D131" t="s">
        <v>81</v>
      </c>
      <c r="E131" s="2" t="str">
        <f>HYPERLINK("capsilon://?command=openfolder&amp;siteaddress=FAM.docvelocity-na8.net&amp;folderid=FX0F729843-F143-7601-D1B3-B9746B927048","FX22011560")</f>
        <v>FX22011560</v>
      </c>
      <c r="F131" t="s">
        <v>19</v>
      </c>
      <c r="G131" t="s">
        <v>19</v>
      </c>
      <c r="H131" t="s">
        <v>82</v>
      </c>
      <c r="I131" t="s">
        <v>445</v>
      </c>
      <c r="J131">
        <v>66</v>
      </c>
      <c r="K131" t="s">
        <v>84</v>
      </c>
      <c r="L131" t="s">
        <v>85</v>
      </c>
      <c r="M131" t="s">
        <v>86</v>
      </c>
      <c r="N131">
        <v>2</v>
      </c>
      <c r="O131" s="1">
        <v>44594.564120370371</v>
      </c>
      <c r="P131" s="1">
        <v>44594.616296296299</v>
      </c>
      <c r="Q131">
        <v>4469</v>
      </c>
      <c r="R131">
        <v>39</v>
      </c>
      <c r="S131" t="b">
        <v>0</v>
      </c>
      <c r="T131" t="s">
        <v>87</v>
      </c>
      <c r="U131" t="b">
        <v>0</v>
      </c>
      <c r="V131" t="s">
        <v>130</v>
      </c>
      <c r="W131" s="1">
        <v>44594.56453703704</v>
      </c>
      <c r="X131">
        <v>25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208</v>
      </c>
      <c r="AI131" s="1">
        <v>44594.616296296299</v>
      </c>
      <c r="AJ131">
        <v>14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446</v>
      </c>
      <c r="B132" t="s">
        <v>79</v>
      </c>
      <c r="C132" t="s">
        <v>238</v>
      </c>
      <c r="D132" t="s">
        <v>81</v>
      </c>
      <c r="E132" s="2" t="str">
        <f>HYPERLINK("capsilon://?command=openfolder&amp;siteaddress=FAM.docvelocity-na8.net&amp;folderid=FX1D944FD3-D035-20BF-183A-457DF4AF64D5","FX220112753")</f>
        <v>FX220112753</v>
      </c>
      <c r="F132" t="s">
        <v>19</v>
      </c>
      <c r="G132" t="s">
        <v>19</v>
      </c>
      <c r="H132" t="s">
        <v>82</v>
      </c>
      <c r="I132" t="s">
        <v>447</v>
      </c>
      <c r="J132">
        <v>66</v>
      </c>
      <c r="K132" t="s">
        <v>84</v>
      </c>
      <c r="L132" t="s">
        <v>85</v>
      </c>
      <c r="M132" t="s">
        <v>86</v>
      </c>
      <c r="N132">
        <v>2</v>
      </c>
      <c r="O132" s="1">
        <v>44594.564525462964</v>
      </c>
      <c r="P132" s="1">
        <v>44594.617175925923</v>
      </c>
      <c r="Q132">
        <v>4285</v>
      </c>
      <c r="R132">
        <v>264</v>
      </c>
      <c r="S132" t="b">
        <v>0</v>
      </c>
      <c r="T132" t="s">
        <v>87</v>
      </c>
      <c r="U132" t="b">
        <v>0</v>
      </c>
      <c r="V132" t="s">
        <v>130</v>
      </c>
      <c r="W132" s="1">
        <v>44594.566724537035</v>
      </c>
      <c r="X132">
        <v>189</v>
      </c>
      <c r="Y132">
        <v>52</v>
      </c>
      <c r="Z132">
        <v>0</v>
      </c>
      <c r="AA132">
        <v>52</v>
      </c>
      <c r="AB132">
        <v>0</v>
      </c>
      <c r="AC132">
        <v>20</v>
      </c>
      <c r="AD132">
        <v>14</v>
      </c>
      <c r="AE132">
        <v>0</v>
      </c>
      <c r="AF132">
        <v>0</v>
      </c>
      <c r="AG132">
        <v>0</v>
      </c>
      <c r="AH132" t="s">
        <v>208</v>
      </c>
      <c r="AI132" s="1">
        <v>44594.617175925923</v>
      </c>
      <c r="AJ132">
        <v>75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14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448</v>
      </c>
      <c r="B133" t="s">
        <v>79</v>
      </c>
      <c r="C133" t="s">
        <v>449</v>
      </c>
      <c r="D133" t="s">
        <v>81</v>
      </c>
      <c r="E133" s="2" t="str">
        <f>HYPERLINK("capsilon://?command=openfolder&amp;siteaddress=FAM.docvelocity-na8.net&amp;folderid=FX30D82732-3750-01FB-1746-3CE88CA94F00","FX21129235")</f>
        <v>FX21129235</v>
      </c>
      <c r="F133" t="s">
        <v>19</v>
      </c>
      <c r="G133" t="s">
        <v>19</v>
      </c>
      <c r="H133" t="s">
        <v>82</v>
      </c>
      <c r="I133" t="s">
        <v>450</v>
      </c>
      <c r="J133">
        <v>66</v>
      </c>
      <c r="K133" t="s">
        <v>84</v>
      </c>
      <c r="L133" t="s">
        <v>85</v>
      </c>
      <c r="M133" t="s">
        <v>86</v>
      </c>
      <c r="N133">
        <v>2</v>
      </c>
      <c r="O133" s="1">
        <v>44594.568854166668</v>
      </c>
      <c r="P133" s="1">
        <v>44594.62059027778</v>
      </c>
      <c r="Q133">
        <v>4407</v>
      </c>
      <c r="R133">
        <v>63</v>
      </c>
      <c r="S133" t="b">
        <v>0</v>
      </c>
      <c r="T133" t="s">
        <v>87</v>
      </c>
      <c r="U133" t="b">
        <v>0</v>
      </c>
      <c r="V133" t="s">
        <v>104</v>
      </c>
      <c r="W133" s="1">
        <v>44594.570150462961</v>
      </c>
      <c r="X133">
        <v>42</v>
      </c>
      <c r="Y133">
        <v>0</v>
      </c>
      <c r="Z133">
        <v>0</v>
      </c>
      <c r="AA133">
        <v>0</v>
      </c>
      <c r="AB133">
        <v>52</v>
      </c>
      <c r="AC133">
        <v>0</v>
      </c>
      <c r="AD133">
        <v>66</v>
      </c>
      <c r="AE133">
        <v>0</v>
      </c>
      <c r="AF133">
        <v>0</v>
      </c>
      <c r="AG133">
        <v>0</v>
      </c>
      <c r="AH133" t="s">
        <v>100</v>
      </c>
      <c r="AI133" s="1">
        <v>44594.62059027778</v>
      </c>
      <c r="AJ133">
        <v>21</v>
      </c>
      <c r="AK133">
        <v>0</v>
      </c>
      <c r="AL133">
        <v>0</v>
      </c>
      <c r="AM133">
        <v>0</v>
      </c>
      <c r="AN133">
        <v>52</v>
      </c>
      <c r="AO133">
        <v>0</v>
      </c>
      <c r="AP133">
        <v>66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451</v>
      </c>
      <c r="B134" t="s">
        <v>79</v>
      </c>
      <c r="C134" t="s">
        <v>349</v>
      </c>
      <c r="D134" t="s">
        <v>81</v>
      </c>
      <c r="E134" s="2" t="str">
        <f>HYPERLINK("capsilon://?command=openfolder&amp;siteaddress=FAM.docvelocity-na8.net&amp;folderid=FXBB9C6DE4-AA31-4D89-7931-82453F5B9797","FX220112938")</f>
        <v>FX220112938</v>
      </c>
      <c r="F134" t="s">
        <v>19</v>
      </c>
      <c r="G134" t="s">
        <v>19</v>
      </c>
      <c r="H134" t="s">
        <v>82</v>
      </c>
      <c r="I134" t="s">
        <v>452</v>
      </c>
      <c r="J134">
        <v>45</v>
      </c>
      <c r="K134" t="s">
        <v>84</v>
      </c>
      <c r="L134" t="s">
        <v>85</v>
      </c>
      <c r="M134" t="s">
        <v>86</v>
      </c>
      <c r="N134">
        <v>2</v>
      </c>
      <c r="O134" s="1">
        <v>44594.579050925924</v>
      </c>
      <c r="P134" s="1">
        <v>44594.626400462963</v>
      </c>
      <c r="Q134">
        <v>2968</v>
      </c>
      <c r="R134">
        <v>1123</v>
      </c>
      <c r="S134" t="b">
        <v>0</v>
      </c>
      <c r="T134" t="s">
        <v>87</v>
      </c>
      <c r="U134" t="b">
        <v>0</v>
      </c>
      <c r="V134" t="s">
        <v>93</v>
      </c>
      <c r="W134" s="1">
        <v>44594.587372685186</v>
      </c>
      <c r="X134">
        <v>622</v>
      </c>
      <c r="Y134">
        <v>55</v>
      </c>
      <c r="Z134">
        <v>0</v>
      </c>
      <c r="AA134">
        <v>55</v>
      </c>
      <c r="AB134">
        <v>0</v>
      </c>
      <c r="AC134">
        <v>24</v>
      </c>
      <c r="AD134">
        <v>-10</v>
      </c>
      <c r="AE134">
        <v>0</v>
      </c>
      <c r="AF134">
        <v>0</v>
      </c>
      <c r="AG134">
        <v>0</v>
      </c>
      <c r="AH134" t="s">
        <v>100</v>
      </c>
      <c r="AI134" s="1">
        <v>44594.626400462963</v>
      </c>
      <c r="AJ134">
        <v>501</v>
      </c>
      <c r="AK134">
        <v>3</v>
      </c>
      <c r="AL134">
        <v>0</v>
      </c>
      <c r="AM134">
        <v>3</v>
      </c>
      <c r="AN134">
        <v>0</v>
      </c>
      <c r="AO134">
        <v>2</v>
      </c>
      <c r="AP134">
        <v>-13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453</v>
      </c>
      <c r="B135" t="s">
        <v>79</v>
      </c>
      <c r="C135" t="s">
        <v>454</v>
      </c>
      <c r="D135" t="s">
        <v>81</v>
      </c>
      <c r="E135" s="2" t="str">
        <f>HYPERLINK("capsilon://?command=openfolder&amp;siteaddress=FAM.docvelocity-na8.net&amp;folderid=FXF83C3124-FD35-05ED-3F99-D80603834A1A","FX22015266")</f>
        <v>FX22015266</v>
      </c>
      <c r="F135" t="s">
        <v>19</v>
      </c>
      <c r="G135" t="s">
        <v>19</v>
      </c>
      <c r="H135" t="s">
        <v>82</v>
      </c>
      <c r="I135" t="s">
        <v>455</v>
      </c>
      <c r="J135">
        <v>66</v>
      </c>
      <c r="K135" t="s">
        <v>84</v>
      </c>
      <c r="L135" t="s">
        <v>85</v>
      </c>
      <c r="M135" t="s">
        <v>86</v>
      </c>
      <c r="N135">
        <v>2</v>
      </c>
      <c r="O135" s="1">
        <v>44594.579375000001</v>
      </c>
      <c r="P135" s="1">
        <v>44594.623472222222</v>
      </c>
      <c r="Q135">
        <v>1827</v>
      </c>
      <c r="R135">
        <v>1983</v>
      </c>
      <c r="S135" t="b">
        <v>0</v>
      </c>
      <c r="T135" t="s">
        <v>87</v>
      </c>
      <c r="U135" t="b">
        <v>0</v>
      </c>
      <c r="V135" t="s">
        <v>104</v>
      </c>
      <c r="W135" s="1">
        <v>44594.601365740738</v>
      </c>
      <c r="X135">
        <v>1813</v>
      </c>
      <c r="Y135">
        <v>52</v>
      </c>
      <c r="Z135">
        <v>0</v>
      </c>
      <c r="AA135">
        <v>52</v>
      </c>
      <c r="AB135">
        <v>0</v>
      </c>
      <c r="AC135">
        <v>36</v>
      </c>
      <c r="AD135">
        <v>14</v>
      </c>
      <c r="AE135">
        <v>0</v>
      </c>
      <c r="AF135">
        <v>0</v>
      </c>
      <c r="AG135">
        <v>0</v>
      </c>
      <c r="AH135" t="s">
        <v>89</v>
      </c>
      <c r="AI135" s="1">
        <v>44594.623472222222</v>
      </c>
      <c r="AJ135">
        <v>170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456</v>
      </c>
      <c r="B136" t="s">
        <v>79</v>
      </c>
      <c r="C136" t="s">
        <v>349</v>
      </c>
      <c r="D136" t="s">
        <v>81</v>
      </c>
      <c r="E136" s="2" t="str">
        <f>HYPERLINK("capsilon://?command=openfolder&amp;siteaddress=FAM.docvelocity-na8.net&amp;folderid=FXBB9C6DE4-AA31-4D89-7931-82453F5B9797","FX220112938")</f>
        <v>FX220112938</v>
      </c>
      <c r="F136" t="s">
        <v>19</v>
      </c>
      <c r="G136" t="s">
        <v>19</v>
      </c>
      <c r="H136" t="s">
        <v>82</v>
      </c>
      <c r="I136" t="s">
        <v>457</v>
      </c>
      <c r="J136">
        <v>55</v>
      </c>
      <c r="K136" t="s">
        <v>84</v>
      </c>
      <c r="L136" t="s">
        <v>85</v>
      </c>
      <c r="M136" t="s">
        <v>86</v>
      </c>
      <c r="N136">
        <v>2</v>
      </c>
      <c r="O136" s="1">
        <v>44594.579687500001</v>
      </c>
      <c r="P136" s="1">
        <v>44594.626550925925</v>
      </c>
      <c r="Q136">
        <v>3432</v>
      </c>
      <c r="R136">
        <v>617</v>
      </c>
      <c r="S136" t="b">
        <v>0</v>
      </c>
      <c r="T136" t="s">
        <v>87</v>
      </c>
      <c r="U136" t="b">
        <v>0</v>
      </c>
      <c r="V136" t="s">
        <v>271</v>
      </c>
      <c r="W136" s="1">
        <v>44594.584606481483</v>
      </c>
      <c r="X136">
        <v>352</v>
      </c>
      <c r="Y136">
        <v>65</v>
      </c>
      <c r="Z136">
        <v>0</v>
      </c>
      <c r="AA136">
        <v>65</v>
      </c>
      <c r="AB136">
        <v>0</v>
      </c>
      <c r="AC136">
        <v>23</v>
      </c>
      <c r="AD136">
        <v>-10</v>
      </c>
      <c r="AE136">
        <v>0</v>
      </c>
      <c r="AF136">
        <v>0</v>
      </c>
      <c r="AG136">
        <v>0</v>
      </c>
      <c r="AH136" t="s">
        <v>89</v>
      </c>
      <c r="AI136" s="1">
        <v>44594.626550925925</v>
      </c>
      <c r="AJ136">
        <v>265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-12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458</v>
      </c>
      <c r="B137" t="s">
        <v>79</v>
      </c>
      <c r="C137" t="s">
        <v>459</v>
      </c>
      <c r="D137" t="s">
        <v>81</v>
      </c>
      <c r="E137" s="2" t="str">
        <f>HYPERLINK("capsilon://?command=openfolder&amp;siteaddress=FAM.docvelocity-na8.net&amp;folderid=FX25ABA802-F0D2-77BA-FABF-1FEE72900458","FX22015312")</f>
        <v>FX22015312</v>
      </c>
      <c r="F137" t="s">
        <v>19</v>
      </c>
      <c r="G137" t="s">
        <v>19</v>
      </c>
      <c r="H137" t="s">
        <v>82</v>
      </c>
      <c r="I137" t="s">
        <v>460</v>
      </c>
      <c r="J137">
        <v>66</v>
      </c>
      <c r="K137" t="s">
        <v>84</v>
      </c>
      <c r="L137" t="s">
        <v>85</v>
      </c>
      <c r="M137" t="s">
        <v>86</v>
      </c>
      <c r="N137">
        <v>2</v>
      </c>
      <c r="O137" s="1">
        <v>44594.579722222225</v>
      </c>
      <c r="P137" s="1">
        <v>44594.628009259257</v>
      </c>
      <c r="Q137">
        <v>3458</v>
      </c>
      <c r="R137">
        <v>714</v>
      </c>
      <c r="S137" t="b">
        <v>0</v>
      </c>
      <c r="T137" t="s">
        <v>87</v>
      </c>
      <c r="U137" t="b">
        <v>0</v>
      </c>
      <c r="V137" t="s">
        <v>130</v>
      </c>
      <c r="W137" s="1">
        <v>44594.588194444441</v>
      </c>
      <c r="X137">
        <v>604</v>
      </c>
      <c r="Y137">
        <v>52</v>
      </c>
      <c r="Z137">
        <v>0</v>
      </c>
      <c r="AA137">
        <v>52</v>
      </c>
      <c r="AB137">
        <v>0</v>
      </c>
      <c r="AC137">
        <v>36</v>
      </c>
      <c r="AD137">
        <v>14</v>
      </c>
      <c r="AE137">
        <v>0</v>
      </c>
      <c r="AF137">
        <v>0</v>
      </c>
      <c r="AG137">
        <v>0</v>
      </c>
      <c r="AH137" t="s">
        <v>89</v>
      </c>
      <c r="AI137" s="1">
        <v>44594.628009259257</v>
      </c>
      <c r="AJ137">
        <v>110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14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461</v>
      </c>
      <c r="B138" t="s">
        <v>79</v>
      </c>
      <c r="C138" t="s">
        <v>462</v>
      </c>
      <c r="D138" t="s">
        <v>81</v>
      </c>
      <c r="E138" s="2" t="str">
        <f>HYPERLINK("capsilon://?command=openfolder&amp;siteaddress=FAM.docvelocity-na8.net&amp;folderid=FX73D5EA30-7399-0F35-A54D-2EE8C9FF8588","FX22015290")</f>
        <v>FX22015290</v>
      </c>
      <c r="F138" t="s">
        <v>19</v>
      </c>
      <c r="G138" t="s">
        <v>19</v>
      </c>
      <c r="H138" t="s">
        <v>82</v>
      </c>
      <c r="I138" t="s">
        <v>463</v>
      </c>
      <c r="J138">
        <v>66</v>
      </c>
      <c r="K138" t="s">
        <v>84</v>
      </c>
      <c r="L138" t="s">
        <v>85</v>
      </c>
      <c r="M138" t="s">
        <v>86</v>
      </c>
      <c r="N138">
        <v>2</v>
      </c>
      <c r="O138" s="1">
        <v>44594.580138888887</v>
      </c>
      <c r="P138" s="1">
        <v>44594.629305555558</v>
      </c>
      <c r="Q138">
        <v>2216</v>
      </c>
      <c r="R138">
        <v>2032</v>
      </c>
      <c r="S138" t="b">
        <v>0</v>
      </c>
      <c r="T138" t="s">
        <v>87</v>
      </c>
      <c r="U138" t="b">
        <v>0</v>
      </c>
      <c r="V138" t="s">
        <v>104</v>
      </c>
      <c r="W138" s="1">
        <v>44594.609791666669</v>
      </c>
      <c r="X138">
        <v>727</v>
      </c>
      <c r="Y138">
        <v>52</v>
      </c>
      <c r="Z138">
        <v>0</v>
      </c>
      <c r="AA138">
        <v>52</v>
      </c>
      <c r="AB138">
        <v>0</v>
      </c>
      <c r="AC138">
        <v>34</v>
      </c>
      <c r="AD138">
        <v>14</v>
      </c>
      <c r="AE138">
        <v>0</v>
      </c>
      <c r="AF138">
        <v>0</v>
      </c>
      <c r="AG138">
        <v>0</v>
      </c>
      <c r="AH138" t="s">
        <v>89</v>
      </c>
      <c r="AI138" s="1">
        <v>44594.629305555558</v>
      </c>
      <c r="AJ138">
        <v>111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464</v>
      </c>
      <c r="B139" t="s">
        <v>79</v>
      </c>
      <c r="C139" t="s">
        <v>349</v>
      </c>
      <c r="D139" t="s">
        <v>81</v>
      </c>
      <c r="E139" s="2" t="str">
        <f>HYPERLINK("capsilon://?command=openfolder&amp;siteaddress=FAM.docvelocity-na8.net&amp;folderid=FXBB9C6DE4-AA31-4D89-7931-82453F5B9797","FX220112938")</f>
        <v>FX220112938</v>
      </c>
      <c r="F139" t="s">
        <v>19</v>
      </c>
      <c r="G139" t="s">
        <v>19</v>
      </c>
      <c r="H139" t="s">
        <v>82</v>
      </c>
      <c r="I139" t="s">
        <v>465</v>
      </c>
      <c r="J139">
        <v>66</v>
      </c>
      <c r="K139" t="s">
        <v>84</v>
      </c>
      <c r="L139" t="s">
        <v>85</v>
      </c>
      <c r="M139" t="s">
        <v>86</v>
      </c>
      <c r="N139">
        <v>2</v>
      </c>
      <c r="O139" s="1">
        <v>44594.581435185188</v>
      </c>
      <c r="P139" s="1">
        <v>44594.634930555556</v>
      </c>
      <c r="Q139">
        <v>3780</v>
      </c>
      <c r="R139">
        <v>842</v>
      </c>
      <c r="S139" t="b">
        <v>0</v>
      </c>
      <c r="T139" t="s">
        <v>87</v>
      </c>
      <c r="U139" t="b">
        <v>0</v>
      </c>
      <c r="V139" t="s">
        <v>271</v>
      </c>
      <c r="W139" s="1">
        <v>44594.588460648149</v>
      </c>
      <c r="X139">
        <v>332</v>
      </c>
      <c r="Y139">
        <v>52</v>
      </c>
      <c r="Z139">
        <v>0</v>
      </c>
      <c r="AA139">
        <v>52</v>
      </c>
      <c r="AB139">
        <v>0</v>
      </c>
      <c r="AC139">
        <v>30</v>
      </c>
      <c r="AD139">
        <v>14</v>
      </c>
      <c r="AE139">
        <v>0</v>
      </c>
      <c r="AF139">
        <v>0</v>
      </c>
      <c r="AG139">
        <v>0</v>
      </c>
      <c r="AH139" t="s">
        <v>100</v>
      </c>
      <c r="AI139" s="1">
        <v>44594.634930555556</v>
      </c>
      <c r="AJ139">
        <v>510</v>
      </c>
      <c r="AK139">
        <v>2</v>
      </c>
      <c r="AL139">
        <v>0</v>
      </c>
      <c r="AM139">
        <v>2</v>
      </c>
      <c r="AN139">
        <v>0</v>
      </c>
      <c r="AO139">
        <v>2</v>
      </c>
      <c r="AP139">
        <v>12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466</v>
      </c>
      <c r="B140" t="s">
        <v>79</v>
      </c>
      <c r="C140" t="s">
        <v>467</v>
      </c>
      <c r="D140" t="s">
        <v>81</v>
      </c>
      <c r="E140" s="2" t="str">
        <f>HYPERLINK("capsilon://?command=openfolder&amp;siteaddress=FAM.docvelocity-na8.net&amp;folderid=FXD1DD137C-549E-B9E8-C4C1-3A84EEC0BA56","FX220112211")</f>
        <v>FX220112211</v>
      </c>
      <c r="F140" t="s">
        <v>19</v>
      </c>
      <c r="G140" t="s">
        <v>19</v>
      </c>
      <c r="H140" t="s">
        <v>82</v>
      </c>
      <c r="I140" t="s">
        <v>468</v>
      </c>
      <c r="J140">
        <v>38</v>
      </c>
      <c r="K140" t="s">
        <v>84</v>
      </c>
      <c r="L140" t="s">
        <v>85</v>
      </c>
      <c r="M140" t="s">
        <v>86</v>
      </c>
      <c r="N140">
        <v>1</v>
      </c>
      <c r="O140" s="1">
        <v>44594.593518518515</v>
      </c>
      <c r="P140" s="1">
        <v>44594.655613425923</v>
      </c>
      <c r="Q140">
        <v>4422</v>
      </c>
      <c r="R140">
        <v>943</v>
      </c>
      <c r="S140" t="b">
        <v>0</v>
      </c>
      <c r="T140" t="s">
        <v>87</v>
      </c>
      <c r="U140" t="b">
        <v>0</v>
      </c>
      <c r="V140" t="s">
        <v>97</v>
      </c>
      <c r="W140" s="1">
        <v>44594.655613425923</v>
      </c>
      <c r="X140">
        <v>588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38</v>
      </c>
      <c r="AE140">
        <v>37</v>
      </c>
      <c r="AF140">
        <v>0</v>
      </c>
      <c r="AG140">
        <v>4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469</v>
      </c>
      <c r="B141" t="s">
        <v>79</v>
      </c>
      <c r="C141" t="s">
        <v>441</v>
      </c>
      <c r="D141" t="s">
        <v>81</v>
      </c>
      <c r="E141" s="2" t="str">
        <f>HYPERLINK("capsilon://?command=openfolder&amp;siteaddress=FAM.docvelocity-na8.net&amp;folderid=FXBB5044CD-EEAD-5123-C362-EE3CD7881543","FX22018565")</f>
        <v>FX22018565</v>
      </c>
      <c r="F141" t="s">
        <v>19</v>
      </c>
      <c r="G141" t="s">
        <v>19</v>
      </c>
      <c r="H141" t="s">
        <v>82</v>
      </c>
      <c r="I141" t="s">
        <v>442</v>
      </c>
      <c r="J141">
        <v>38</v>
      </c>
      <c r="K141" t="s">
        <v>84</v>
      </c>
      <c r="L141" t="s">
        <v>85</v>
      </c>
      <c r="M141" t="s">
        <v>86</v>
      </c>
      <c r="N141">
        <v>2</v>
      </c>
      <c r="O141" s="1">
        <v>44594.598900462966</v>
      </c>
      <c r="P141" s="1">
        <v>44594.613969907405</v>
      </c>
      <c r="Q141">
        <v>49</v>
      </c>
      <c r="R141">
        <v>1253</v>
      </c>
      <c r="S141" t="b">
        <v>0</v>
      </c>
      <c r="T141" t="s">
        <v>87</v>
      </c>
      <c r="U141" t="b">
        <v>1</v>
      </c>
      <c r="V141" t="s">
        <v>93</v>
      </c>
      <c r="W141" s="1">
        <v>44594.606944444444</v>
      </c>
      <c r="X141">
        <v>649</v>
      </c>
      <c r="Y141">
        <v>37</v>
      </c>
      <c r="Z141">
        <v>0</v>
      </c>
      <c r="AA141">
        <v>37</v>
      </c>
      <c r="AB141">
        <v>0</v>
      </c>
      <c r="AC141">
        <v>22</v>
      </c>
      <c r="AD141">
        <v>1</v>
      </c>
      <c r="AE141">
        <v>0</v>
      </c>
      <c r="AF141">
        <v>0</v>
      </c>
      <c r="AG141">
        <v>0</v>
      </c>
      <c r="AH141" t="s">
        <v>100</v>
      </c>
      <c r="AI141" s="1">
        <v>44594.613969907405</v>
      </c>
      <c r="AJ141">
        <v>604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470</v>
      </c>
      <c r="B142" t="s">
        <v>79</v>
      </c>
      <c r="C142" t="s">
        <v>435</v>
      </c>
      <c r="D142" t="s">
        <v>81</v>
      </c>
      <c r="E142" s="2" t="str">
        <f>HYPERLINK("capsilon://?command=openfolder&amp;siteaddress=FAM.docvelocity-na8.net&amp;folderid=FX01BE8484-DB13-1E3D-9526-9C701C75E89D","FX220114189")</f>
        <v>FX220114189</v>
      </c>
      <c r="F142" t="s">
        <v>19</v>
      </c>
      <c r="G142" t="s">
        <v>19</v>
      </c>
      <c r="H142" t="s">
        <v>82</v>
      </c>
      <c r="I142" t="s">
        <v>436</v>
      </c>
      <c r="J142">
        <v>215</v>
      </c>
      <c r="K142" t="s">
        <v>84</v>
      </c>
      <c r="L142" t="s">
        <v>85</v>
      </c>
      <c r="M142" t="s">
        <v>86</v>
      </c>
      <c r="N142">
        <v>2</v>
      </c>
      <c r="O142" s="1">
        <v>44594.599386574075</v>
      </c>
      <c r="P142" s="1">
        <v>44594.627581018518</v>
      </c>
      <c r="Q142">
        <v>142</v>
      </c>
      <c r="R142">
        <v>2294</v>
      </c>
      <c r="S142" t="b">
        <v>0</v>
      </c>
      <c r="T142" t="s">
        <v>87</v>
      </c>
      <c r="U142" t="b">
        <v>1</v>
      </c>
      <c r="V142" t="s">
        <v>88</v>
      </c>
      <c r="W142" s="1">
        <v>44594.616342592592</v>
      </c>
      <c r="X142">
        <v>1446</v>
      </c>
      <c r="Y142">
        <v>201</v>
      </c>
      <c r="Z142">
        <v>0</v>
      </c>
      <c r="AA142">
        <v>201</v>
      </c>
      <c r="AB142">
        <v>0</v>
      </c>
      <c r="AC142">
        <v>91</v>
      </c>
      <c r="AD142">
        <v>14</v>
      </c>
      <c r="AE142">
        <v>0</v>
      </c>
      <c r="AF142">
        <v>0</v>
      </c>
      <c r="AG142">
        <v>0</v>
      </c>
      <c r="AH142" t="s">
        <v>208</v>
      </c>
      <c r="AI142" s="1">
        <v>44594.627581018518</v>
      </c>
      <c r="AJ142">
        <v>56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471</v>
      </c>
      <c r="B143" t="s">
        <v>79</v>
      </c>
      <c r="C143" t="s">
        <v>472</v>
      </c>
      <c r="D143" t="s">
        <v>81</v>
      </c>
      <c r="E143" s="2" t="str">
        <f>HYPERLINK("capsilon://?command=openfolder&amp;siteaddress=FAM.docvelocity-na8.net&amp;folderid=FX4C654EC3-AA85-4013-59AB-D03CBAA00AEA","FX22019522")</f>
        <v>FX22019522</v>
      </c>
      <c r="F143" t="s">
        <v>19</v>
      </c>
      <c r="G143" t="s">
        <v>19</v>
      </c>
      <c r="H143" t="s">
        <v>82</v>
      </c>
      <c r="I143" t="s">
        <v>473</v>
      </c>
      <c r="J143">
        <v>38</v>
      </c>
      <c r="K143" t="s">
        <v>84</v>
      </c>
      <c r="L143" t="s">
        <v>85</v>
      </c>
      <c r="M143" t="s">
        <v>86</v>
      </c>
      <c r="N143">
        <v>2</v>
      </c>
      <c r="O143" s="1">
        <v>44594.605208333334</v>
      </c>
      <c r="P143" s="1">
        <v>44594.630914351852</v>
      </c>
      <c r="Q143">
        <v>1187</v>
      </c>
      <c r="R143">
        <v>1034</v>
      </c>
      <c r="S143" t="b">
        <v>0</v>
      </c>
      <c r="T143" t="s">
        <v>87</v>
      </c>
      <c r="U143" t="b">
        <v>0</v>
      </c>
      <c r="V143" t="s">
        <v>120</v>
      </c>
      <c r="W143" s="1">
        <v>44594.616087962961</v>
      </c>
      <c r="X143">
        <v>896</v>
      </c>
      <c r="Y143">
        <v>37</v>
      </c>
      <c r="Z143">
        <v>0</v>
      </c>
      <c r="AA143">
        <v>37</v>
      </c>
      <c r="AB143">
        <v>0</v>
      </c>
      <c r="AC143">
        <v>9</v>
      </c>
      <c r="AD143">
        <v>1</v>
      </c>
      <c r="AE143">
        <v>0</v>
      </c>
      <c r="AF143">
        <v>0</v>
      </c>
      <c r="AG143">
        <v>0</v>
      </c>
      <c r="AH143" t="s">
        <v>89</v>
      </c>
      <c r="AI143" s="1">
        <v>44594.630914351852</v>
      </c>
      <c r="AJ143">
        <v>138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474</v>
      </c>
      <c r="B144" t="s">
        <v>79</v>
      </c>
      <c r="C144" t="s">
        <v>390</v>
      </c>
      <c r="D144" t="s">
        <v>81</v>
      </c>
      <c r="E144" s="2" t="str">
        <f>HYPERLINK("capsilon://?command=openfolder&amp;siteaddress=FAM.docvelocity-na8.net&amp;folderid=FX81F065FD-01CE-0A9D-2171-B06B4A1D3288","FX22019242")</f>
        <v>FX22019242</v>
      </c>
      <c r="F144" t="s">
        <v>19</v>
      </c>
      <c r="G144" t="s">
        <v>19</v>
      </c>
      <c r="H144" t="s">
        <v>82</v>
      </c>
      <c r="I144" t="s">
        <v>475</v>
      </c>
      <c r="J144">
        <v>66</v>
      </c>
      <c r="K144" t="s">
        <v>84</v>
      </c>
      <c r="L144" t="s">
        <v>85</v>
      </c>
      <c r="M144" t="s">
        <v>86</v>
      </c>
      <c r="N144">
        <v>2</v>
      </c>
      <c r="O144" s="1">
        <v>44594.611319444448</v>
      </c>
      <c r="P144" s="1">
        <v>44594.6325462963</v>
      </c>
      <c r="Q144">
        <v>889</v>
      </c>
      <c r="R144">
        <v>945</v>
      </c>
      <c r="S144" t="b">
        <v>0</v>
      </c>
      <c r="T144" t="s">
        <v>87</v>
      </c>
      <c r="U144" t="b">
        <v>0</v>
      </c>
      <c r="V144" t="s">
        <v>93</v>
      </c>
      <c r="W144" s="1">
        <v>44594.624872685185</v>
      </c>
      <c r="X144">
        <v>805</v>
      </c>
      <c r="Y144">
        <v>52</v>
      </c>
      <c r="Z144">
        <v>0</v>
      </c>
      <c r="AA144">
        <v>52</v>
      </c>
      <c r="AB144">
        <v>0</v>
      </c>
      <c r="AC144">
        <v>23</v>
      </c>
      <c r="AD144">
        <v>14</v>
      </c>
      <c r="AE144">
        <v>0</v>
      </c>
      <c r="AF144">
        <v>0</v>
      </c>
      <c r="AG144">
        <v>0</v>
      </c>
      <c r="AH144" t="s">
        <v>89</v>
      </c>
      <c r="AI144" s="1">
        <v>44594.6325462963</v>
      </c>
      <c r="AJ144">
        <v>140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476</v>
      </c>
      <c r="B145" t="s">
        <v>79</v>
      </c>
      <c r="C145" t="s">
        <v>304</v>
      </c>
      <c r="D145" t="s">
        <v>81</v>
      </c>
      <c r="E145" s="2" t="str">
        <f>HYPERLINK("capsilon://?command=openfolder&amp;siteaddress=FAM.docvelocity-na8.net&amp;folderid=FX068AE309-6E14-59F1-1A2B-A9BC6D0CD42F","FX220112823")</f>
        <v>FX220112823</v>
      </c>
      <c r="F145" t="s">
        <v>19</v>
      </c>
      <c r="G145" t="s">
        <v>19</v>
      </c>
      <c r="H145" t="s">
        <v>82</v>
      </c>
      <c r="I145" t="s">
        <v>477</v>
      </c>
      <c r="J145">
        <v>66</v>
      </c>
      <c r="K145" t="s">
        <v>84</v>
      </c>
      <c r="L145" t="s">
        <v>85</v>
      </c>
      <c r="M145" t="s">
        <v>86</v>
      </c>
      <c r="N145">
        <v>2</v>
      </c>
      <c r="O145" s="1">
        <v>44594.613055555557</v>
      </c>
      <c r="P145" s="1">
        <v>44594.663634259261</v>
      </c>
      <c r="Q145">
        <v>2054</v>
      </c>
      <c r="R145">
        <v>2316</v>
      </c>
      <c r="S145" t="b">
        <v>0</v>
      </c>
      <c r="T145" t="s">
        <v>87</v>
      </c>
      <c r="U145" t="b">
        <v>0</v>
      </c>
      <c r="V145" t="s">
        <v>93</v>
      </c>
      <c r="W145" s="1">
        <v>44594.650023148148</v>
      </c>
      <c r="X145">
        <v>2172</v>
      </c>
      <c r="Y145">
        <v>52</v>
      </c>
      <c r="Z145">
        <v>0</v>
      </c>
      <c r="AA145">
        <v>52</v>
      </c>
      <c r="AB145">
        <v>0</v>
      </c>
      <c r="AC145">
        <v>42</v>
      </c>
      <c r="AD145">
        <v>14</v>
      </c>
      <c r="AE145">
        <v>0</v>
      </c>
      <c r="AF145">
        <v>0</v>
      </c>
      <c r="AG145">
        <v>0</v>
      </c>
      <c r="AH145" t="s">
        <v>208</v>
      </c>
      <c r="AI145" s="1">
        <v>44594.663634259261</v>
      </c>
      <c r="AJ145">
        <v>99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478</v>
      </c>
      <c r="B146" t="s">
        <v>79</v>
      </c>
      <c r="C146" t="s">
        <v>479</v>
      </c>
      <c r="D146" t="s">
        <v>81</v>
      </c>
      <c r="E146" s="2" t="str">
        <f>HYPERLINK("capsilon://?command=openfolder&amp;siteaddress=FAM.docvelocity-na8.net&amp;folderid=FX2CA6C71E-FC9C-0A40-59AD-57ED19DCA76A","FX22019817")</f>
        <v>FX22019817</v>
      </c>
      <c r="F146" t="s">
        <v>19</v>
      </c>
      <c r="G146" t="s">
        <v>19</v>
      </c>
      <c r="H146" t="s">
        <v>82</v>
      </c>
      <c r="I146" t="s">
        <v>480</v>
      </c>
      <c r="J146">
        <v>66</v>
      </c>
      <c r="K146" t="s">
        <v>84</v>
      </c>
      <c r="L146" t="s">
        <v>85</v>
      </c>
      <c r="M146" t="s">
        <v>86</v>
      </c>
      <c r="N146">
        <v>2</v>
      </c>
      <c r="O146" s="1">
        <v>44594.621851851851</v>
      </c>
      <c r="P146" s="1">
        <v>44594.664467592593</v>
      </c>
      <c r="Q146">
        <v>2425</v>
      </c>
      <c r="R146">
        <v>1257</v>
      </c>
      <c r="S146" t="b">
        <v>0</v>
      </c>
      <c r="T146" t="s">
        <v>87</v>
      </c>
      <c r="U146" t="b">
        <v>0</v>
      </c>
      <c r="V146" t="s">
        <v>134</v>
      </c>
      <c r="W146" s="1">
        <v>44594.640428240738</v>
      </c>
      <c r="X146">
        <v>1178</v>
      </c>
      <c r="Y146">
        <v>52</v>
      </c>
      <c r="Z146">
        <v>0</v>
      </c>
      <c r="AA146">
        <v>52</v>
      </c>
      <c r="AB146">
        <v>0</v>
      </c>
      <c r="AC146">
        <v>20</v>
      </c>
      <c r="AD146">
        <v>14</v>
      </c>
      <c r="AE146">
        <v>0</v>
      </c>
      <c r="AF146">
        <v>0</v>
      </c>
      <c r="AG146">
        <v>0</v>
      </c>
      <c r="AH146" t="s">
        <v>208</v>
      </c>
      <c r="AI146" s="1">
        <v>44594.664467592593</v>
      </c>
      <c r="AJ146">
        <v>71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481</v>
      </c>
      <c r="B147" t="s">
        <v>79</v>
      </c>
      <c r="C147" t="s">
        <v>482</v>
      </c>
      <c r="D147" t="s">
        <v>81</v>
      </c>
      <c r="E147" s="2" t="str">
        <f>HYPERLINK("capsilon://?command=openfolder&amp;siteaddress=FAM.docvelocity-na8.net&amp;folderid=FXE798C3E4-CC7B-15F3-9D3B-5E36734E65F6","FX220112105")</f>
        <v>FX220112105</v>
      </c>
      <c r="F147" t="s">
        <v>19</v>
      </c>
      <c r="G147" t="s">
        <v>19</v>
      </c>
      <c r="H147" t="s">
        <v>82</v>
      </c>
      <c r="I147" t="s">
        <v>483</v>
      </c>
      <c r="J147">
        <v>38</v>
      </c>
      <c r="K147" t="s">
        <v>84</v>
      </c>
      <c r="L147" t="s">
        <v>85</v>
      </c>
      <c r="M147" t="s">
        <v>86</v>
      </c>
      <c r="N147">
        <v>2</v>
      </c>
      <c r="O147" s="1">
        <v>44594.645729166667</v>
      </c>
      <c r="P147" s="1">
        <v>44594.665173611109</v>
      </c>
      <c r="Q147">
        <v>793</v>
      </c>
      <c r="R147">
        <v>887</v>
      </c>
      <c r="S147" t="b">
        <v>0</v>
      </c>
      <c r="T147" t="s">
        <v>87</v>
      </c>
      <c r="U147" t="b">
        <v>0</v>
      </c>
      <c r="V147" t="s">
        <v>93</v>
      </c>
      <c r="W147" s="1">
        <v>44594.65960648148</v>
      </c>
      <c r="X147">
        <v>827</v>
      </c>
      <c r="Y147">
        <v>37</v>
      </c>
      <c r="Z147">
        <v>0</v>
      </c>
      <c r="AA147">
        <v>37</v>
      </c>
      <c r="AB147">
        <v>0</v>
      </c>
      <c r="AC147">
        <v>19</v>
      </c>
      <c r="AD147">
        <v>1</v>
      </c>
      <c r="AE147">
        <v>0</v>
      </c>
      <c r="AF147">
        <v>0</v>
      </c>
      <c r="AG147">
        <v>0</v>
      </c>
      <c r="AH147" t="s">
        <v>208</v>
      </c>
      <c r="AI147" s="1">
        <v>44594.665173611109</v>
      </c>
      <c r="AJ147">
        <v>60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484</v>
      </c>
      <c r="B148" t="s">
        <v>79</v>
      </c>
      <c r="C148" t="s">
        <v>485</v>
      </c>
      <c r="D148" t="s">
        <v>81</v>
      </c>
      <c r="E148" s="2" t="str">
        <f>HYPERLINK("capsilon://?command=openfolder&amp;siteaddress=FAM.docvelocity-na8.net&amp;folderid=FXFA827CA3-0C85-2DC1-AD77-10761CBEF1B6","FX22014739")</f>
        <v>FX22014739</v>
      </c>
      <c r="F148" t="s">
        <v>19</v>
      </c>
      <c r="G148" t="s">
        <v>19</v>
      </c>
      <c r="H148" t="s">
        <v>82</v>
      </c>
      <c r="I148" t="s">
        <v>486</v>
      </c>
      <c r="J148">
        <v>66</v>
      </c>
      <c r="K148" t="s">
        <v>84</v>
      </c>
      <c r="L148" t="s">
        <v>85</v>
      </c>
      <c r="M148" t="s">
        <v>86</v>
      </c>
      <c r="N148">
        <v>2</v>
      </c>
      <c r="O148" s="1">
        <v>44594.646354166667</v>
      </c>
      <c r="P148" s="1">
        <v>44594.665312500001</v>
      </c>
      <c r="Q148">
        <v>1602</v>
      </c>
      <c r="R148">
        <v>36</v>
      </c>
      <c r="S148" t="b">
        <v>0</v>
      </c>
      <c r="T148" t="s">
        <v>87</v>
      </c>
      <c r="U148" t="b">
        <v>0</v>
      </c>
      <c r="V148" t="s">
        <v>97</v>
      </c>
      <c r="W148" s="1">
        <v>44594.655902777777</v>
      </c>
      <c r="X148">
        <v>24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66</v>
      </c>
      <c r="AE148">
        <v>0</v>
      </c>
      <c r="AF148">
        <v>0</v>
      </c>
      <c r="AG148">
        <v>0</v>
      </c>
      <c r="AH148" t="s">
        <v>208</v>
      </c>
      <c r="AI148" s="1">
        <v>44594.665312500001</v>
      </c>
      <c r="AJ148">
        <v>12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66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487</v>
      </c>
      <c r="B149" t="s">
        <v>79</v>
      </c>
      <c r="C149" t="s">
        <v>467</v>
      </c>
      <c r="D149" t="s">
        <v>81</v>
      </c>
      <c r="E149" s="2" t="str">
        <f>HYPERLINK("capsilon://?command=openfolder&amp;siteaddress=FAM.docvelocity-na8.net&amp;folderid=FXD1DD137C-549E-B9E8-C4C1-3A84EEC0BA56","FX220112211")</f>
        <v>FX220112211</v>
      </c>
      <c r="F149" t="s">
        <v>19</v>
      </c>
      <c r="G149" t="s">
        <v>19</v>
      </c>
      <c r="H149" t="s">
        <v>82</v>
      </c>
      <c r="I149" t="s">
        <v>468</v>
      </c>
      <c r="J149">
        <v>152</v>
      </c>
      <c r="K149" t="s">
        <v>84</v>
      </c>
      <c r="L149" t="s">
        <v>85</v>
      </c>
      <c r="M149" t="s">
        <v>86</v>
      </c>
      <c r="N149">
        <v>2</v>
      </c>
      <c r="O149" s="1">
        <v>44594.656122685185</v>
      </c>
      <c r="P149" s="1">
        <v>44594.699884259258</v>
      </c>
      <c r="Q149">
        <v>303</v>
      </c>
      <c r="R149">
        <v>3478</v>
      </c>
      <c r="S149" t="b">
        <v>0</v>
      </c>
      <c r="T149" t="s">
        <v>87</v>
      </c>
      <c r="U149" t="b">
        <v>1</v>
      </c>
      <c r="V149" t="s">
        <v>93</v>
      </c>
      <c r="W149" s="1">
        <v>44594.695497685185</v>
      </c>
      <c r="X149">
        <v>3101</v>
      </c>
      <c r="Y149">
        <v>114</v>
      </c>
      <c r="Z149">
        <v>0</v>
      </c>
      <c r="AA149">
        <v>114</v>
      </c>
      <c r="AB149">
        <v>37</v>
      </c>
      <c r="AC149">
        <v>73</v>
      </c>
      <c r="AD149">
        <v>38</v>
      </c>
      <c r="AE149">
        <v>0</v>
      </c>
      <c r="AF149">
        <v>0</v>
      </c>
      <c r="AG149">
        <v>0</v>
      </c>
      <c r="AH149" t="s">
        <v>89</v>
      </c>
      <c r="AI149" s="1">
        <v>44594.699884259258</v>
      </c>
      <c r="AJ149">
        <v>377</v>
      </c>
      <c r="AK149">
        <v>4</v>
      </c>
      <c r="AL149">
        <v>0</v>
      </c>
      <c r="AM149">
        <v>4</v>
      </c>
      <c r="AN149">
        <v>37</v>
      </c>
      <c r="AO149">
        <v>4</v>
      </c>
      <c r="AP149">
        <v>34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488</v>
      </c>
      <c r="B150" t="s">
        <v>79</v>
      </c>
      <c r="C150" t="s">
        <v>149</v>
      </c>
      <c r="D150" t="s">
        <v>81</v>
      </c>
      <c r="E150" s="2" t="str">
        <f>HYPERLINK("capsilon://?command=openfolder&amp;siteaddress=FAM.docvelocity-na8.net&amp;folderid=FXC4221919-7424-76EA-E671-D4AEDA1BF1F9","FX22019824")</f>
        <v>FX22019824</v>
      </c>
      <c r="F150" t="s">
        <v>19</v>
      </c>
      <c r="G150" t="s">
        <v>19</v>
      </c>
      <c r="H150" t="s">
        <v>82</v>
      </c>
      <c r="I150" t="s">
        <v>489</v>
      </c>
      <c r="J150">
        <v>66</v>
      </c>
      <c r="K150" t="s">
        <v>84</v>
      </c>
      <c r="L150" t="s">
        <v>85</v>
      </c>
      <c r="M150" t="s">
        <v>86</v>
      </c>
      <c r="N150">
        <v>2</v>
      </c>
      <c r="O150" s="1">
        <v>44594.674317129633</v>
      </c>
      <c r="P150" s="1">
        <v>44594.690949074073</v>
      </c>
      <c r="Q150">
        <v>1097</v>
      </c>
      <c r="R150">
        <v>340</v>
      </c>
      <c r="S150" t="b">
        <v>0</v>
      </c>
      <c r="T150" t="s">
        <v>87</v>
      </c>
      <c r="U150" t="b">
        <v>0</v>
      </c>
      <c r="V150" t="s">
        <v>97</v>
      </c>
      <c r="W150" s="1">
        <v>44594.685567129629</v>
      </c>
      <c r="X150">
        <v>284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66</v>
      </c>
      <c r="AE150">
        <v>0</v>
      </c>
      <c r="AF150">
        <v>0</v>
      </c>
      <c r="AG150">
        <v>0</v>
      </c>
      <c r="AH150" t="s">
        <v>100</v>
      </c>
      <c r="AI150" s="1">
        <v>44594.690949074073</v>
      </c>
      <c r="AJ150">
        <v>56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490</v>
      </c>
      <c r="B151" t="s">
        <v>79</v>
      </c>
      <c r="C151" t="s">
        <v>491</v>
      </c>
      <c r="D151" t="s">
        <v>81</v>
      </c>
      <c r="E151" s="2" t="str">
        <f>HYPERLINK("capsilon://?command=openfolder&amp;siteaddress=FAM.docvelocity-na8.net&amp;folderid=FX9222942E-DF2E-FB90-C07D-9778AA72F579","FX22014493")</f>
        <v>FX22014493</v>
      </c>
      <c r="F151" t="s">
        <v>19</v>
      </c>
      <c r="G151" t="s">
        <v>19</v>
      </c>
      <c r="H151" t="s">
        <v>82</v>
      </c>
      <c r="I151" t="s">
        <v>492</v>
      </c>
      <c r="J151">
        <v>84</v>
      </c>
      <c r="K151" t="s">
        <v>84</v>
      </c>
      <c r="L151" t="s">
        <v>85</v>
      </c>
      <c r="M151" t="s">
        <v>86</v>
      </c>
      <c r="N151">
        <v>2</v>
      </c>
      <c r="O151" s="1">
        <v>44594.677615740744</v>
      </c>
      <c r="P151" s="1">
        <v>44594.726087962961</v>
      </c>
      <c r="Q151">
        <v>2068</v>
      </c>
      <c r="R151">
        <v>2120</v>
      </c>
      <c r="S151" t="b">
        <v>0</v>
      </c>
      <c r="T151" t="s">
        <v>87</v>
      </c>
      <c r="U151" t="b">
        <v>0</v>
      </c>
      <c r="V151" t="s">
        <v>120</v>
      </c>
      <c r="W151" s="1">
        <v>44594.711875000001</v>
      </c>
      <c r="X151">
        <v>1869</v>
      </c>
      <c r="Y151">
        <v>63</v>
      </c>
      <c r="Z151">
        <v>0</v>
      </c>
      <c r="AA151">
        <v>63</v>
      </c>
      <c r="AB151">
        <v>0</v>
      </c>
      <c r="AC151">
        <v>37</v>
      </c>
      <c r="AD151">
        <v>21</v>
      </c>
      <c r="AE151">
        <v>0</v>
      </c>
      <c r="AF151">
        <v>0</v>
      </c>
      <c r="AG151">
        <v>0</v>
      </c>
      <c r="AH151" t="s">
        <v>208</v>
      </c>
      <c r="AI151" s="1">
        <v>44594.726087962961</v>
      </c>
      <c r="AJ151">
        <v>198</v>
      </c>
      <c r="AK151">
        <v>4</v>
      </c>
      <c r="AL151">
        <v>0</v>
      </c>
      <c r="AM151">
        <v>4</v>
      </c>
      <c r="AN151">
        <v>0</v>
      </c>
      <c r="AO151">
        <v>3</v>
      </c>
      <c r="AP151">
        <v>17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493</v>
      </c>
      <c r="B152" t="s">
        <v>79</v>
      </c>
      <c r="C152" t="s">
        <v>491</v>
      </c>
      <c r="D152" t="s">
        <v>81</v>
      </c>
      <c r="E152" s="2" t="str">
        <f>HYPERLINK("capsilon://?command=openfolder&amp;siteaddress=FAM.docvelocity-na8.net&amp;folderid=FX9222942E-DF2E-FB90-C07D-9778AA72F579","FX22014493")</f>
        <v>FX22014493</v>
      </c>
      <c r="F152" t="s">
        <v>19</v>
      </c>
      <c r="G152" t="s">
        <v>19</v>
      </c>
      <c r="H152" t="s">
        <v>82</v>
      </c>
      <c r="I152" t="s">
        <v>494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44594.679247685184</v>
      </c>
      <c r="P152" s="1">
        <v>44594.695752314816</v>
      </c>
      <c r="Q152">
        <v>912</v>
      </c>
      <c r="R152">
        <v>514</v>
      </c>
      <c r="S152" t="b">
        <v>0</v>
      </c>
      <c r="T152" t="s">
        <v>87</v>
      </c>
      <c r="U152" t="b">
        <v>0</v>
      </c>
      <c r="V152" t="s">
        <v>97</v>
      </c>
      <c r="W152" s="1">
        <v>44594.687349537038</v>
      </c>
      <c r="X152">
        <v>99</v>
      </c>
      <c r="Y152">
        <v>21</v>
      </c>
      <c r="Z152">
        <v>0</v>
      </c>
      <c r="AA152">
        <v>21</v>
      </c>
      <c r="AB152">
        <v>0</v>
      </c>
      <c r="AC152">
        <v>3</v>
      </c>
      <c r="AD152">
        <v>7</v>
      </c>
      <c r="AE152">
        <v>0</v>
      </c>
      <c r="AF152">
        <v>0</v>
      </c>
      <c r="AG152">
        <v>0</v>
      </c>
      <c r="AH152" t="s">
        <v>100</v>
      </c>
      <c r="AI152" s="1">
        <v>44594.695752314816</v>
      </c>
      <c r="AJ152">
        <v>415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495</v>
      </c>
      <c r="B153" t="s">
        <v>79</v>
      </c>
      <c r="C153" t="s">
        <v>496</v>
      </c>
      <c r="D153" t="s">
        <v>81</v>
      </c>
      <c r="E153" s="2" t="str">
        <f>HYPERLINK("capsilon://?command=openfolder&amp;siteaddress=FAM.docvelocity-na8.net&amp;folderid=FX9F5A16BC-DAB2-BC78-7929-3095E7774690","FX22013084")</f>
        <v>FX22013084</v>
      </c>
      <c r="F153" t="s">
        <v>19</v>
      </c>
      <c r="G153" t="s">
        <v>19</v>
      </c>
      <c r="H153" t="s">
        <v>82</v>
      </c>
      <c r="I153" t="s">
        <v>497</v>
      </c>
      <c r="J153">
        <v>66</v>
      </c>
      <c r="K153" t="s">
        <v>84</v>
      </c>
      <c r="L153" t="s">
        <v>85</v>
      </c>
      <c r="M153" t="s">
        <v>86</v>
      </c>
      <c r="N153">
        <v>2</v>
      </c>
      <c r="O153" s="1">
        <v>44594.679432870369</v>
      </c>
      <c r="P153" s="1">
        <v>44594.695520833331</v>
      </c>
      <c r="Q153">
        <v>1326</v>
      </c>
      <c r="R153">
        <v>64</v>
      </c>
      <c r="S153" t="b">
        <v>0</v>
      </c>
      <c r="T153" t="s">
        <v>87</v>
      </c>
      <c r="U153" t="b">
        <v>0</v>
      </c>
      <c r="V153" t="s">
        <v>97</v>
      </c>
      <c r="W153" s="1">
        <v>44594.687858796293</v>
      </c>
      <c r="X153">
        <v>43</v>
      </c>
      <c r="Y153">
        <v>0</v>
      </c>
      <c r="Z153">
        <v>0</v>
      </c>
      <c r="AA153">
        <v>0</v>
      </c>
      <c r="AB153">
        <v>52</v>
      </c>
      <c r="AC153">
        <v>0</v>
      </c>
      <c r="AD153">
        <v>66</v>
      </c>
      <c r="AE153">
        <v>0</v>
      </c>
      <c r="AF153">
        <v>0</v>
      </c>
      <c r="AG153">
        <v>0</v>
      </c>
      <c r="AH153" t="s">
        <v>89</v>
      </c>
      <c r="AI153" s="1">
        <v>44594.695520833331</v>
      </c>
      <c r="AJ153">
        <v>21</v>
      </c>
      <c r="AK153">
        <v>0</v>
      </c>
      <c r="AL153">
        <v>0</v>
      </c>
      <c r="AM153">
        <v>0</v>
      </c>
      <c r="AN153">
        <v>52</v>
      </c>
      <c r="AO153">
        <v>0</v>
      </c>
      <c r="AP153">
        <v>66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498</v>
      </c>
      <c r="B154" t="s">
        <v>79</v>
      </c>
      <c r="C154" t="s">
        <v>499</v>
      </c>
      <c r="D154" t="s">
        <v>81</v>
      </c>
      <c r="E154" s="2" t="str">
        <f>HYPERLINK("capsilon://?command=openfolder&amp;siteaddress=FAM.docvelocity-na8.net&amp;folderid=FX6419A674-57FF-86FB-83B9-E1FEE263F88F","FX22016393")</f>
        <v>FX22016393</v>
      </c>
      <c r="F154" t="s">
        <v>19</v>
      </c>
      <c r="G154" t="s">
        <v>19</v>
      </c>
      <c r="H154" t="s">
        <v>82</v>
      </c>
      <c r="I154" t="s">
        <v>500</v>
      </c>
      <c r="J154">
        <v>66</v>
      </c>
      <c r="K154" t="s">
        <v>84</v>
      </c>
      <c r="L154" t="s">
        <v>85</v>
      </c>
      <c r="M154" t="s">
        <v>86</v>
      </c>
      <c r="N154">
        <v>2</v>
      </c>
      <c r="O154" s="1">
        <v>44594.685590277775</v>
      </c>
      <c r="P154" s="1">
        <v>44594.701840277776</v>
      </c>
      <c r="Q154">
        <v>712</v>
      </c>
      <c r="R154">
        <v>692</v>
      </c>
      <c r="S154" t="b">
        <v>0</v>
      </c>
      <c r="T154" t="s">
        <v>87</v>
      </c>
      <c r="U154" t="b">
        <v>0</v>
      </c>
      <c r="V154" t="s">
        <v>97</v>
      </c>
      <c r="W154" s="1">
        <v>44594.689780092594</v>
      </c>
      <c r="X154">
        <v>166</v>
      </c>
      <c r="Y154">
        <v>52</v>
      </c>
      <c r="Z154">
        <v>0</v>
      </c>
      <c r="AA154">
        <v>52</v>
      </c>
      <c r="AB154">
        <v>0</v>
      </c>
      <c r="AC154">
        <v>24</v>
      </c>
      <c r="AD154">
        <v>14</v>
      </c>
      <c r="AE154">
        <v>0</v>
      </c>
      <c r="AF154">
        <v>0</v>
      </c>
      <c r="AG154">
        <v>0</v>
      </c>
      <c r="AH154" t="s">
        <v>100</v>
      </c>
      <c r="AI154" s="1">
        <v>44594.701840277776</v>
      </c>
      <c r="AJ154">
        <v>526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14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501</v>
      </c>
      <c r="B155" t="s">
        <v>79</v>
      </c>
      <c r="C155" t="s">
        <v>438</v>
      </c>
      <c r="D155" t="s">
        <v>81</v>
      </c>
      <c r="E155" s="2" t="str">
        <f>HYPERLINK("capsilon://?command=openfolder&amp;siteaddress=FAM.docvelocity-na8.net&amp;folderid=FXCD92FB4D-0922-5C24-2F3D-AB1F28602019","FX22019128")</f>
        <v>FX22019128</v>
      </c>
      <c r="F155" t="s">
        <v>19</v>
      </c>
      <c r="G155" t="s">
        <v>19</v>
      </c>
      <c r="H155" t="s">
        <v>82</v>
      </c>
      <c r="I155" t="s">
        <v>502</v>
      </c>
      <c r="J155">
        <v>211</v>
      </c>
      <c r="K155" t="s">
        <v>84</v>
      </c>
      <c r="L155" t="s">
        <v>85</v>
      </c>
      <c r="M155" t="s">
        <v>86</v>
      </c>
      <c r="N155">
        <v>1</v>
      </c>
      <c r="O155" s="1">
        <v>44593.312210648146</v>
      </c>
      <c r="P155" s="1">
        <v>44593.409479166665</v>
      </c>
      <c r="Q155">
        <v>6801</v>
      </c>
      <c r="R155">
        <v>1603</v>
      </c>
      <c r="S155" t="b">
        <v>0</v>
      </c>
      <c r="T155" t="s">
        <v>87</v>
      </c>
      <c r="U155" t="b">
        <v>0</v>
      </c>
      <c r="V155" t="s">
        <v>409</v>
      </c>
      <c r="W155" s="1">
        <v>44593.409479166665</v>
      </c>
      <c r="X155">
        <v>1265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211</v>
      </c>
      <c r="AE155">
        <v>180</v>
      </c>
      <c r="AF155">
        <v>0</v>
      </c>
      <c r="AG155">
        <v>8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503</v>
      </c>
      <c r="B156" t="s">
        <v>79</v>
      </c>
      <c r="C156" t="s">
        <v>504</v>
      </c>
      <c r="D156" t="s">
        <v>81</v>
      </c>
      <c r="E156" s="2" t="str">
        <f>HYPERLINK("capsilon://?command=openfolder&amp;siteaddress=FAM.docvelocity-na8.net&amp;folderid=FXD387C100-FEEB-5DF3-93CC-A712AF0390BB","FX220111028")</f>
        <v>FX220111028</v>
      </c>
      <c r="F156" t="s">
        <v>19</v>
      </c>
      <c r="G156" t="s">
        <v>19</v>
      </c>
      <c r="H156" t="s">
        <v>82</v>
      </c>
      <c r="I156" t="s">
        <v>505</v>
      </c>
      <c r="J156">
        <v>56</v>
      </c>
      <c r="K156" t="s">
        <v>84</v>
      </c>
      <c r="L156" t="s">
        <v>85</v>
      </c>
      <c r="M156" t="s">
        <v>86</v>
      </c>
      <c r="N156">
        <v>2</v>
      </c>
      <c r="O156" s="1">
        <v>44593.321226851855</v>
      </c>
      <c r="P156" s="1">
        <v>44593.341307870367</v>
      </c>
      <c r="Q156">
        <v>1021</v>
      </c>
      <c r="R156">
        <v>714</v>
      </c>
      <c r="S156" t="b">
        <v>0</v>
      </c>
      <c r="T156" t="s">
        <v>87</v>
      </c>
      <c r="U156" t="b">
        <v>0</v>
      </c>
      <c r="V156" t="s">
        <v>173</v>
      </c>
      <c r="W156" s="1">
        <v>44593.336342592593</v>
      </c>
      <c r="X156">
        <v>299</v>
      </c>
      <c r="Y156">
        <v>42</v>
      </c>
      <c r="Z156">
        <v>0</v>
      </c>
      <c r="AA156">
        <v>42</v>
      </c>
      <c r="AB156">
        <v>0</v>
      </c>
      <c r="AC156">
        <v>10</v>
      </c>
      <c r="AD156">
        <v>14</v>
      </c>
      <c r="AE156">
        <v>0</v>
      </c>
      <c r="AF156">
        <v>0</v>
      </c>
      <c r="AG156">
        <v>0</v>
      </c>
      <c r="AH156" t="s">
        <v>161</v>
      </c>
      <c r="AI156" s="1">
        <v>44593.341307870367</v>
      </c>
      <c r="AJ156">
        <v>415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14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506</v>
      </c>
      <c r="B157" t="s">
        <v>79</v>
      </c>
      <c r="C157" t="s">
        <v>504</v>
      </c>
      <c r="D157" t="s">
        <v>81</v>
      </c>
      <c r="E157" s="2" t="str">
        <f>HYPERLINK("capsilon://?command=openfolder&amp;siteaddress=FAM.docvelocity-na8.net&amp;folderid=FXD387C100-FEEB-5DF3-93CC-A712AF0390BB","FX220111028")</f>
        <v>FX220111028</v>
      </c>
      <c r="F157" t="s">
        <v>19</v>
      </c>
      <c r="G157" t="s">
        <v>19</v>
      </c>
      <c r="H157" t="s">
        <v>82</v>
      </c>
      <c r="I157" t="s">
        <v>507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44593.321319444447</v>
      </c>
      <c r="P157" s="1">
        <v>44593.346909722219</v>
      </c>
      <c r="Q157">
        <v>1484</v>
      </c>
      <c r="R157">
        <v>727</v>
      </c>
      <c r="S157" t="b">
        <v>0</v>
      </c>
      <c r="T157" t="s">
        <v>87</v>
      </c>
      <c r="U157" t="b">
        <v>0</v>
      </c>
      <c r="V157" t="s">
        <v>173</v>
      </c>
      <c r="W157" s="1">
        <v>44593.338750000003</v>
      </c>
      <c r="X157">
        <v>207</v>
      </c>
      <c r="Y157">
        <v>52</v>
      </c>
      <c r="Z157">
        <v>0</v>
      </c>
      <c r="AA157">
        <v>52</v>
      </c>
      <c r="AB157">
        <v>0</v>
      </c>
      <c r="AC157">
        <v>19</v>
      </c>
      <c r="AD157">
        <v>14</v>
      </c>
      <c r="AE157">
        <v>0</v>
      </c>
      <c r="AF157">
        <v>0</v>
      </c>
      <c r="AG157">
        <v>0</v>
      </c>
      <c r="AH157" t="s">
        <v>189</v>
      </c>
      <c r="AI157" s="1">
        <v>44593.346909722219</v>
      </c>
      <c r="AJ157">
        <v>520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508</v>
      </c>
      <c r="B158" t="s">
        <v>79</v>
      </c>
      <c r="C158" t="s">
        <v>275</v>
      </c>
      <c r="D158" t="s">
        <v>81</v>
      </c>
      <c r="E158" s="2" t="str">
        <f>HYPERLINK("capsilon://?command=openfolder&amp;siteaddress=FAM.docvelocity-na8.net&amp;folderid=FXC89DA284-6AD3-9513-F5F6-81588AEDD628","FX21113050")</f>
        <v>FX21113050</v>
      </c>
      <c r="F158" t="s">
        <v>19</v>
      </c>
      <c r="G158" t="s">
        <v>19</v>
      </c>
      <c r="H158" t="s">
        <v>82</v>
      </c>
      <c r="I158" t="s">
        <v>509</v>
      </c>
      <c r="J158">
        <v>186</v>
      </c>
      <c r="K158" t="s">
        <v>84</v>
      </c>
      <c r="L158" t="s">
        <v>85</v>
      </c>
      <c r="M158" t="s">
        <v>86</v>
      </c>
      <c r="N158">
        <v>2</v>
      </c>
      <c r="O158" s="1">
        <v>44593.344918981478</v>
      </c>
      <c r="P158" s="1">
        <v>44593.368738425925</v>
      </c>
      <c r="Q158">
        <v>637</v>
      </c>
      <c r="R158">
        <v>1421</v>
      </c>
      <c r="S158" t="b">
        <v>0</v>
      </c>
      <c r="T158" t="s">
        <v>87</v>
      </c>
      <c r="U158" t="b">
        <v>0</v>
      </c>
      <c r="V158" t="s">
        <v>173</v>
      </c>
      <c r="W158" s="1">
        <v>44593.353865740741</v>
      </c>
      <c r="X158">
        <v>716</v>
      </c>
      <c r="Y158">
        <v>198</v>
      </c>
      <c r="Z158">
        <v>0</v>
      </c>
      <c r="AA158">
        <v>198</v>
      </c>
      <c r="AB158">
        <v>0</v>
      </c>
      <c r="AC158">
        <v>88</v>
      </c>
      <c r="AD158">
        <v>-12</v>
      </c>
      <c r="AE158">
        <v>0</v>
      </c>
      <c r="AF158">
        <v>0</v>
      </c>
      <c r="AG158">
        <v>0</v>
      </c>
      <c r="AH158" t="s">
        <v>161</v>
      </c>
      <c r="AI158" s="1">
        <v>44593.368738425925</v>
      </c>
      <c r="AJ158">
        <v>646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-12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510</v>
      </c>
      <c r="B159" t="s">
        <v>79</v>
      </c>
      <c r="C159" t="s">
        <v>275</v>
      </c>
      <c r="D159" t="s">
        <v>81</v>
      </c>
      <c r="E159" s="2" t="str">
        <f>HYPERLINK("capsilon://?command=openfolder&amp;siteaddress=FAM.docvelocity-na8.net&amp;folderid=FXC89DA284-6AD3-9513-F5F6-81588AEDD628","FX21113050")</f>
        <v>FX21113050</v>
      </c>
      <c r="F159" t="s">
        <v>19</v>
      </c>
      <c r="G159" t="s">
        <v>19</v>
      </c>
      <c r="H159" t="s">
        <v>82</v>
      </c>
      <c r="I159" t="s">
        <v>511</v>
      </c>
      <c r="J159">
        <v>102</v>
      </c>
      <c r="K159" t="s">
        <v>84</v>
      </c>
      <c r="L159" t="s">
        <v>85</v>
      </c>
      <c r="M159" t="s">
        <v>86</v>
      </c>
      <c r="N159">
        <v>2</v>
      </c>
      <c r="O159" s="1">
        <v>44593.356979166667</v>
      </c>
      <c r="P159" s="1">
        <v>44593.372835648152</v>
      </c>
      <c r="Q159">
        <v>405</v>
      </c>
      <c r="R159">
        <v>965</v>
      </c>
      <c r="S159" t="b">
        <v>0</v>
      </c>
      <c r="T159" t="s">
        <v>87</v>
      </c>
      <c r="U159" t="b">
        <v>0</v>
      </c>
      <c r="V159" t="s">
        <v>93</v>
      </c>
      <c r="W159" s="1">
        <v>44593.364120370374</v>
      </c>
      <c r="X159">
        <v>612</v>
      </c>
      <c r="Y159">
        <v>90</v>
      </c>
      <c r="Z159">
        <v>0</v>
      </c>
      <c r="AA159">
        <v>90</v>
      </c>
      <c r="AB159">
        <v>0</v>
      </c>
      <c r="AC159">
        <v>39</v>
      </c>
      <c r="AD159">
        <v>12</v>
      </c>
      <c r="AE159">
        <v>0</v>
      </c>
      <c r="AF159">
        <v>0</v>
      </c>
      <c r="AG159">
        <v>0</v>
      </c>
      <c r="AH159" t="s">
        <v>161</v>
      </c>
      <c r="AI159" s="1">
        <v>44593.372835648152</v>
      </c>
      <c r="AJ159">
        <v>353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512</v>
      </c>
      <c r="B160" t="s">
        <v>79</v>
      </c>
      <c r="C160" t="s">
        <v>513</v>
      </c>
      <c r="D160" t="s">
        <v>81</v>
      </c>
      <c r="E160" s="2" t="str">
        <f>HYPERLINK("capsilon://?command=openfolder&amp;siteaddress=FAM.docvelocity-na8.net&amp;folderid=FX15876E71-3B65-E254-CE75-810C35B38534","FX220113921")</f>
        <v>FX220113921</v>
      </c>
      <c r="F160" t="s">
        <v>19</v>
      </c>
      <c r="G160" t="s">
        <v>19</v>
      </c>
      <c r="H160" t="s">
        <v>82</v>
      </c>
      <c r="I160" t="s">
        <v>514</v>
      </c>
      <c r="J160">
        <v>38</v>
      </c>
      <c r="K160" t="s">
        <v>84</v>
      </c>
      <c r="L160" t="s">
        <v>85</v>
      </c>
      <c r="M160" t="s">
        <v>86</v>
      </c>
      <c r="N160">
        <v>2</v>
      </c>
      <c r="O160" s="1">
        <v>44594.729814814818</v>
      </c>
      <c r="P160" s="1">
        <v>44594.741030092591</v>
      </c>
      <c r="Q160">
        <v>137</v>
      </c>
      <c r="R160">
        <v>832</v>
      </c>
      <c r="S160" t="b">
        <v>0</v>
      </c>
      <c r="T160" t="s">
        <v>87</v>
      </c>
      <c r="U160" t="b">
        <v>0</v>
      </c>
      <c r="V160" t="s">
        <v>173</v>
      </c>
      <c r="W160" s="1">
        <v>44594.739004629628</v>
      </c>
      <c r="X160">
        <v>742</v>
      </c>
      <c r="Y160">
        <v>37</v>
      </c>
      <c r="Z160">
        <v>0</v>
      </c>
      <c r="AA160">
        <v>37</v>
      </c>
      <c r="AB160">
        <v>0</v>
      </c>
      <c r="AC160">
        <v>9</v>
      </c>
      <c r="AD160">
        <v>1</v>
      </c>
      <c r="AE160">
        <v>0</v>
      </c>
      <c r="AF160">
        <v>0</v>
      </c>
      <c r="AG160">
        <v>0</v>
      </c>
      <c r="AH160" t="s">
        <v>208</v>
      </c>
      <c r="AI160" s="1">
        <v>44594.741030092591</v>
      </c>
      <c r="AJ160">
        <v>90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515</v>
      </c>
      <c r="B161" t="s">
        <v>79</v>
      </c>
      <c r="C161" t="s">
        <v>516</v>
      </c>
      <c r="D161" t="s">
        <v>81</v>
      </c>
      <c r="E161" s="2" t="str">
        <f>HYPERLINK("capsilon://?command=openfolder&amp;siteaddress=FAM.docvelocity-na8.net&amp;folderid=FXF37ABFA2-803D-82DB-6694-6DFE9618E394","FX22017975")</f>
        <v>FX22017975</v>
      </c>
      <c r="F161" t="s">
        <v>19</v>
      </c>
      <c r="G161" t="s">
        <v>19</v>
      </c>
      <c r="H161" t="s">
        <v>82</v>
      </c>
      <c r="I161" t="s">
        <v>517</v>
      </c>
      <c r="J161">
        <v>66</v>
      </c>
      <c r="K161" t="s">
        <v>84</v>
      </c>
      <c r="L161" t="s">
        <v>85</v>
      </c>
      <c r="M161" t="s">
        <v>86</v>
      </c>
      <c r="N161">
        <v>2</v>
      </c>
      <c r="O161" s="1">
        <v>44593.38212962963</v>
      </c>
      <c r="P161" s="1">
        <v>44593.394085648149</v>
      </c>
      <c r="Q161">
        <v>46</v>
      </c>
      <c r="R161">
        <v>987</v>
      </c>
      <c r="S161" t="b">
        <v>0</v>
      </c>
      <c r="T161" t="s">
        <v>87</v>
      </c>
      <c r="U161" t="b">
        <v>0</v>
      </c>
      <c r="V161" t="s">
        <v>93</v>
      </c>
      <c r="W161" s="1">
        <v>44593.38784722222</v>
      </c>
      <c r="X161">
        <v>489</v>
      </c>
      <c r="Y161">
        <v>52</v>
      </c>
      <c r="Z161">
        <v>0</v>
      </c>
      <c r="AA161">
        <v>52</v>
      </c>
      <c r="AB161">
        <v>0</v>
      </c>
      <c r="AC161">
        <v>24</v>
      </c>
      <c r="AD161">
        <v>14</v>
      </c>
      <c r="AE161">
        <v>0</v>
      </c>
      <c r="AF161">
        <v>0</v>
      </c>
      <c r="AG161">
        <v>0</v>
      </c>
      <c r="AH161" t="s">
        <v>189</v>
      </c>
      <c r="AI161" s="1">
        <v>44593.394085648149</v>
      </c>
      <c r="AJ161">
        <v>498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14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518</v>
      </c>
      <c r="B162" t="s">
        <v>79</v>
      </c>
      <c r="C162" t="s">
        <v>519</v>
      </c>
      <c r="D162" t="s">
        <v>81</v>
      </c>
      <c r="E162" s="2" t="str">
        <f>HYPERLINK("capsilon://?command=openfolder&amp;siteaddress=FAM.docvelocity-na8.net&amp;folderid=FX481813D3-2D88-7E6B-C30A-610246CEF4AC","FX220112974")</f>
        <v>FX220112974</v>
      </c>
      <c r="F162" t="s">
        <v>19</v>
      </c>
      <c r="G162" t="s">
        <v>19</v>
      </c>
      <c r="H162" t="s">
        <v>82</v>
      </c>
      <c r="I162" t="s">
        <v>520</v>
      </c>
      <c r="J162">
        <v>114</v>
      </c>
      <c r="K162" t="s">
        <v>84</v>
      </c>
      <c r="L162" t="s">
        <v>85</v>
      </c>
      <c r="M162" t="s">
        <v>86</v>
      </c>
      <c r="N162">
        <v>2</v>
      </c>
      <c r="O162" s="1">
        <v>44593.383645833332</v>
      </c>
      <c r="P162" s="1">
        <v>44593.406076388892</v>
      </c>
      <c r="Q162">
        <v>224</v>
      </c>
      <c r="R162">
        <v>1714</v>
      </c>
      <c r="S162" t="b">
        <v>0</v>
      </c>
      <c r="T162" t="s">
        <v>87</v>
      </c>
      <c r="U162" t="b">
        <v>0</v>
      </c>
      <c r="V162" t="s">
        <v>196</v>
      </c>
      <c r="W162" s="1">
        <v>44593.391562500001</v>
      </c>
      <c r="X162">
        <v>679</v>
      </c>
      <c r="Y162">
        <v>109</v>
      </c>
      <c r="Z162">
        <v>0</v>
      </c>
      <c r="AA162">
        <v>109</v>
      </c>
      <c r="AB162">
        <v>0</v>
      </c>
      <c r="AC162">
        <v>32</v>
      </c>
      <c r="AD162">
        <v>5</v>
      </c>
      <c r="AE162">
        <v>0</v>
      </c>
      <c r="AF162">
        <v>0</v>
      </c>
      <c r="AG162">
        <v>0</v>
      </c>
      <c r="AH162" t="s">
        <v>189</v>
      </c>
      <c r="AI162" s="1">
        <v>44593.406076388892</v>
      </c>
      <c r="AJ162">
        <v>1035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521</v>
      </c>
      <c r="B163" t="s">
        <v>79</v>
      </c>
      <c r="C163" t="s">
        <v>522</v>
      </c>
      <c r="D163" t="s">
        <v>81</v>
      </c>
      <c r="E163" s="2" t="str">
        <f>HYPERLINK("capsilon://?command=openfolder&amp;siteaddress=FAM.docvelocity-na8.net&amp;folderid=FXCA024044-43B5-BBC3-E2E1-9CF939C6C3D0","FX22016561")</f>
        <v>FX22016561</v>
      </c>
      <c r="F163" t="s">
        <v>19</v>
      </c>
      <c r="G163" t="s">
        <v>19</v>
      </c>
      <c r="H163" t="s">
        <v>82</v>
      </c>
      <c r="I163" t="s">
        <v>523</v>
      </c>
      <c r="J163">
        <v>66</v>
      </c>
      <c r="K163" t="s">
        <v>84</v>
      </c>
      <c r="L163" t="s">
        <v>85</v>
      </c>
      <c r="M163" t="s">
        <v>86</v>
      </c>
      <c r="N163">
        <v>1</v>
      </c>
      <c r="O163" s="1">
        <v>44593.386099537034</v>
      </c>
      <c r="P163" s="1">
        <v>44593.415000000001</v>
      </c>
      <c r="Q163">
        <v>1708</v>
      </c>
      <c r="R163">
        <v>789</v>
      </c>
      <c r="S163" t="b">
        <v>0</v>
      </c>
      <c r="T163" t="s">
        <v>87</v>
      </c>
      <c r="U163" t="b">
        <v>0</v>
      </c>
      <c r="V163" t="s">
        <v>409</v>
      </c>
      <c r="W163" s="1">
        <v>44593.415000000001</v>
      </c>
      <c r="X163">
        <v>476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66</v>
      </c>
      <c r="AE163">
        <v>52</v>
      </c>
      <c r="AF163">
        <v>0</v>
      </c>
      <c r="AG163">
        <v>1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524</v>
      </c>
      <c r="B164" t="s">
        <v>79</v>
      </c>
      <c r="C164" t="s">
        <v>525</v>
      </c>
      <c r="D164" t="s">
        <v>81</v>
      </c>
      <c r="E164" s="2" t="str">
        <f>HYPERLINK("capsilon://?command=openfolder&amp;siteaddress=FAM.docvelocity-na8.net&amp;folderid=FXA757C9E2-AF0A-CE42-4DE2-B17E8119CDD2","FX220111999")</f>
        <v>FX220111999</v>
      </c>
      <c r="F164" t="s">
        <v>19</v>
      </c>
      <c r="G164" t="s">
        <v>19</v>
      </c>
      <c r="H164" t="s">
        <v>82</v>
      </c>
      <c r="I164" t="s">
        <v>526</v>
      </c>
      <c r="J164">
        <v>38</v>
      </c>
      <c r="K164" t="s">
        <v>84</v>
      </c>
      <c r="L164" t="s">
        <v>85</v>
      </c>
      <c r="M164" t="s">
        <v>86</v>
      </c>
      <c r="N164">
        <v>2</v>
      </c>
      <c r="O164" s="1">
        <v>44594.76834490741</v>
      </c>
      <c r="P164" s="1">
        <v>44594.777118055557</v>
      </c>
      <c r="Q164">
        <v>331</v>
      </c>
      <c r="R164">
        <v>427</v>
      </c>
      <c r="S164" t="b">
        <v>0</v>
      </c>
      <c r="T164" t="s">
        <v>87</v>
      </c>
      <c r="U164" t="b">
        <v>0</v>
      </c>
      <c r="V164" t="s">
        <v>104</v>
      </c>
      <c r="W164" s="1">
        <v>44594.772731481484</v>
      </c>
      <c r="X164">
        <v>303</v>
      </c>
      <c r="Y164">
        <v>37</v>
      </c>
      <c r="Z164">
        <v>0</v>
      </c>
      <c r="AA164">
        <v>37</v>
      </c>
      <c r="AB164">
        <v>0</v>
      </c>
      <c r="AC164">
        <v>12</v>
      </c>
      <c r="AD164">
        <v>1</v>
      </c>
      <c r="AE164">
        <v>0</v>
      </c>
      <c r="AF164">
        <v>0</v>
      </c>
      <c r="AG164">
        <v>0</v>
      </c>
      <c r="AH164" t="s">
        <v>89</v>
      </c>
      <c r="AI164" s="1">
        <v>44594.777118055557</v>
      </c>
      <c r="AJ164">
        <v>124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527</v>
      </c>
      <c r="B165" t="s">
        <v>79</v>
      </c>
      <c r="C165" t="s">
        <v>528</v>
      </c>
      <c r="D165" t="s">
        <v>81</v>
      </c>
      <c r="E165" s="2" t="str">
        <f>HYPERLINK("capsilon://?command=openfolder&amp;siteaddress=FAM.docvelocity-na8.net&amp;folderid=FXC57319DF-BCF6-F695-9052-8730832CFD97","FX22013731")</f>
        <v>FX22013731</v>
      </c>
      <c r="F165" t="s">
        <v>19</v>
      </c>
      <c r="G165" t="s">
        <v>19</v>
      </c>
      <c r="H165" t="s">
        <v>82</v>
      </c>
      <c r="I165" t="s">
        <v>529</v>
      </c>
      <c r="J165">
        <v>28</v>
      </c>
      <c r="K165" t="s">
        <v>84</v>
      </c>
      <c r="L165" t="s">
        <v>85</v>
      </c>
      <c r="M165" t="s">
        <v>86</v>
      </c>
      <c r="N165">
        <v>2</v>
      </c>
      <c r="O165" s="1">
        <v>44593.392905092594</v>
      </c>
      <c r="P165" s="1">
        <v>44593.407824074071</v>
      </c>
      <c r="Q165">
        <v>165</v>
      </c>
      <c r="R165">
        <v>1124</v>
      </c>
      <c r="S165" t="b">
        <v>0</v>
      </c>
      <c r="T165" t="s">
        <v>87</v>
      </c>
      <c r="U165" t="b">
        <v>0</v>
      </c>
      <c r="V165" t="s">
        <v>173</v>
      </c>
      <c r="W165" s="1">
        <v>44593.398773148147</v>
      </c>
      <c r="X165">
        <v>458</v>
      </c>
      <c r="Y165">
        <v>21</v>
      </c>
      <c r="Z165">
        <v>0</v>
      </c>
      <c r="AA165">
        <v>21</v>
      </c>
      <c r="AB165">
        <v>0</v>
      </c>
      <c r="AC165">
        <v>17</v>
      </c>
      <c r="AD165">
        <v>7</v>
      </c>
      <c r="AE165">
        <v>0</v>
      </c>
      <c r="AF165">
        <v>0</v>
      </c>
      <c r="AG165">
        <v>0</v>
      </c>
      <c r="AH165" t="s">
        <v>161</v>
      </c>
      <c r="AI165" s="1">
        <v>44593.407824074071</v>
      </c>
      <c r="AJ165">
        <v>666</v>
      </c>
      <c r="AK165">
        <v>1</v>
      </c>
      <c r="AL165">
        <v>0</v>
      </c>
      <c r="AM165">
        <v>1</v>
      </c>
      <c r="AN165">
        <v>0</v>
      </c>
      <c r="AO165">
        <v>0</v>
      </c>
      <c r="AP165">
        <v>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530</v>
      </c>
      <c r="B166" t="s">
        <v>79</v>
      </c>
      <c r="C166" t="s">
        <v>238</v>
      </c>
      <c r="D166" t="s">
        <v>81</v>
      </c>
      <c r="E166" s="2" t="str">
        <f>HYPERLINK("capsilon://?command=openfolder&amp;siteaddress=FAM.docvelocity-na8.net&amp;folderid=FX1D944FD3-D035-20BF-183A-457DF4AF64D5","FX220112753")</f>
        <v>FX220112753</v>
      </c>
      <c r="F166" t="s">
        <v>19</v>
      </c>
      <c r="G166" t="s">
        <v>19</v>
      </c>
      <c r="H166" t="s">
        <v>82</v>
      </c>
      <c r="I166" t="s">
        <v>531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44595.33388888889</v>
      </c>
      <c r="P166" s="1">
        <v>44595.345196759263</v>
      </c>
      <c r="Q166">
        <v>491</v>
      </c>
      <c r="R166">
        <v>486</v>
      </c>
      <c r="S166" t="b">
        <v>0</v>
      </c>
      <c r="T166" t="s">
        <v>87</v>
      </c>
      <c r="U166" t="b">
        <v>0</v>
      </c>
      <c r="V166" t="s">
        <v>160</v>
      </c>
      <c r="W166" s="1">
        <v>44595.33630787037</v>
      </c>
      <c r="X166">
        <v>195</v>
      </c>
      <c r="Y166">
        <v>21</v>
      </c>
      <c r="Z166">
        <v>0</v>
      </c>
      <c r="AA166">
        <v>21</v>
      </c>
      <c r="AB166">
        <v>0</v>
      </c>
      <c r="AC166">
        <v>4</v>
      </c>
      <c r="AD166">
        <v>7</v>
      </c>
      <c r="AE166">
        <v>0</v>
      </c>
      <c r="AF166">
        <v>0</v>
      </c>
      <c r="AG166">
        <v>0</v>
      </c>
      <c r="AH166" t="s">
        <v>189</v>
      </c>
      <c r="AI166" s="1">
        <v>44595.345196759263</v>
      </c>
      <c r="AJ166">
        <v>279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532</v>
      </c>
      <c r="B167" t="s">
        <v>79</v>
      </c>
      <c r="C167" t="s">
        <v>238</v>
      </c>
      <c r="D167" t="s">
        <v>81</v>
      </c>
      <c r="E167" s="2" t="str">
        <f>HYPERLINK("capsilon://?command=openfolder&amp;siteaddress=FAM.docvelocity-na8.net&amp;folderid=FX1D944FD3-D035-20BF-183A-457DF4AF64D5","FX220112753")</f>
        <v>FX220112753</v>
      </c>
      <c r="F167" t="s">
        <v>19</v>
      </c>
      <c r="G167" t="s">
        <v>19</v>
      </c>
      <c r="H167" t="s">
        <v>82</v>
      </c>
      <c r="I167" t="s">
        <v>533</v>
      </c>
      <c r="J167">
        <v>28</v>
      </c>
      <c r="K167" t="s">
        <v>84</v>
      </c>
      <c r="L167" t="s">
        <v>85</v>
      </c>
      <c r="M167" t="s">
        <v>86</v>
      </c>
      <c r="N167">
        <v>2</v>
      </c>
      <c r="O167" s="1">
        <v>44595.381435185183</v>
      </c>
      <c r="P167" s="1">
        <v>44595.42527777778</v>
      </c>
      <c r="Q167">
        <v>3368</v>
      </c>
      <c r="R167">
        <v>420</v>
      </c>
      <c r="S167" t="b">
        <v>0</v>
      </c>
      <c r="T167" t="s">
        <v>87</v>
      </c>
      <c r="U167" t="b">
        <v>0</v>
      </c>
      <c r="V167" t="s">
        <v>160</v>
      </c>
      <c r="W167" s="1">
        <v>44595.419733796298</v>
      </c>
      <c r="X167">
        <v>101</v>
      </c>
      <c r="Y167">
        <v>21</v>
      </c>
      <c r="Z167">
        <v>0</v>
      </c>
      <c r="AA167">
        <v>21</v>
      </c>
      <c r="AB167">
        <v>0</v>
      </c>
      <c r="AC167">
        <v>3</v>
      </c>
      <c r="AD167">
        <v>7</v>
      </c>
      <c r="AE167">
        <v>0</v>
      </c>
      <c r="AF167">
        <v>0</v>
      </c>
      <c r="AG167">
        <v>0</v>
      </c>
      <c r="AH167" t="s">
        <v>208</v>
      </c>
      <c r="AI167" s="1">
        <v>44595.42527777778</v>
      </c>
      <c r="AJ167">
        <v>319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534</v>
      </c>
      <c r="B168" t="s">
        <v>79</v>
      </c>
      <c r="C168" t="s">
        <v>535</v>
      </c>
      <c r="D168" t="s">
        <v>81</v>
      </c>
      <c r="E168" s="2" t="str">
        <f>HYPERLINK("capsilon://?command=openfolder&amp;siteaddress=FAM.docvelocity-na8.net&amp;folderid=FXEE7016A8-192A-733E-55BD-147CA869F305","FX220113443")</f>
        <v>FX220113443</v>
      </c>
      <c r="F168" t="s">
        <v>19</v>
      </c>
      <c r="G168" t="s">
        <v>19</v>
      </c>
      <c r="H168" t="s">
        <v>82</v>
      </c>
      <c r="I168" t="s">
        <v>536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44595.384571759256</v>
      </c>
      <c r="P168" s="1">
        <v>44595.431747685187</v>
      </c>
      <c r="Q168">
        <v>3292</v>
      </c>
      <c r="R168">
        <v>784</v>
      </c>
      <c r="S168" t="b">
        <v>0</v>
      </c>
      <c r="T168" t="s">
        <v>87</v>
      </c>
      <c r="U168" t="b">
        <v>0</v>
      </c>
      <c r="V168" t="s">
        <v>160</v>
      </c>
      <c r="W168" s="1">
        <v>44595.422361111108</v>
      </c>
      <c r="X168">
        <v>226</v>
      </c>
      <c r="Y168">
        <v>52</v>
      </c>
      <c r="Z168">
        <v>0</v>
      </c>
      <c r="AA168">
        <v>52</v>
      </c>
      <c r="AB168">
        <v>0</v>
      </c>
      <c r="AC168">
        <v>32</v>
      </c>
      <c r="AD168">
        <v>14</v>
      </c>
      <c r="AE168">
        <v>0</v>
      </c>
      <c r="AF168">
        <v>0</v>
      </c>
      <c r="AG168">
        <v>0</v>
      </c>
      <c r="AH168" t="s">
        <v>208</v>
      </c>
      <c r="AI168" s="1">
        <v>44595.431747685187</v>
      </c>
      <c r="AJ168">
        <v>558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14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537</v>
      </c>
      <c r="B169" t="s">
        <v>79</v>
      </c>
      <c r="C169" t="s">
        <v>538</v>
      </c>
      <c r="D169" t="s">
        <v>81</v>
      </c>
      <c r="E169" s="2" t="str">
        <f>HYPERLINK("capsilon://?command=openfolder&amp;siteaddress=FAM.docvelocity-na8.net&amp;folderid=FXD35CA6CA-9F30-14D0-6465-CDE24E9B19BB","FX2202787")</f>
        <v>FX2202787</v>
      </c>
      <c r="F169" t="s">
        <v>19</v>
      </c>
      <c r="G169" t="s">
        <v>19</v>
      </c>
      <c r="H169" t="s">
        <v>82</v>
      </c>
      <c r="I169" t="s">
        <v>539</v>
      </c>
      <c r="J169">
        <v>38</v>
      </c>
      <c r="K169" t="s">
        <v>84</v>
      </c>
      <c r="L169" t="s">
        <v>85</v>
      </c>
      <c r="M169" t="s">
        <v>86</v>
      </c>
      <c r="N169">
        <v>2</v>
      </c>
      <c r="O169" s="1">
        <v>44595.386932870373</v>
      </c>
      <c r="P169" s="1">
        <v>44595.429293981484</v>
      </c>
      <c r="Q169">
        <v>3224</v>
      </c>
      <c r="R169">
        <v>436</v>
      </c>
      <c r="S169" t="b">
        <v>0</v>
      </c>
      <c r="T169" t="s">
        <v>87</v>
      </c>
      <c r="U169" t="b">
        <v>0</v>
      </c>
      <c r="V169" t="s">
        <v>409</v>
      </c>
      <c r="W169" s="1">
        <v>44595.423668981479</v>
      </c>
      <c r="X169">
        <v>101</v>
      </c>
      <c r="Y169">
        <v>37</v>
      </c>
      <c r="Z169">
        <v>0</v>
      </c>
      <c r="AA169">
        <v>37</v>
      </c>
      <c r="AB169">
        <v>0</v>
      </c>
      <c r="AC169">
        <v>9</v>
      </c>
      <c r="AD169">
        <v>1</v>
      </c>
      <c r="AE169">
        <v>0</v>
      </c>
      <c r="AF169">
        <v>0</v>
      </c>
      <c r="AG169">
        <v>0</v>
      </c>
      <c r="AH169" t="s">
        <v>189</v>
      </c>
      <c r="AI169" s="1">
        <v>44595.429293981484</v>
      </c>
      <c r="AJ169">
        <v>324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540</v>
      </c>
      <c r="B170" t="s">
        <v>79</v>
      </c>
      <c r="C170" t="s">
        <v>541</v>
      </c>
      <c r="D170" t="s">
        <v>81</v>
      </c>
      <c r="E170" s="2" t="str">
        <f>HYPERLINK("capsilon://?command=openfolder&amp;siteaddress=FAM.docvelocity-na8.net&amp;folderid=FXBC43C3EC-8811-05EA-5FAE-D3F5429F7C5F","FX22013899")</f>
        <v>FX22013899</v>
      </c>
      <c r="F170" t="s">
        <v>19</v>
      </c>
      <c r="G170" t="s">
        <v>19</v>
      </c>
      <c r="H170" t="s">
        <v>82</v>
      </c>
      <c r="I170" t="s">
        <v>542</v>
      </c>
      <c r="J170">
        <v>66</v>
      </c>
      <c r="K170" t="s">
        <v>84</v>
      </c>
      <c r="L170" t="s">
        <v>85</v>
      </c>
      <c r="M170" t="s">
        <v>86</v>
      </c>
      <c r="N170">
        <v>2</v>
      </c>
      <c r="O170" s="1">
        <v>44595.397083333337</v>
      </c>
      <c r="P170" s="1">
        <v>44595.429351851853</v>
      </c>
      <c r="Q170">
        <v>2692</v>
      </c>
      <c r="R170">
        <v>96</v>
      </c>
      <c r="S170" t="b">
        <v>0</v>
      </c>
      <c r="T170" t="s">
        <v>87</v>
      </c>
      <c r="U170" t="b">
        <v>0</v>
      </c>
      <c r="V170" t="s">
        <v>160</v>
      </c>
      <c r="W170" s="1">
        <v>44595.427627314813</v>
      </c>
      <c r="X170">
        <v>45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251</v>
      </c>
      <c r="AI170" s="1">
        <v>44595.429351851853</v>
      </c>
      <c r="AJ170">
        <v>25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543</v>
      </c>
      <c r="B171" t="s">
        <v>79</v>
      </c>
      <c r="C171" t="s">
        <v>107</v>
      </c>
      <c r="D171" t="s">
        <v>81</v>
      </c>
      <c r="E171" s="2" t="str">
        <f>HYPERLINK("capsilon://?command=openfolder&amp;siteaddress=FAM.docvelocity-na8.net&amp;folderid=FXE0B3BC70-23DD-8A94-2662-B9DED22A2925","FX220113686")</f>
        <v>FX220113686</v>
      </c>
      <c r="F171" t="s">
        <v>19</v>
      </c>
      <c r="G171" t="s">
        <v>19</v>
      </c>
      <c r="H171" t="s">
        <v>82</v>
      </c>
      <c r="I171" t="s">
        <v>544</v>
      </c>
      <c r="J171">
        <v>170</v>
      </c>
      <c r="K171" t="s">
        <v>84</v>
      </c>
      <c r="L171" t="s">
        <v>85</v>
      </c>
      <c r="M171" t="s">
        <v>86</v>
      </c>
      <c r="N171">
        <v>2</v>
      </c>
      <c r="O171" s="1">
        <v>44595.401122685187</v>
      </c>
      <c r="P171" s="1">
        <v>44595.47552083333</v>
      </c>
      <c r="Q171">
        <v>4345</v>
      </c>
      <c r="R171">
        <v>2083</v>
      </c>
      <c r="S171" t="b">
        <v>0</v>
      </c>
      <c r="T171" t="s">
        <v>87</v>
      </c>
      <c r="U171" t="b">
        <v>0</v>
      </c>
      <c r="V171" t="s">
        <v>160</v>
      </c>
      <c r="W171" s="1">
        <v>44595.450416666667</v>
      </c>
      <c r="X171">
        <v>1161</v>
      </c>
      <c r="Y171">
        <v>142</v>
      </c>
      <c r="Z171">
        <v>0</v>
      </c>
      <c r="AA171">
        <v>142</v>
      </c>
      <c r="AB171">
        <v>0</v>
      </c>
      <c r="AC171">
        <v>77</v>
      </c>
      <c r="AD171">
        <v>28</v>
      </c>
      <c r="AE171">
        <v>0</v>
      </c>
      <c r="AF171">
        <v>0</v>
      </c>
      <c r="AG171">
        <v>0</v>
      </c>
      <c r="AH171" t="s">
        <v>218</v>
      </c>
      <c r="AI171" s="1">
        <v>44595.47552083333</v>
      </c>
      <c r="AJ171">
        <v>697</v>
      </c>
      <c r="AK171">
        <v>2</v>
      </c>
      <c r="AL171">
        <v>0</v>
      </c>
      <c r="AM171">
        <v>2</v>
      </c>
      <c r="AN171">
        <v>0</v>
      </c>
      <c r="AO171">
        <v>1</v>
      </c>
      <c r="AP171">
        <v>26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545</v>
      </c>
      <c r="B172" t="s">
        <v>79</v>
      </c>
      <c r="C172" t="s">
        <v>546</v>
      </c>
      <c r="D172" t="s">
        <v>81</v>
      </c>
      <c r="E172" s="2" t="str">
        <f>HYPERLINK("capsilon://?command=openfolder&amp;siteaddress=FAM.docvelocity-na8.net&amp;folderid=FX41C00BE0-246C-3741-BD5F-500B2ED1B869","FX22014244")</f>
        <v>FX22014244</v>
      </c>
      <c r="F172" t="s">
        <v>19</v>
      </c>
      <c r="G172" t="s">
        <v>19</v>
      </c>
      <c r="H172" t="s">
        <v>82</v>
      </c>
      <c r="I172" t="s">
        <v>547</v>
      </c>
      <c r="J172">
        <v>442</v>
      </c>
      <c r="K172" t="s">
        <v>84</v>
      </c>
      <c r="L172" t="s">
        <v>85</v>
      </c>
      <c r="M172" t="s">
        <v>86</v>
      </c>
      <c r="N172">
        <v>2</v>
      </c>
      <c r="O172" s="1">
        <v>44595.403958333336</v>
      </c>
      <c r="P172" s="1">
        <v>44595.503020833334</v>
      </c>
      <c r="Q172">
        <v>6582</v>
      </c>
      <c r="R172">
        <v>1977</v>
      </c>
      <c r="S172" t="b">
        <v>0</v>
      </c>
      <c r="T172" t="s">
        <v>87</v>
      </c>
      <c r="U172" t="b">
        <v>0</v>
      </c>
      <c r="V172" t="s">
        <v>409</v>
      </c>
      <c r="W172" s="1">
        <v>44595.451296296298</v>
      </c>
      <c r="X172">
        <v>1059</v>
      </c>
      <c r="Y172">
        <v>219</v>
      </c>
      <c r="Z172">
        <v>0</v>
      </c>
      <c r="AA172">
        <v>219</v>
      </c>
      <c r="AB172">
        <v>122</v>
      </c>
      <c r="AC172">
        <v>150</v>
      </c>
      <c r="AD172">
        <v>223</v>
      </c>
      <c r="AE172">
        <v>0</v>
      </c>
      <c r="AF172">
        <v>0</v>
      </c>
      <c r="AG172">
        <v>0</v>
      </c>
      <c r="AH172" t="s">
        <v>161</v>
      </c>
      <c r="AI172" s="1">
        <v>44595.503020833334</v>
      </c>
      <c r="AJ172">
        <v>878</v>
      </c>
      <c r="AK172">
        <v>1</v>
      </c>
      <c r="AL172">
        <v>0</v>
      </c>
      <c r="AM172">
        <v>1</v>
      </c>
      <c r="AN172">
        <v>122</v>
      </c>
      <c r="AO172">
        <v>1</v>
      </c>
      <c r="AP172">
        <v>222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548</v>
      </c>
      <c r="B173" t="s">
        <v>79</v>
      </c>
      <c r="C173" t="s">
        <v>528</v>
      </c>
      <c r="D173" t="s">
        <v>81</v>
      </c>
      <c r="E173" s="2" t="str">
        <f>HYPERLINK("capsilon://?command=openfolder&amp;siteaddress=FAM.docvelocity-na8.net&amp;folderid=FXC57319DF-BCF6-F695-9052-8730832CFD97","FX22013731")</f>
        <v>FX22013731</v>
      </c>
      <c r="F173" t="s">
        <v>19</v>
      </c>
      <c r="G173" t="s">
        <v>19</v>
      </c>
      <c r="H173" t="s">
        <v>82</v>
      </c>
      <c r="I173" t="s">
        <v>549</v>
      </c>
      <c r="J173">
        <v>28</v>
      </c>
      <c r="K173" t="s">
        <v>84</v>
      </c>
      <c r="L173" t="s">
        <v>85</v>
      </c>
      <c r="M173" t="s">
        <v>86</v>
      </c>
      <c r="N173">
        <v>2</v>
      </c>
      <c r="O173" s="1">
        <v>44593.406180555554</v>
      </c>
      <c r="P173" s="1">
        <v>44593.410370370373</v>
      </c>
      <c r="Q173">
        <v>32</v>
      </c>
      <c r="R173">
        <v>330</v>
      </c>
      <c r="S173" t="b">
        <v>0</v>
      </c>
      <c r="T173" t="s">
        <v>87</v>
      </c>
      <c r="U173" t="b">
        <v>0</v>
      </c>
      <c r="V173" t="s">
        <v>134</v>
      </c>
      <c r="W173" s="1">
        <v>44593.407465277778</v>
      </c>
      <c r="X173">
        <v>111</v>
      </c>
      <c r="Y173">
        <v>21</v>
      </c>
      <c r="Z173">
        <v>0</v>
      </c>
      <c r="AA173">
        <v>21</v>
      </c>
      <c r="AB173">
        <v>0</v>
      </c>
      <c r="AC173">
        <v>2</v>
      </c>
      <c r="AD173">
        <v>7</v>
      </c>
      <c r="AE173">
        <v>0</v>
      </c>
      <c r="AF173">
        <v>0</v>
      </c>
      <c r="AG173">
        <v>0</v>
      </c>
      <c r="AH173" t="s">
        <v>161</v>
      </c>
      <c r="AI173" s="1">
        <v>44593.410370370373</v>
      </c>
      <c r="AJ173">
        <v>219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550</v>
      </c>
      <c r="B174" t="s">
        <v>79</v>
      </c>
      <c r="C174" t="s">
        <v>110</v>
      </c>
      <c r="D174" t="s">
        <v>81</v>
      </c>
      <c r="E174" s="2" t="str">
        <f>HYPERLINK("capsilon://?command=openfolder&amp;siteaddress=FAM.docvelocity-na8.net&amp;folderid=FXB6A412E0-A391-2DCC-B788-8D8C464046DB","FX22016225")</f>
        <v>FX22016225</v>
      </c>
      <c r="F174" t="s">
        <v>19</v>
      </c>
      <c r="G174" t="s">
        <v>19</v>
      </c>
      <c r="H174" t="s">
        <v>82</v>
      </c>
      <c r="I174" t="s">
        <v>551</v>
      </c>
      <c r="J174">
        <v>66</v>
      </c>
      <c r="K174" t="s">
        <v>84</v>
      </c>
      <c r="L174" t="s">
        <v>85</v>
      </c>
      <c r="M174" t="s">
        <v>86</v>
      </c>
      <c r="N174">
        <v>2</v>
      </c>
      <c r="O174" s="1">
        <v>44595.417986111112</v>
      </c>
      <c r="P174" s="1">
        <v>44595.502754629626</v>
      </c>
      <c r="Q174">
        <v>7255</v>
      </c>
      <c r="R174">
        <v>69</v>
      </c>
      <c r="S174" t="b">
        <v>0</v>
      </c>
      <c r="T174" t="s">
        <v>87</v>
      </c>
      <c r="U174" t="b">
        <v>0</v>
      </c>
      <c r="V174" t="s">
        <v>160</v>
      </c>
      <c r="W174" s="1">
        <v>44595.450937499998</v>
      </c>
      <c r="X174">
        <v>44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66</v>
      </c>
      <c r="AE174">
        <v>0</v>
      </c>
      <c r="AF174">
        <v>0</v>
      </c>
      <c r="AG174">
        <v>0</v>
      </c>
      <c r="AH174" t="s">
        <v>251</v>
      </c>
      <c r="AI174" s="1">
        <v>44595.502754629626</v>
      </c>
      <c r="AJ174">
        <v>25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66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552</v>
      </c>
      <c r="B175" t="s">
        <v>79</v>
      </c>
      <c r="C175" t="s">
        <v>232</v>
      </c>
      <c r="D175" t="s">
        <v>81</v>
      </c>
      <c r="E175" s="2" t="str">
        <f>HYPERLINK("capsilon://?command=openfolder&amp;siteaddress=FAM.docvelocity-na8.net&amp;folderid=FX8A0CBB04-523F-5B41-EACB-C87D866B33E8","FX22019061")</f>
        <v>FX22019061</v>
      </c>
      <c r="F175" t="s">
        <v>19</v>
      </c>
      <c r="G175" t="s">
        <v>19</v>
      </c>
      <c r="H175" t="s">
        <v>82</v>
      </c>
      <c r="I175" t="s">
        <v>553</v>
      </c>
      <c r="J175">
        <v>488</v>
      </c>
      <c r="K175" t="s">
        <v>84</v>
      </c>
      <c r="L175" t="s">
        <v>85</v>
      </c>
      <c r="M175" t="s">
        <v>86</v>
      </c>
      <c r="N175">
        <v>1</v>
      </c>
      <c r="O175" s="1">
        <v>44595.422361111108</v>
      </c>
      <c r="P175" s="1">
        <v>44595.511423611111</v>
      </c>
      <c r="Q175">
        <v>6427</v>
      </c>
      <c r="R175">
        <v>1268</v>
      </c>
      <c r="S175" t="b">
        <v>0</v>
      </c>
      <c r="T175" t="s">
        <v>87</v>
      </c>
      <c r="U175" t="b">
        <v>0</v>
      </c>
      <c r="V175" t="s">
        <v>97</v>
      </c>
      <c r="W175" s="1">
        <v>44595.511423611111</v>
      </c>
      <c r="X175">
        <v>441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488</v>
      </c>
      <c r="AE175">
        <v>396</v>
      </c>
      <c r="AF175">
        <v>0</v>
      </c>
      <c r="AG175">
        <v>18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554</v>
      </c>
      <c r="B176" t="s">
        <v>79</v>
      </c>
      <c r="C176" t="s">
        <v>555</v>
      </c>
      <c r="D176" t="s">
        <v>81</v>
      </c>
      <c r="E176" s="2" t="str">
        <f>HYPERLINK("capsilon://?command=openfolder&amp;siteaddress=FAM.docvelocity-na8.net&amp;folderid=FXBDEC875C-3685-5B11-46AB-077608949873","FX220111048")</f>
        <v>FX220111048</v>
      </c>
      <c r="F176" t="s">
        <v>19</v>
      </c>
      <c r="G176" t="s">
        <v>19</v>
      </c>
      <c r="H176" t="s">
        <v>82</v>
      </c>
      <c r="I176" t="s">
        <v>556</v>
      </c>
      <c r="J176">
        <v>312</v>
      </c>
      <c r="K176" t="s">
        <v>84</v>
      </c>
      <c r="L176" t="s">
        <v>85</v>
      </c>
      <c r="M176" t="s">
        <v>86</v>
      </c>
      <c r="N176">
        <v>2</v>
      </c>
      <c r="O176" s="1">
        <v>44595.432303240741</v>
      </c>
      <c r="P176" s="1">
        <v>44595.508981481478</v>
      </c>
      <c r="Q176">
        <v>4654</v>
      </c>
      <c r="R176">
        <v>1971</v>
      </c>
      <c r="S176" t="b">
        <v>0</v>
      </c>
      <c r="T176" t="s">
        <v>87</v>
      </c>
      <c r="U176" t="b">
        <v>0</v>
      </c>
      <c r="V176" t="s">
        <v>247</v>
      </c>
      <c r="W176" s="1">
        <v>44595.500486111108</v>
      </c>
      <c r="X176">
        <v>1418</v>
      </c>
      <c r="Y176">
        <v>285</v>
      </c>
      <c r="Z176">
        <v>0</v>
      </c>
      <c r="AA176">
        <v>285</v>
      </c>
      <c r="AB176">
        <v>0</v>
      </c>
      <c r="AC176">
        <v>86</v>
      </c>
      <c r="AD176">
        <v>27</v>
      </c>
      <c r="AE176">
        <v>0</v>
      </c>
      <c r="AF176">
        <v>0</v>
      </c>
      <c r="AG176">
        <v>0</v>
      </c>
      <c r="AH176" t="s">
        <v>251</v>
      </c>
      <c r="AI176" s="1">
        <v>44595.508981481478</v>
      </c>
      <c r="AJ176">
        <v>537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26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557</v>
      </c>
      <c r="B177" t="s">
        <v>79</v>
      </c>
      <c r="C177" t="s">
        <v>558</v>
      </c>
      <c r="D177" t="s">
        <v>81</v>
      </c>
      <c r="E177" s="2" t="str">
        <f>HYPERLINK("capsilon://?command=openfolder&amp;siteaddress=FAM.docvelocity-na8.net&amp;folderid=FXB97734E9-C910-B2D9-70EF-57B2C6E0AFCD","FX220114155")</f>
        <v>FX220114155</v>
      </c>
      <c r="F177" t="s">
        <v>19</v>
      </c>
      <c r="G177" t="s">
        <v>19</v>
      </c>
      <c r="H177" t="s">
        <v>82</v>
      </c>
      <c r="I177" t="s">
        <v>559</v>
      </c>
      <c r="J177">
        <v>38</v>
      </c>
      <c r="K177" t="s">
        <v>84</v>
      </c>
      <c r="L177" t="s">
        <v>85</v>
      </c>
      <c r="M177" t="s">
        <v>86</v>
      </c>
      <c r="N177">
        <v>2</v>
      </c>
      <c r="O177" s="1">
        <v>44595.434502314813</v>
      </c>
      <c r="P177" s="1">
        <v>44595.505995370368</v>
      </c>
      <c r="Q177">
        <v>5350</v>
      </c>
      <c r="R177">
        <v>827</v>
      </c>
      <c r="S177" t="b">
        <v>0</v>
      </c>
      <c r="T177" t="s">
        <v>87</v>
      </c>
      <c r="U177" t="b">
        <v>0</v>
      </c>
      <c r="V177" t="s">
        <v>160</v>
      </c>
      <c r="W177" s="1">
        <v>44595.501099537039</v>
      </c>
      <c r="X177">
        <v>571</v>
      </c>
      <c r="Y177">
        <v>49</v>
      </c>
      <c r="Z177">
        <v>0</v>
      </c>
      <c r="AA177">
        <v>49</v>
      </c>
      <c r="AB177">
        <v>0</v>
      </c>
      <c r="AC177">
        <v>37</v>
      </c>
      <c r="AD177">
        <v>-11</v>
      </c>
      <c r="AE177">
        <v>0</v>
      </c>
      <c r="AF177">
        <v>0</v>
      </c>
      <c r="AG177">
        <v>0</v>
      </c>
      <c r="AH177" t="s">
        <v>161</v>
      </c>
      <c r="AI177" s="1">
        <v>44595.505995370368</v>
      </c>
      <c r="AJ177">
        <v>256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-11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560</v>
      </c>
      <c r="B178" t="s">
        <v>79</v>
      </c>
      <c r="C178" t="s">
        <v>561</v>
      </c>
      <c r="D178" t="s">
        <v>81</v>
      </c>
      <c r="E178" s="2" t="str">
        <f>HYPERLINK("capsilon://?command=openfolder&amp;siteaddress=FAM.docvelocity-na8.net&amp;folderid=FX25EFAC86-B315-76C8-69D9-4A351E50DE99","FX2202541")</f>
        <v>FX2202541</v>
      </c>
      <c r="F178" t="s">
        <v>19</v>
      </c>
      <c r="G178" t="s">
        <v>19</v>
      </c>
      <c r="H178" t="s">
        <v>82</v>
      </c>
      <c r="I178" t="s">
        <v>562</v>
      </c>
      <c r="J178">
        <v>300</v>
      </c>
      <c r="K178" t="s">
        <v>84</v>
      </c>
      <c r="L178" t="s">
        <v>85</v>
      </c>
      <c r="M178" t="s">
        <v>86</v>
      </c>
      <c r="N178">
        <v>1</v>
      </c>
      <c r="O178" s="1">
        <v>44595.434652777774</v>
      </c>
      <c r="P178" s="1">
        <v>44595.514236111114</v>
      </c>
      <c r="Q178">
        <v>6278</v>
      </c>
      <c r="R178">
        <v>598</v>
      </c>
      <c r="S178" t="b">
        <v>0</v>
      </c>
      <c r="T178" t="s">
        <v>87</v>
      </c>
      <c r="U178" t="b">
        <v>0</v>
      </c>
      <c r="V178" t="s">
        <v>97</v>
      </c>
      <c r="W178" s="1">
        <v>44595.514236111114</v>
      </c>
      <c r="X178">
        <v>242</v>
      </c>
      <c r="Y178">
        <v>1</v>
      </c>
      <c r="Z178">
        <v>0</v>
      </c>
      <c r="AA178">
        <v>1</v>
      </c>
      <c r="AB178">
        <v>0</v>
      </c>
      <c r="AC178">
        <v>0</v>
      </c>
      <c r="AD178">
        <v>299</v>
      </c>
      <c r="AE178">
        <v>252</v>
      </c>
      <c r="AF178">
        <v>0</v>
      </c>
      <c r="AG178">
        <v>10</v>
      </c>
      <c r="AH178" t="s">
        <v>87</v>
      </c>
      <c r="AI178" t="s">
        <v>87</v>
      </c>
      <c r="AJ178" t="s">
        <v>87</v>
      </c>
      <c r="AK178" t="s">
        <v>87</v>
      </c>
      <c r="AL178" t="s">
        <v>87</v>
      </c>
      <c r="AM178" t="s">
        <v>87</v>
      </c>
      <c r="AN178" t="s">
        <v>87</v>
      </c>
      <c r="AO178" t="s">
        <v>87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563</v>
      </c>
      <c r="B179" t="s">
        <v>79</v>
      </c>
      <c r="C179" t="s">
        <v>184</v>
      </c>
      <c r="D179" t="s">
        <v>81</v>
      </c>
      <c r="E179" s="2" t="str">
        <f>HYPERLINK("capsilon://?command=openfolder&amp;siteaddress=FAM.docvelocity-na8.net&amp;folderid=FX088DA528-90DC-5C9B-0A84-2873B0BA8354","FX220113602")</f>
        <v>FX220113602</v>
      </c>
      <c r="F179" t="s">
        <v>19</v>
      </c>
      <c r="G179" t="s">
        <v>19</v>
      </c>
      <c r="H179" t="s">
        <v>82</v>
      </c>
      <c r="I179" t="s">
        <v>564</v>
      </c>
      <c r="J179">
        <v>38</v>
      </c>
      <c r="K179" t="s">
        <v>84</v>
      </c>
      <c r="L179" t="s">
        <v>85</v>
      </c>
      <c r="M179" t="s">
        <v>86</v>
      </c>
      <c r="N179">
        <v>2</v>
      </c>
      <c r="O179" s="1">
        <v>44595.434733796297</v>
      </c>
      <c r="P179" s="1">
        <v>44595.50613425926</v>
      </c>
      <c r="Q179">
        <v>6113</v>
      </c>
      <c r="R179">
        <v>56</v>
      </c>
      <c r="S179" t="b">
        <v>0</v>
      </c>
      <c r="T179" t="s">
        <v>87</v>
      </c>
      <c r="U179" t="b">
        <v>0</v>
      </c>
      <c r="V179" t="s">
        <v>147</v>
      </c>
      <c r="W179" s="1">
        <v>44595.500173611108</v>
      </c>
      <c r="X179">
        <v>29</v>
      </c>
      <c r="Y179">
        <v>0</v>
      </c>
      <c r="Z179">
        <v>0</v>
      </c>
      <c r="AA179">
        <v>0</v>
      </c>
      <c r="AB179">
        <v>37</v>
      </c>
      <c r="AC179">
        <v>0</v>
      </c>
      <c r="AD179">
        <v>38</v>
      </c>
      <c r="AE179">
        <v>0</v>
      </c>
      <c r="AF179">
        <v>0</v>
      </c>
      <c r="AG179">
        <v>0</v>
      </c>
      <c r="AH179" t="s">
        <v>100</v>
      </c>
      <c r="AI179" s="1">
        <v>44595.50613425926</v>
      </c>
      <c r="AJ179">
        <v>27</v>
      </c>
      <c r="AK179">
        <v>0</v>
      </c>
      <c r="AL179">
        <v>0</v>
      </c>
      <c r="AM179">
        <v>0</v>
      </c>
      <c r="AN179">
        <v>37</v>
      </c>
      <c r="AO179">
        <v>0</v>
      </c>
      <c r="AP179">
        <v>38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565</v>
      </c>
      <c r="B180" t="s">
        <v>79</v>
      </c>
      <c r="C180" t="s">
        <v>566</v>
      </c>
      <c r="D180" t="s">
        <v>81</v>
      </c>
      <c r="E180" s="2" t="str">
        <f>HYPERLINK("capsilon://?command=openfolder&amp;siteaddress=FAM.docvelocity-na8.net&amp;folderid=FX273C533D-38ED-0F86-B8F5-87DCB0504F93","FX2202568")</f>
        <v>FX2202568</v>
      </c>
      <c r="F180" t="s">
        <v>19</v>
      </c>
      <c r="G180" t="s">
        <v>19</v>
      </c>
      <c r="H180" t="s">
        <v>82</v>
      </c>
      <c r="I180" t="s">
        <v>567</v>
      </c>
      <c r="J180">
        <v>160</v>
      </c>
      <c r="K180" t="s">
        <v>84</v>
      </c>
      <c r="L180" t="s">
        <v>85</v>
      </c>
      <c r="M180" t="s">
        <v>86</v>
      </c>
      <c r="N180">
        <v>2</v>
      </c>
      <c r="O180" s="1">
        <v>44595.446886574071</v>
      </c>
      <c r="P180" s="1">
        <v>44595.516689814816</v>
      </c>
      <c r="Q180">
        <v>4705</v>
      </c>
      <c r="R180">
        <v>1326</v>
      </c>
      <c r="S180" t="b">
        <v>0</v>
      </c>
      <c r="T180" t="s">
        <v>87</v>
      </c>
      <c r="U180" t="b">
        <v>0</v>
      </c>
      <c r="V180" t="s">
        <v>147</v>
      </c>
      <c r="W180" s="1">
        <v>44595.50880787037</v>
      </c>
      <c r="X180">
        <v>746</v>
      </c>
      <c r="Y180">
        <v>176</v>
      </c>
      <c r="Z180">
        <v>0</v>
      </c>
      <c r="AA180">
        <v>176</v>
      </c>
      <c r="AB180">
        <v>0</v>
      </c>
      <c r="AC180">
        <v>74</v>
      </c>
      <c r="AD180">
        <v>-16</v>
      </c>
      <c r="AE180">
        <v>0</v>
      </c>
      <c r="AF180">
        <v>0</v>
      </c>
      <c r="AG180">
        <v>0</v>
      </c>
      <c r="AH180" t="s">
        <v>89</v>
      </c>
      <c r="AI180" s="1">
        <v>44595.516689814816</v>
      </c>
      <c r="AJ180">
        <v>555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-17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568</v>
      </c>
      <c r="B181" t="s">
        <v>79</v>
      </c>
      <c r="C181" t="s">
        <v>438</v>
      </c>
      <c r="D181" t="s">
        <v>81</v>
      </c>
      <c r="E181" s="2" t="str">
        <f>HYPERLINK("capsilon://?command=openfolder&amp;siteaddress=FAM.docvelocity-na8.net&amp;folderid=FXCD92FB4D-0922-5C24-2F3D-AB1F28602019","FX22019128")</f>
        <v>FX22019128</v>
      </c>
      <c r="F181" t="s">
        <v>19</v>
      </c>
      <c r="G181" t="s">
        <v>19</v>
      </c>
      <c r="H181" t="s">
        <v>82</v>
      </c>
      <c r="I181" t="s">
        <v>569</v>
      </c>
      <c r="J181">
        <v>66</v>
      </c>
      <c r="K181" t="s">
        <v>84</v>
      </c>
      <c r="L181" t="s">
        <v>85</v>
      </c>
      <c r="M181" t="s">
        <v>86</v>
      </c>
      <c r="N181">
        <v>2</v>
      </c>
      <c r="O181" s="1">
        <v>44595.453761574077</v>
      </c>
      <c r="P181" s="1">
        <v>44595.507071759261</v>
      </c>
      <c r="Q181">
        <v>4413</v>
      </c>
      <c r="R181">
        <v>193</v>
      </c>
      <c r="S181" t="b">
        <v>0</v>
      </c>
      <c r="T181" t="s">
        <v>87</v>
      </c>
      <c r="U181" t="b">
        <v>0</v>
      </c>
      <c r="V181" t="s">
        <v>247</v>
      </c>
      <c r="W181" s="1">
        <v>44595.502453703702</v>
      </c>
      <c r="X181">
        <v>101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66</v>
      </c>
      <c r="AE181">
        <v>0</v>
      </c>
      <c r="AF181">
        <v>0</v>
      </c>
      <c r="AG181">
        <v>0</v>
      </c>
      <c r="AH181" t="s">
        <v>161</v>
      </c>
      <c r="AI181" s="1">
        <v>44595.507071759261</v>
      </c>
      <c r="AJ181">
        <v>92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66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570</v>
      </c>
      <c r="B182" t="s">
        <v>79</v>
      </c>
      <c r="C182" t="s">
        <v>438</v>
      </c>
      <c r="D182" t="s">
        <v>81</v>
      </c>
      <c r="E182" s="2" t="str">
        <f>HYPERLINK("capsilon://?command=openfolder&amp;siteaddress=FAM.docvelocity-na8.net&amp;folderid=FXCD92FB4D-0922-5C24-2F3D-AB1F28602019","FX22019128")</f>
        <v>FX22019128</v>
      </c>
      <c r="F182" t="s">
        <v>19</v>
      </c>
      <c r="G182" t="s">
        <v>19</v>
      </c>
      <c r="H182" t="s">
        <v>82</v>
      </c>
      <c r="I182" t="s">
        <v>502</v>
      </c>
      <c r="J182">
        <v>295</v>
      </c>
      <c r="K182" t="s">
        <v>84</v>
      </c>
      <c r="L182" t="s">
        <v>85</v>
      </c>
      <c r="M182" t="s">
        <v>86</v>
      </c>
      <c r="N182">
        <v>2</v>
      </c>
      <c r="O182" s="1">
        <v>44593.410949074074</v>
      </c>
      <c r="P182" s="1">
        <v>44593.464953703704</v>
      </c>
      <c r="Q182">
        <v>1369</v>
      </c>
      <c r="R182">
        <v>3297</v>
      </c>
      <c r="S182" t="b">
        <v>0</v>
      </c>
      <c r="T182" t="s">
        <v>87</v>
      </c>
      <c r="U182" t="b">
        <v>1</v>
      </c>
      <c r="V182" t="s">
        <v>93</v>
      </c>
      <c r="W182" s="1">
        <v>44593.436736111114</v>
      </c>
      <c r="X182">
        <v>2223</v>
      </c>
      <c r="Y182">
        <v>195</v>
      </c>
      <c r="Z182">
        <v>0</v>
      </c>
      <c r="AA182">
        <v>195</v>
      </c>
      <c r="AB182">
        <v>21</v>
      </c>
      <c r="AC182">
        <v>101</v>
      </c>
      <c r="AD182">
        <v>100</v>
      </c>
      <c r="AE182">
        <v>0</v>
      </c>
      <c r="AF182">
        <v>0</v>
      </c>
      <c r="AG182">
        <v>0</v>
      </c>
      <c r="AH182" t="s">
        <v>161</v>
      </c>
      <c r="AI182" s="1">
        <v>44593.464953703704</v>
      </c>
      <c r="AJ182">
        <v>1035</v>
      </c>
      <c r="AK182">
        <v>1</v>
      </c>
      <c r="AL182">
        <v>0</v>
      </c>
      <c r="AM182">
        <v>1</v>
      </c>
      <c r="AN182">
        <v>21</v>
      </c>
      <c r="AO182">
        <v>0</v>
      </c>
      <c r="AP182">
        <v>99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571</v>
      </c>
      <c r="B183" t="s">
        <v>79</v>
      </c>
      <c r="C183" t="s">
        <v>572</v>
      </c>
      <c r="D183" t="s">
        <v>81</v>
      </c>
      <c r="E183" s="2" t="str">
        <f>HYPERLINK("capsilon://?command=openfolder&amp;siteaddress=FAM.docvelocity-na8.net&amp;folderid=FXC074BC39-0C27-2BB4-2360-87465F6E9FF7","FX220114052")</f>
        <v>FX220114052</v>
      </c>
      <c r="F183" t="s">
        <v>19</v>
      </c>
      <c r="G183" t="s">
        <v>19</v>
      </c>
      <c r="H183" t="s">
        <v>82</v>
      </c>
      <c r="I183" t="s">
        <v>573</v>
      </c>
      <c r="J183">
        <v>38</v>
      </c>
      <c r="K183" t="s">
        <v>84</v>
      </c>
      <c r="L183" t="s">
        <v>85</v>
      </c>
      <c r="M183" t="s">
        <v>86</v>
      </c>
      <c r="N183">
        <v>2</v>
      </c>
      <c r="O183" s="1">
        <v>44595.463807870372</v>
      </c>
      <c r="P183" s="1">
        <v>44595.51221064815</v>
      </c>
      <c r="Q183">
        <v>3553</v>
      </c>
      <c r="R183">
        <v>629</v>
      </c>
      <c r="S183" t="b">
        <v>0</v>
      </c>
      <c r="T183" t="s">
        <v>87</v>
      </c>
      <c r="U183" t="b">
        <v>0</v>
      </c>
      <c r="V183" t="s">
        <v>130</v>
      </c>
      <c r="W183" s="1">
        <v>44595.50341435185</v>
      </c>
      <c r="X183">
        <v>105</v>
      </c>
      <c r="Y183">
        <v>37</v>
      </c>
      <c r="Z183">
        <v>0</v>
      </c>
      <c r="AA183">
        <v>37</v>
      </c>
      <c r="AB183">
        <v>0</v>
      </c>
      <c r="AC183">
        <v>9</v>
      </c>
      <c r="AD183">
        <v>1</v>
      </c>
      <c r="AE183">
        <v>0</v>
      </c>
      <c r="AF183">
        <v>0</v>
      </c>
      <c r="AG183">
        <v>0</v>
      </c>
      <c r="AH183" t="s">
        <v>100</v>
      </c>
      <c r="AI183" s="1">
        <v>44595.51221064815</v>
      </c>
      <c r="AJ183">
        <v>524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574</v>
      </c>
      <c r="B184" t="s">
        <v>79</v>
      </c>
      <c r="C184" t="s">
        <v>575</v>
      </c>
      <c r="D184" t="s">
        <v>81</v>
      </c>
      <c r="E184" s="2" t="str">
        <f>HYPERLINK("capsilon://?command=openfolder&amp;siteaddress=FAM.docvelocity-na8.net&amp;folderid=FXEA255F1E-2C8E-704D-BB17-70375CFABAF8","FX22012485")</f>
        <v>FX22012485</v>
      </c>
      <c r="F184" t="s">
        <v>19</v>
      </c>
      <c r="G184" t="s">
        <v>19</v>
      </c>
      <c r="H184" t="s">
        <v>82</v>
      </c>
      <c r="I184" t="s">
        <v>576</v>
      </c>
      <c r="J184">
        <v>66</v>
      </c>
      <c r="K184" t="s">
        <v>84</v>
      </c>
      <c r="L184" t="s">
        <v>85</v>
      </c>
      <c r="M184" t="s">
        <v>86</v>
      </c>
      <c r="N184">
        <v>2</v>
      </c>
      <c r="O184" s="1">
        <v>44595.474803240744</v>
      </c>
      <c r="P184" s="1">
        <v>44595.507743055554</v>
      </c>
      <c r="Q184">
        <v>2699</v>
      </c>
      <c r="R184">
        <v>147</v>
      </c>
      <c r="S184" t="b">
        <v>0</v>
      </c>
      <c r="T184" t="s">
        <v>87</v>
      </c>
      <c r="U184" t="b">
        <v>0</v>
      </c>
      <c r="V184" t="s">
        <v>247</v>
      </c>
      <c r="W184" s="1">
        <v>44595.504421296297</v>
      </c>
      <c r="X184">
        <v>89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66</v>
      </c>
      <c r="AE184">
        <v>0</v>
      </c>
      <c r="AF184">
        <v>0</v>
      </c>
      <c r="AG184">
        <v>0</v>
      </c>
      <c r="AH184" t="s">
        <v>161</v>
      </c>
      <c r="AI184" s="1">
        <v>44595.507743055554</v>
      </c>
      <c r="AJ184">
        <v>58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66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577</v>
      </c>
      <c r="B185" t="s">
        <v>79</v>
      </c>
      <c r="C185" t="s">
        <v>578</v>
      </c>
      <c r="D185" t="s">
        <v>81</v>
      </c>
      <c r="E185" s="2" t="str">
        <f>HYPERLINK("capsilon://?command=openfolder&amp;siteaddress=FAM.docvelocity-na8.net&amp;folderid=FX5B6F795D-3560-4401-AAF2-504682B0C441","FX220112408")</f>
        <v>FX220112408</v>
      </c>
      <c r="F185" t="s">
        <v>19</v>
      </c>
      <c r="G185" t="s">
        <v>19</v>
      </c>
      <c r="H185" t="s">
        <v>82</v>
      </c>
      <c r="I185" t="s">
        <v>579</v>
      </c>
      <c r="J185">
        <v>66</v>
      </c>
      <c r="K185" t="s">
        <v>84</v>
      </c>
      <c r="L185" t="s">
        <v>85</v>
      </c>
      <c r="M185" t="s">
        <v>86</v>
      </c>
      <c r="N185">
        <v>2</v>
      </c>
      <c r="O185" s="1">
        <v>44593.413194444445</v>
      </c>
      <c r="P185" s="1">
        <v>44593.423506944448</v>
      </c>
      <c r="Q185">
        <v>155</v>
      </c>
      <c r="R185">
        <v>736</v>
      </c>
      <c r="S185" t="b">
        <v>0</v>
      </c>
      <c r="T185" t="s">
        <v>87</v>
      </c>
      <c r="U185" t="b">
        <v>0</v>
      </c>
      <c r="V185" t="s">
        <v>173</v>
      </c>
      <c r="W185" s="1">
        <v>44593.417164351849</v>
      </c>
      <c r="X185">
        <v>320</v>
      </c>
      <c r="Y185">
        <v>52</v>
      </c>
      <c r="Z185">
        <v>0</v>
      </c>
      <c r="AA185">
        <v>52</v>
      </c>
      <c r="AB185">
        <v>0</v>
      </c>
      <c r="AC185">
        <v>33</v>
      </c>
      <c r="AD185">
        <v>14</v>
      </c>
      <c r="AE185">
        <v>0</v>
      </c>
      <c r="AF185">
        <v>0</v>
      </c>
      <c r="AG185">
        <v>0</v>
      </c>
      <c r="AH185" t="s">
        <v>161</v>
      </c>
      <c r="AI185" s="1">
        <v>44593.423506944448</v>
      </c>
      <c r="AJ185">
        <v>416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14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580</v>
      </c>
      <c r="B186" t="s">
        <v>79</v>
      </c>
      <c r="C186" t="s">
        <v>581</v>
      </c>
      <c r="D186" t="s">
        <v>81</v>
      </c>
      <c r="E186" s="2" t="str">
        <f>HYPERLINK("capsilon://?command=openfolder&amp;siteaddress=FAM.docvelocity-na8.net&amp;folderid=FX7FC2F3DE-BAAD-5EE7-4575-B8D7B659E897","FX211210102")</f>
        <v>FX211210102</v>
      </c>
      <c r="F186" t="s">
        <v>19</v>
      </c>
      <c r="G186" t="s">
        <v>19</v>
      </c>
      <c r="H186" t="s">
        <v>82</v>
      </c>
      <c r="I186" t="s">
        <v>582</v>
      </c>
      <c r="J186">
        <v>28</v>
      </c>
      <c r="K186" t="s">
        <v>84</v>
      </c>
      <c r="L186" t="s">
        <v>85</v>
      </c>
      <c r="M186" t="s">
        <v>86</v>
      </c>
      <c r="N186">
        <v>2</v>
      </c>
      <c r="O186" s="1">
        <v>44595.478773148148</v>
      </c>
      <c r="P186" s="1">
        <v>44595.509837962964</v>
      </c>
      <c r="Q186">
        <v>2427</v>
      </c>
      <c r="R186">
        <v>257</v>
      </c>
      <c r="S186" t="b">
        <v>0</v>
      </c>
      <c r="T186" t="s">
        <v>87</v>
      </c>
      <c r="U186" t="b">
        <v>0</v>
      </c>
      <c r="V186" t="s">
        <v>130</v>
      </c>
      <c r="W186" s="1">
        <v>44595.504513888889</v>
      </c>
      <c r="X186">
        <v>77</v>
      </c>
      <c r="Y186">
        <v>21</v>
      </c>
      <c r="Z186">
        <v>0</v>
      </c>
      <c r="AA186">
        <v>21</v>
      </c>
      <c r="AB186">
        <v>0</v>
      </c>
      <c r="AC186">
        <v>1</v>
      </c>
      <c r="AD186">
        <v>7</v>
      </c>
      <c r="AE186">
        <v>0</v>
      </c>
      <c r="AF186">
        <v>0</v>
      </c>
      <c r="AG186">
        <v>0</v>
      </c>
      <c r="AH186" t="s">
        <v>161</v>
      </c>
      <c r="AI186" s="1">
        <v>44595.509837962964</v>
      </c>
      <c r="AJ186">
        <v>180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583</v>
      </c>
      <c r="B187" t="s">
        <v>79</v>
      </c>
      <c r="C187" t="s">
        <v>581</v>
      </c>
      <c r="D187" t="s">
        <v>81</v>
      </c>
      <c r="E187" s="2" t="str">
        <f>HYPERLINK("capsilon://?command=openfolder&amp;siteaddress=FAM.docvelocity-na8.net&amp;folderid=FX7FC2F3DE-BAAD-5EE7-4575-B8D7B659E897","FX211210102")</f>
        <v>FX211210102</v>
      </c>
      <c r="F187" t="s">
        <v>19</v>
      </c>
      <c r="G187" t="s">
        <v>19</v>
      </c>
      <c r="H187" t="s">
        <v>82</v>
      </c>
      <c r="I187" t="s">
        <v>584</v>
      </c>
      <c r="J187">
        <v>28</v>
      </c>
      <c r="K187" t="s">
        <v>84</v>
      </c>
      <c r="L187" t="s">
        <v>85</v>
      </c>
      <c r="M187" t="s">
        <v>86</v>
      </c>
      <c r="N187">
        <v>2</v>
      </c>
      <c r="O187" s="1">
        <v>44595.478807870371</v>
      </c>
      <c r="P187" s="1">
        <v>44595.516064814816</v>
      </c>
      <c r="Q187">
        <v>2732</v>
      </c>
      <c r="R187">
        <v>487</v>
      </c>
      <c r="S187" t="b">
        <v>0</v>
      </c>
      <c r="T187" t="s">
        <v>87</v>
      </c>
      <c r="U187" t="b">
        <v>0</v>
      </c>
      <c r="V187" t="s">
        <v>247</v>
      </c>
      <c r="W187" s="1">
        <v>44595.506215277775</v>
      </c>
      <c r="X187">
        <v>154</v>
      </c>
      <c r="Y187">
        <v>21</v>
      </c>
      <c r="Z187">
        <v>0</v>
      </c>
      <c r="AA187">
        <v>21</v>
      </c>
      <c r="AB187">
        <v>0</v>
      </c>
      <c r="AC187">
        <v>2</v>
      </c>
      <c r="AD187">
        <v>7</v>
      </c>
      <c r="AE187">
        <v>0</v>
      </c>
      <c r="AF187">
        <v>0</v>
      </c>
      <c r="AG187">
        <v>0</v>
      </c>
      <c r="AH187" t="s">
        <v>100</v>
      </c>
      <c r="AI187" s="1">
        <v>44595.516064814816</v>
      </c>
      <c r="AJ187">
        <v>333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7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585</v>
      </c>
      <c r="B188" t="s">
        <v>79</v>
      </c>
      <c r="C188" t="s">
        <v>522</v>
      </c>
      <c r="D188" t="s">
        <v>81</v>
      </c>
      <c r="E188" s="2" t="str">
        <f>HYPERLINK("capsilon://?command=openfolder&amp;siteaddress=FAM.docvelocity-na8.net&amp;folderid=FXCA024044-43B5-BBC3-E2E1-9CF939C6C3D0","FX22016561")</f>
        <v>FX22016561</v>
      </c>
      <c r="F188" t="s">
        <v>19</v>
      </c>
      <c r="G188" t="s">
        <v>19</v>
      </c>
      <c r="H188" t="s">
        <v>82</v>
      </c>
      <c r="I188" t="s">
        <v>523</v>
      </c>
      <c r="J188">
        <v>66</v>
      </c>
      <c r="K188" t="s">
        <v>84</v>
      </c>
      <c r="L188" t="s">
        <v>85</v>
      </c>
      <c r="M188" t="s">
        <v>86</v>
      </c>
      <c r="N188">
        <v>2</v>
      </c>
      <c r="O188" s="1">
        <v>44593.415486111109</v>
      </c>
      <c r="P188" s="1">
        <v>44593.441192129627</v>
      </c>
      <c r="Q188">
        <v>419</v>
      </c>
      <c r="R188">
        <v>1802</v>
      </c>
      <c r="S188" t="b">
        <v>0</v>
      </c>
      <c r="T188" t="s">
        <v>87</v>
      </c>
      <c r="U188" t="b">
        <v>1</v>
      </c>
      <c r="V188" t="s">
        <v>196</v>
      </c>
      <c r="W188" s="1">
        <v>44593.426064814812</v>
      </c>
      <c r="X188">
        <v>887</v>
      </c>
      <c r="Y188">
        <v>52</v>
      </c>
      <c r="Z188">
        <v>0</v>
      </c>
      <c r="AA188">
        <v>52</v>
      </c>
      <c r="AB188">
        <v>0</v>
      </c>
      <c r="AC188">
        <v>29</v>
      </c>
      <c r="AD188">
        <v>14</v>
      </c>
      <c r="AE188">
        <v>0</v>
      </c>
      <c r="AF188">
        <v>0</v>
      </c>
      <c r="AG188">
        <v>0</v>
      </c>
      <c r="AH188" t="s">
        <v>189</v>
      </c>
      <c r="AI188" s="1">
        <v>44593.441192129627</v>
      </c>
      <c r="AJ188">
        <v>911</v>
      </c>
      <c r="AK188">
        <v>2</v>
      </c>
      <c r="AL188">
        <v>0</v>
      </c>
      <c r="AM188">
        <v>2</v>
      </c>
      <c r="AN188">
        <v>0</v>
      </c>
      <c r="AO188">
        <v>2</v>
      </c>
      <c r="AP188">
        <v>12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586</v>
      </c>
      <c r="B189" t="s">
        <v>79</v>
      </c>
      <c r="C189" t="s">
        <v>368</v>
      </c>
      <c r="D189" t="s">
        <v>81</v>
      </c>
      <c r="E189" s="2" t="str">
        <f>HYPERLINK("capsilon://?command=openfolder&amp;siteaddress=FAM.docvelocity-na8.net&amp;folderid=FX4C81A2B8-EBF9-DD5B-3B6E-40418063E2F2","FX22017242")</f>
        <v>FX22017242</v>
      </c>
      <c r="F189" t="s">
        <v>19</v>
      </c>
      <c r="G189" t="s">
        <v>19</v>
      </c>
      <c r="H189" t="s">
        <v>82</v>
      </c>
      <c r="I189" t="s">
        <v>587</v>
      </c>
      <c r="J189">
        <v>120</v>
      </c>
      <c r="K189" t="s">
        <v>84</v>
      </c>
      <c r="L189" t="s">
        <v>85</v>
      </c>
      <c r="M189" t="s">
        <v>86</v>
      </c>
      <c r="N189">
        <v>2</v>
      </c>
      <c r="O189" s="1">
        <v>44593.417175925926</v>
      </c>
      <c r="P189" s="1">
        <v>44593.428761574076</v>
      </c>
      <c r="Q189">
        <v>45</v>
      </c>
      <c r="R189">
        <v>956</v>
      </c>
      <c r="S189" t="b">
        <v>0</v>
      </c>
      <c r="T189" t="s">
        <v>87</v>
      </c>
      <c r="U189" t="b">
        <v>0</v>
      </c>
      <c r="V189" t="s">
        <v>173</v>
      </c>
      <c r="W189" s="1">
        <v>44593.424884259257</v>
      </c>
      <c r="X189">
        <v>659</v>
      </c>
      <c r="Y189">
        <v>42</v>
      </c>
      <c r="Z189">
        <v>0</v>
      </c>
      <c r="AA189">
        <v>42</v>
      </c>
      <c r="AB189">
        <v>54</v>
      </c>
      <c r="AC189">
        <v>9</v>
      </c>
      <c r="AD189">
        <v>78</v>
      </c>
      <c r="AE189">
        <v>0</v>
      </c>
      <c r="AF189">
        <v>0</v>
      </c>
      <c r="AG189">
        <v>0</v>
      </c>
      <c r="AH189" t="s">
        <v>218</v>
      </c>
      <c r="AI189" s="1">
        <v>44593.428761574076</v>
      </c>
      <c r="AJ189">
        <v>297</v>
      </c>
      <c r="AK189">
        <v>0</v>
      </c>
      <c r="AL189">
        <v>0</v>
      </c>
      <c r="AM189">
        <v>0</v>
      </c>
      <c r="AN189">
        <v>54</v>
      </c>
      <c r="AO189">
        <v>0</v>
      </c>
      <c r="AP189">
        <v>78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588</v>
      </c>
      <c r="B190" t="s">
        <v>79</v>
      </c>
      <c r="C190" t="s">
        <v>333</v>
      </c>
      <c r="D190" t="s">
        <v>81</v>
      </c>
      <c r="E190" s="2" t="str">
        <f>HYPERLINK("capsilon://?command=openfolder&amp;siteaddress=FAM.docvelocity-na8.net&amp;folderid=FXA18698A0-9488-368C-145A-754F26BE7065","FX22019921")</f>
        <v>FX22019921</v>
      </c>
      <c r="F190" t="s">
        <v>19</v>
      </c>
      <c r="G190" t="s">
        <v>19</v>
      </c>
      <c r="H190" t="s">
        <v>82</v>
      </c>
      <c r="I190" t="s">
        <v>589</v>
      </c>
      <c r="J190">
        <v>56</v>
      </c>
      <c r="K190" t="s">
        <v>84</v>
      </c>
      <c r="L190" t="s">
        <v>85</v>
      </c>
      <c r="M190" t="s">
        <v>86</v>
      </c>
      <c r="N190">
        <v>2</v>
      </c>
      <c r="O190" s="1">
        <v>44593.417743055557</v>
      </c>
      <c r="P190" s="1">
        <v>44593.430636574078</v>
      </c>
      <c r="Q190">
        <v>388</v>
      </c>
      <c r="R190">
        <v>726</v>
      </c>
      <c r="S190" t="b">
        <v>0</v>
      </c>
      <c r="T190" t="s">
        <v>87</v>
      </c>
      <c r="U190" t="b">
        <v>0</v>
      </c>
      <c r="V190" t="s">
        <v>160</v>
      </c>
      <c r="W190" s="1">
        <v>44593.42423611111</v>
      </c>
      <c r="X190">
        <v>202</v>
      </c>
      <c r="Y190">
        <v>42</v>
      </c>
      <c r="Z190">
        <v>0</v>
      </c>
      <c r="AA190">
        <v>42</v>
      </c>
      <c r="AB190">
        <v>0</v>
      </c>
      <c r="AC190">
        <v>7</v>
      </c>
      <c r="AD190">
        <v>14</v>
      </c>
      <c r="AE190">
        <v>0</v>
      </c>
      <c r="AF190">
        <v>0</v>
      </c>
      <c r="AG190">
        <v>0</v>
      </c>
      <c r="AH190" t="s">
        <v>189</v>
      </c>
      <c r="AI190" s="1">
        <v>44593.430636574078</v>
      </c>
      <c r="AJ190">
        <v>524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14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590</v>
      </c>
      <c r="B191" t="s">
        <v>79</v>
      </c>
      <c r="C191" t="s">
        <v>191</v>
      </c>
      <c r="D191" t="s">
        <v>81</v>
      </c>
      <c r="E191" s="2" t="str">
        <f>HYPERLINK("capsilon://?command=openfolder&amp;siteaddress=FAM.docvelocity-na8.net&amp;folderid=FXBF12416C-49DC-7065-620B-9B0973D6F4AD","FX220112332")</f>
        <v>FX220112332</v>
      </c>
      <c r="F191" t="s">
        <v>19</v>
      </c>
      <c r="G191" t="s">
        <v>19</v>
      </c>
      <c r="H191" t="s">
        <v>82</v>
      </c>
      <c r="I191" t="s">
        <v>591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44593.417824074073</v>
      </c>
      <c r="P191" s="1">
        <v>44593.436863425923</v>
      </c>
      <c r="Q191">
        <v>750</v>
      </c>
      <c r="R191">
        <v>895</v>
      </c>
      <c r="S191" t="b">
        <v>0</v>
      </c>
      <c r="T191" t="s">
        <v>87</v>
      </c>
      <c r="U191" t="b">
        <v>0</v>
      </c>
      <c r="V191" t="s">
        <v>160</v>
      </c>
      <c r="W191" s="1">
        <v>44593.430011574077</v>
      </c>
      <c r="X191">
        <v>498</v>
      </c>
      <c r="Y191">
        <v>42</v>
      </c>
      <c r="Z191">
        <v>0</v>
      </c>
      <c r="AA191">
        <v>42</v>
      </c>
      <c r="AB191">
        <v>0</v>
      </c>
      <c r="AC191">
        <v>18</v>
      </c>
      <c r="AD191">
        <v>14</v>
      </c>
      <c r="AE191">
        <v>0</v>
      </c>
      <c r="AF191">
        <v>0</v>
      </c>
      <c r="AG191">
        <v>0</v>
      </c>
      <c r="AH191" t="s">
        <v>161</v>
      </c>
      <c r="AI191" s="1">
        <v>44593.436863425923</v>
      </c>
      <c r="AJ191">
        <v>397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14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592</v>
      </c>
      <c r="B192" t="s">
        <v>79</v>
      </c>
      <c r="C192" t="s">
        <v>232</v>
      </c>
      <c r="D192" t="s">
        <v>81</v>
      </c>
      <c r="E192" s="2" t="str">
        <f>HYPERLINK("capsilon://?command=openfolder&amp;siteaddress=FAM.docvelocity-na8.net&amp;folderid=FX8A0CBB04-523F-5B41-EACB-C87D866B33E8","FX22019061")</f>
        <v>FX22019061</v>
      </c>
      <c r="F192" t="s">
        <v>19</v>
      </c>
      <c r="G192" t="s">
        <v>19</v>
      </c>
      <c r="H192" t="s">
        <v>82</v>
      </c>
      <c r="I192" t="s">
        <v>553</v>
      </c>
      <c r="J192">
        <v>544</v>
      </c>
      <c r="K192" t="s">
        <v>84</v>
      </c>
      <c r="L192" t="s">
        <v>85</v>
      </c>
      <c r="M192" t="s">
        <v>86</v>
      </c>
      <c r="N192">
        <v>2</v>
      </c>
      <c r="O192" s="1">
        <v>44595.512777777774</v>
      </c>
      <c r="P192" s="1">
        <v>44595.674120370371</v>
      </c>
      <c r="Q192">
        <v>2136</v>
      </c>
      <c r="R192">
        <v>11804</v>
      </c>
      <c r="S192" t="b">
        <v>0</v>
      </c>
      <c r="T192" t="s">
        <v>87</v>
      </c>
      <c r="U192" t="b">
        <v>1</v>
      </c>
      <c r="V192" t="s">
        <v>104</v>
      </c>
      <c r="W192" s="1">
        <v>44595.631331018521</v>
      </c>
      <c r="X192">
        <v>9411</v>
      </c>
      <c r="Y192">
        <v>459</v>
      </c>
      <c r="Z192">
        <v>0</v>
      </c>
      <c r="AA192">
        <v>459</v>
      </c>
      <c r="AB192">
        <v>96</v>
      </c>
      <c r="AC192">
        <v>332</v>
      </c>
      <c r="AD192">
        <v>85</v>
      </c>
      <c r="AE192">
        <v>0</v>
      </c>
      <c r="AF192">
        <v>0</v>
      </c>
      <c r="AG192">
        <v>0</v>
      </c>
      <c r="AH192" t="s">
        <v>89</v>
      </c>
      <c r="AI192" s="1">
        <v>44595.674120370371</v>
      </c>
      <c r="AJ192">
        <v>75</v>
      </c>
      <c r="AK192">
        <v>0</v>
      </c>
      <c r="AL192">
        <v>0</v>
      </c>
      <c r="AM192">
        <v>0</v>
      </c>
      <c r="AN192">
        <v>117</v>
      </c>
      <c r="AO192">
        <v>0</v>
      </c>
      <c r="AP192">
        <v>85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593</v>
      </c>
      <c r="B193" t="s">
        <v>79</v>
      </c>
      <c r="C193" t="s">
        <v>535</v>
      </c>
      <c r="D193" t="s">
        <v>81</v>
      </c>
      <c r="E193" s="2" t="str">
        <f>HYPERLINK("capsilon://?command=openfolder&amp;siteaddress=FAM.docvelocity-na8.net&amp;folderid=FXEE7016A8-192A-733E-55BD-147CA869F305","FX220113443")</f>
        <v>FX220113443</v>
      </c>
      <c r="F193" t="s">
        <v>19</v>
      </c>
      <c r="G193" t="s">
        <v>19</v>
      </c>
      <c r="H193" t="s">
        <v>82</v>
      </c>
      <c r="I193" t="s">
        <v>594</v>
      </c>
      <c r="J193">
        <v>237</v>
      </c>
      <c r="K193" t="s">
        <v>84</v>
      </c>
      <c r="L193" t="s">
        <v>85</v>
      </c>
      <c r="M193" t="s">
        <v>86</v>
      </c>
      <c r="N193">
        <v>2</v>
      </c>
      <c r="O193" s="1">
        <v>44593.421354166669</v>
      </c>
      <c r="P193" s="1">
        <v>44593.467303240737</v>
      </c>
      <c r="Q193">
        <v>1973</v>
      </c>
      <c r="R193">
        <v>1997</v>
      </c>
      <c r="S193" t="b">
        <v>0</v>
      </c>
      <c r="T193" t="s">
        <v>87</v>
      </c>
      <c r="U193" t="b">
        <v>0</v>
      </c>
      <c r="V193" t="s">
        <v>134</v>
      </c>
      <c r="W193" s="1">
        <v>44593.43818287037</v>
      </c>
      <c r="X193">
        <v>1104</v>
      </c>
      <c r="Y193">
        <v>206</v>
      </c>
      <c r="Z193">
        <v>0</v>
      </c>
      <c r="AA193">
        <v>206</v>
      </c>
      <c r="AB193">
        <v>0</v>
      </c>
      <c r="AC193">
        <v>41</v>
      </c>
      <c r="AD193">
        <v>31</v>
      </c>
      <c r="AE193">
        <v>0</v>
      </c>
      <c r="AF193">
        <v>0</v>
      </c>
      <c r="AG193">
        <v>0</v>
      </c>
      <c r="AH193" t="s">
        <v>218</v>
      </c>
      <c r="AI193" s="1">
        <v>44593.467303240737</v>
      </c>
      <c r="AJ193">
        <v>883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31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595</v>
      </c>
      <c r="B194" t="s">
        <v>79</v>
      </c>
      <c r="C194" t="s">
        <v>561</v>
      </c>
      <c r="D194" t="s">
        <v>81</v>
      </c>
      <c r="E194" s="2" t="str">
        <f>HYPERLINK("capsilon://?command=openfolder&amp;siteaddress=FAM.docvelocity-na8.net&amp;folderid=FX25EFAC86-B315-76C8-69D9-4A351E50DE99","FX2202541")</f>
        <v>FX2202541</v>
      </c>
      <c r="F194" t="s">
        <v>19</v>
      </c>
      <c r="G194" t="s">
        <v>19</v>
      </c>
      <c r="H194" t="s">
        <v>82</v>
      </c>
      <c r="I194" t="s">
        <v>562</v>
      </c>
      <c r="J194">
        <v>356</v>
      </c>
      <c r="K194" t="s">
        <v>84</v>
      </c>
      <c r="L194" t="s">
        <v>85</v>
      </c>
      <c r="M194" t="s">
        <v>86</v>
      </c>
      <c r="N194">
        <v>2</v>
      </c>
      <c r="O194" s="1">
        <v>44595.5155787037</v>
      </c>
      <c r="P194" s="1">
        <v>44595.570590277777</v>
      </c>
      <c r="Q194">
        <v>986</v>
      </c>
      <c r="R194">
        <v>3767</v>
      </c>
      <c r="S194" t="b">
        <v>0</v>
      </c>
      <c r="T194" t="s">
        <v>87</v>
      </c>
      <c r="U194" t="b">
        <v>1</v>
      </c>
      <c r="V194" t="s">
        <v>120</v>
      </c>
      <c r="W194" s="1">
        <v>44595.561620370368</v>
      </c>
      <c r="X194">
        <v>3066</v>
      </c>
      <c r="Y194">
        <v>270</v>
      </c>
      <c r="Z194">
        <v>0</v>
      </c>
      <c r="AA194">
        <v>270</v>
      </c>
      <c r="AB194">
        <v>42</v>
      </c>
      <c r="AC194">
        <v>95</v>
      </c>
      <c r="AD194">
        <v>86</v>
      </c>
      <c r="AE194">
        <v>0</v>
      </c>
      <c r="AF194">
        <v>0</v>
      </c>
      <c r="AG194">
        <v>0</v>
      </c>
      <c r="AH194" t="s">
        <v>89</v>
      </c>
      <c r="AI194" s="1">
        <v>44595.570590277777</v>
      </c>
      <c r="AJ194">
        <v>701</v>
      </c>
      <c r="AK194">
        <v>0</v>
      </c>
      <c r="AL194">
        <v>0</v>
      </c>
      <c r="AM194">
        <v>0</v>
      </c>
      <c r="AN194">
        <v>42</v>
      </c>
      <c r="AO194">
        <v>0</v>
      </c>
      <c r="AP194">
        <v>86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596</v>
      </c>
      <c r="B195" t="s">
        <v>79</v>
      </c>
      <c r="C195" t="s">
        <v>597</v>
      </c>
      <c r="D195" t="s">
        <v>81</v>
      </c>
      <c r="E195" s="2" t="str">
        <f>HYPERLINK("capsilon://?command=openfolder&amp;siteaddress=FAM.docvelocity-na8.net&amp;folderid=FXDF16966B-EF1C-102C-08DF-859B3D5E2063","FX21129543")</f>
        <v>FX21129543</v>
      </c>
      <c r="F195" t="s">
        <v>19</v>
      </c>
      <c r="G195" t="s">
        <v>19</v>
      </c>
      <c r="H195" t="s">
        <v>82</v>
      </c>
      <c r="I195" t="s">
        <v>598</v>
      </c>
      <c r="J195">
        <v>66</v>
      </c>
      <c r="K195" t="s">
        <v>84</v>
      </c>
      <c r="L195" t="s">
        <v>85</v>
      </c>
      <c r="M195" t="s">
        <v>86</v>
      </c>
      <c r="N195">
        <v>2</v>
      </c>
      <c r="O195" s="1">
        <v>44595.543275462966</v>
      </c>
      <c r="P195" s="1">
        <v>44595.58662037037</v>
      </c>
      <c r="Q195">
        <v>102</v>
      </c>
      <c r="R195">
        <v>3643</v>
      </c>
      <c r="S195" t="b">
        <v>0</v>
      </c>
      <c r="T195" t="s">
        <v>87</v>
      </c>
      <c r="U195" t="b">
        <v>0</v>
      </c>
      <c r="V195" t="s">
        <v>173</v>
      </c>
      <c r="W195" s="1">
        <v>44595.573900462965</v>
      </c>
      <c r="X195">
        <v>2610</v>
      </c>
      <c r="Y195">
        <v>52</v>
      </c>
      <c r="Z195">
        <v>0</v>
      </c>
      <c r="AA195">
        <v>52</v>
      </c>
      <c r="AB195">
        <v>0</v>
      </c>
      <c r="AC195">
        <v>26</v>
      </c>
      <c r="AD195">
        <v>14</v>
      </c>
      <c r="AE195">
        <v>0</v>
      </c>
      <c r="AF195">
        <v>0</v>
      </c>
      <c r="AG195">
        <v>0</v>
      </c>
      <c r="AH195" t="s">
        <v>100</v>
      </c>
      <c r="AI195" s="1">
        <v>44595.58662037037</v>
      </c>
      <c r="AJ195">
        <v>1033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599</v>
      </c>
      <c r="B196" t="s">
        <v>79</v>
      </c>
      <c r="C196" t="s">
        <v>102</v>
      </c>
      <c r="D196" t="s">
        <v>81</v>
      </c>
      <c r="E196" s="2" t="str">
        <f>HYPERLINK("capsilon://?command=openfolder&amp;siteaddress=FAM.docvelocity-na8.net&amp;folderid=FXF4EDB7EB-20A0-27E9-1AE2-6F1D825F608D","FX22012107")</f>
        <v>FX22012107</v>
      </c>
      <c r="F196" t="s">
        <v>19</v>
      </c>
      <c r="G196" t="s">
        <v>19</v>
      </c>
      <c r="H196" t="s">
        <v>82</v>
      </c>
      <c r="I196" t="s">
        <v>103</v>
      </c>
      <c r="J196">
        <v>66</v>
      </c>
      <c r="K196" t="s">
        <v>84</v>
      </c>
      <c r="L196" t="s">
        <v>85</v>
      </c>
      <c r="M196" t="s">
        <v>86</v>
      </c>
      <c r="N196">
        <v>1</v>
      </c>
      <c r="O196" s="1">
        <v>44595.549803240741</v>
      </c>
      <c r="P196" s="1">
        <v>44595.618576388886</v>
      </c>
      <c r="Q196">
        <v>5019</v>
      </c>
      <c r="R196">
        <v>923</v>
      </c>
      <c r="S196" t="b">
        <v>0</v>
      </c>
      <c r="T196" t="s">
        <v>87</v>
      </c>
      <c r="U196" t="b">
        <v>0</v>
      </c>
      <c r="V196" t="s">
        <v>97</v>
      </c>
      <c r="W196" s="1">
        <v>44595.618576388886</v>
      </c>
      <c r="X196">
        <v>453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66</v>
      </c>
      <c r="AE196">
        <v>52</v>
      </c>
      <c r="AF196">
        <v>0</v>
      </c>
      <c r="AG196">
        <v>4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600</v>
      </c>
      <c r="B197" t="s">
        <v>79</v>
      </c>
      <c r="C197" t="s">
        <v>601</v>
      </c>
      <c r="D197" t="s">
        <v>81</v>
      </c>
      <c r="E197" s="2" t="str">
        <f>HYPERLINK("capsilon://?command=openfolder&amp;siteaddress=FAM.docvelocity-na8.net&amp;folderid=FXEDFF2FFA-A142-EB26-871A-898E6308416E","FX22019246")</f>
        <v>FX22019246</v>
      </c>
      <c r="F197" t="s">
        <v>19</v>
      </c>
      <c r="G197" t="s">
        <v>19</v>
      </c>
      <c r="H197" t="s">
        <v>82</v>
      </c>
      <c r="I197" t="s">
        <v>602</v>
      </c>
      <c r="J197">
        <v>66</v>
      </c>
      <c r="K197" t="s">
        <v>84</v>
      </c>
      <c r="L197" t="s">
        <v>85</v>
      </c>
      <c r="M197" t="s">
        <v>86</v>
      </c>
      <c r="N197">
        <v>2</v>
      </c>
      <c r="O197" s="1">
        <v>44595.5546875</v>
      </c>
      <c r="P197" s="1">
        <v>44595.558020833334</v>
      </c>
      <c r="Q197">
        <v>84</v>
      </c>
      <c r="R197">
        <v>204</v>
      </c>
      <c r="S197" t="b">
        <v>0</v>
      </c>
      <c r="T197" t="s">
        <v>87</v>
      </c>
      <c r="U197" t="b">
        <v>0</v>
      </c>
      <c r="V197" t="s">
        <v>88</v>
      </c>
      <c r="W197" s="1">
        <v>44595.556226851855</v>
      </c>
      <c r="X197">
        <v>124</v>
      </c>
      <c r="Y197">
        <v>0</v>
      </c>
      <c r="Z197">
        <v>0</v>
      </c>
      <c r="AA197">
        <v>0</v>
      </c>
      <c r="AB197">
        <v>52</v>
      </c>
      <c r="AC197">
        <v>0</v>
      </c>
      <c r="AD197">
        <v>66</v>
      </c>
      <c r="AE197">
        <v>0</v>
      </c>
      <c r="AF197">
        <v>0</v>
      </c>
      <c r="AG197">
        <v>0</v>
      </c>
      <c r="AH197" t="s">
        <v>89</v>
      </c>
      <c r="AI197" s="1">
        <v>44595.558020833334</v>
      </c>
      <c r="AJ197">
        <v>80</v>
      </c>
      <c r="AK197">
        <v>0</v>
      </c>
      <c r="AL197">
        <v>0</v>
      </c>
      <c r="AM197">
        <v>0</v>
      </c>
      <c r="AN197">
        <v>52</v>
      </c>
      <c r="AO197">
        <v>0</v>
      </c>
      <c r="AP197">
        <v>66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603</v>
      </c>
      <c r="B198" t="s">
        <v>79</v>
      </c>
      <c r="C198" t="s">
        <v>604</v>
      </c>
      <c r="D198" t="s">
        <v>81</v>
      </c>
      <c r="E198" s="2" t="str">
        <f>HYPERLINK("capsilon://?command=openfolder&amp;siteaddress=FAM.docvelocity-na8.net&amp;folderid=FX1C2EBF34-D5A4-B940-BDAE-5913E2E99506","FX2202847")</f>
        <v>FX2202847</v>
      </c>
      <c r="F198" t="s">
        <v>19</v>
      </c>
      <c r="G198" t="s">
        <v>19</v>
      </c>
      <c r="H198" t="s">
        <v>82</v>
      </c>
      <c r="I198" t="s">
        <v>605</v>
      </c>
      <c r="J198">
        <v>120</v>
      </c>
      <c r="K198" t="s">
        <v>84</v>
      </c>
      <c r="L198" t="s">
        <v>85</v>
      </c>
      <c r="M198" t="s">
        <v>86</v>
      </c>
      <c r="N198">
        <v>2</v>
      </c>
      <c r="O198" s="1">
        <v>44595.560520833336</v>
      </c>
      <c r="P198" s="1">
        <v>44595.612291666665</v>
      </c>
      <c r="Q198">
        <v>1529</v>
      </c>
      <c r="R198">
        <v>2944</v>
      </c>
      <c r="S198" t="b">
        <v>0</v>
      </c>
      <c r="T198" t="s">
        <v>87</v>
      </c>
      <c r="U198" t="b">
        <v>0</v>
      </c>
      <c r="V198" t="s">
        <v>88</v>
      </c>
      <c r="W198" s="1">
        <v>44595.582395833335</v>
      </c>
      <c r="X198">
        <v>1706</v>
      </c>
      <c r="Y198">
        <v>118</v>
      </c>
      <c r="Z198">
        <v>0</v>
      </c>
      <c r="AA198">
        <v>118</v>
      </c>
      <c r="AB198">
        <v>0</v>
      </c>
      <c r="AC198">
        <v>92</v>
      </c>
      <c r="AD198">
        <v>2</v>
      </c>
      <c r="AE198">
        <v>0</v>
      </c>
      <c r="AF198">
        <v>0</v>
      </c>
      <c r="AG198">
        <v>0</v>
      </c>
      <c r="AH198" t="s">
        <v>100</v>
      </c>
      <c r="AI198" s="1">
        <v>44595.612291666665</v>
      </c>
      <c r="AJ198">
        <v>1194</v>
      </c>
      <c r="AK198">
        <v>3</v>
      </c>
      <c r="AL198">
        <v>0</v>
      </c>
      <c r="AM198">
        <v>3</v>
      </c>
      <c r="AN198">
        <v>0</v>
      </c>
      <c r="AO198">
        <v>3</v>
      </c>
      <c r="AP198">
        <v>-1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606</v>
      </c>
      <c r="B199" t="s">
        <v>79</v>
      </c>
      <c r="C199" t="s">
        <v>607</v>
      </c>
      <c r="D199" t="s">
        <v>81</v>
      </c>
      <c r="E199" s="2" t="str">
        <f>HYPERLINK("capsilon://?command=openfolder&amp;siteaddress=FAM.docvelocity-na8.net&amp;folderid=FX7A3FD830-CF52-A4E9-EFD8-7DDCD786AA39","FX220111151")</f>
        <v>FX220111151</v>
      </c>
      <c r="F199" t="s">
        <v>19</v>
      </c>
      <c r="G199" t="s">
        <v>19</v>
      </c>
      <c r="H199" t="s">
        <v>82</v>
      </c>
      <c r="I199" t="s">
        <v>608</v>
      </c>
      <c r="J199">
        <v>241</v>
      </c>
      <c r="K199" t="s">
        <v>84</v>
      </c>
      <c r="L199" t="s">
        <v>85</v>
      </c>
      <c r="M199" t="s">
        <v>86</v>
      </c>
      <c r="N199">
        <v>2</v>
      </c>
      <c r="O199" s="1">
        <v>44595.56181712963</v>
      </c>
      <c r="P199" s="1">
        <v>44595.606504629628</v>
      </c>
      <c r="Q199">
        <v>1123</v>
      </c>
      <c r="R199">
        <v>2738</v>
      </c>
      <c r="S199" t="b">
        <v>0</v>
      </c>
      <c r="T199" t="s">
        <v>87</v>
      </c>
      <c r="U199" t="b">
        <v>0</v>
      </c>
      <c r="V199" t="s">
        <v>134</v>
      </c>
      <c r="W199" s="1">
        <v>44595.597141203703</v>
      </c>
      <c r="X199">
        <v>2378</v>
      </c>
      <c r="Y199">
        <v>118</v>
      </c>
      <c r="Z199">
        <v>0</v>
      </c>
      <c r="AA199">
        <v>118</v>
      </c>
      <c r="AB199">
        <v>0</v>
      </c>
      <c r="AC199">
        <v>42</v>
      </c>
      <c r="AD199">
        <v>123</v>
      </c>
      <c r="AE199">
        <v>0</v>
      </c>
      <c r="AF199">
        <v>0</v>
      </c>
      <c r="AG199">
        <v>0</v>
      </c>
      <c r="AH199" t="s">
        <v>89</v>
      </c>
      <c r="AI199" s="1">
        <v>44595.606504629628</v>
      </c>
      <c r="AJ199">
        <v>360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123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609</v>
      </c>
      <c r="B200" t="s">
        <v>79</v>
      </c>
      <c r="C200" t="s">
        <v>610</v>
      </c>
      <c r="D200" t="s">
        <v>81</v>
      </c>
      <c r="E200" s="2" t="str">
        <f>HYPERLINK("capsilon://?command=openfolder&amp;siteaddress=FAM.docvelocity-na8.net&amp;folderid=FX2463D9FF-5BA1-BFE1-F77D-7DF3E7BCB788","FX220110758")</f>
        <v>FX220110758</v>
      </c>
      <c r="F200" t="s">
        <v>19</v>
      </c>
      <c r="G200" t="s">
        <v>19</v>
      </c>
      <c r="H200" t="s">
        <v>82</v>
      </c>
      <c r="I200" t="s">
        <v>611</v>
      </c>
      <c r="J200">
        <v>66</v>
      </c>
      <c r="K200" t="s">
        <v>84</v>
      </c>
      <c r="L200" t="s">
        <v>85</v>
      </c>
      <c r="M200" t="s">
        <v>86</v>
      </c>
      <c r="N200">
        <v>2</v>
      </c>
      <c r="O200" s="1">
        <v>44595.561932870369</v>
      </c>
      <c r="P200" s="1">
        <v>44595.57508101852</v>
      </c>
      <c r="Q200">
        <v>850</v>
      </c>
      <c r="R200">
        <v>286</v>
      </c>
      <c r="S200" t="b">
        <v>0</v>
      </c>
      <c r="T200" t="s">
        <v>87</v>
      </c>
      <c r="U200" t="b">
        <v>0</v>
      </c>
      <c r="V200" t="s">
        <v>147</v>
      </c>
      <c r="W200" s="1">
        <v>44595.573449074072</v>
      </c>
      <c r="X200">
        <v>176</v>
      </c>
      <c r="Y200">
        <v>52</v>
      </c>
      <c r="Z200">
        <v>0</v>
      </c>
      <c r="AA200">
        <v>52</v>
      </c>
      <c r="AB200">
        <v>0</v>
      </c>
      <c r="AC200">
        <v>26</v>
      </c>
      <c r="AD200">
        <v>14</v>
      </c>
      <c r="AE200">
        <v>0</v>
      </c>
      <c r="AF200">
        <v>0</v>
      </c>
      <c r="AG200">
        <v>0</v>
      </c>
      <c r="AH200" t="s">
        <v>89</v>
      </c>
      <c r="AI200" s="1">
        <v>44595.57508101852</v>
      </c>
      <c r="AJ200">
        <v>110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14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612</v>
      </c>
      <c r="B201" t="s">
        <v>79</v>
      </c>
      <c r="C201" t="s">
        <v>613</v>
      </c>
      <c r="D201" t="s">
        <v>81</v>
      </c>
      <c r="E201" s="2" t="str">
        <f>HYPERLINK("capsilon://?command=openfolder&amp;siteaddress=FAM.docvelocity-na8.net&amp;folderid=FX842676C3-4D42-FBFD-60FC-C452C0A3146F","FX22013942")</f>
        <v>FX22013942</v>
      </c>
      <c r="F201" t="s">
        <v>19</v>
      </c>
      <c r="G201" t="s">
        <v>19</v>
      </c>
      <c r="H201" t="s">
        <v>82</v>
      </c>
      <c r="I201" t="s">
        <v>614</v>
      </c>
      <c r="J201">
        <v>66</v>
      </c>
      <c r="K201" t="s">
        <v>84</v>
      </c>
      <c r="L201" t="s">
        <v>85</v>
      </c>
      <c r="M201" t="s">
        <v>86</v>
      </c>
      <c r="N201">
        <v>2</v>
      </c>
      <c r="O201" s="1">
        <v>44595.580659722225</v>
      </c>
      <c r="P201" s="1">
        <v>44595.60670138889</v>
      </c>
      <c r="Q201">
        <v>2183</v>
      </c>
      <c r="R201">
        <v>67</v>
      </c>
      <c r="S201" t="b">
        <v>0</v>
      </c>
      <c r="T201" t="s">
        <v>87</v>
      </c>
      <c r="U201" t="b">
        <v>0</v>
      </c>
      <c r="V201" t="s">
        <v>88</v>
      </c>
      <c r="W201" s="1">
        <v>44595.582997685182</v>
      </c>
      <c r="X201">
        <v>51</v>
      </c>
      <c r="Y201">
        <v>0</v>
      </c>
      <c r="Z201">
        <v>0</v>
      </c>
      <c r="AA201">
        <v>0</v>
      </c>
      <c r="AB201">
        <v>52</v>
      </c>
      <c r="AC201">
        <v>0</v>
      </c>
      <c r="AD201">
        <v>66</v>
      </c>
      <c r="AE201">
        <v>0</v>
      </c>
      <c r="AF201">
        <v>0</v>
      </c>
      <c r="AG201">
        <v>0</v>
      </c>
      <c r="AH201" t="s">
        <v>89</v>
      </c>
      <c r="AI201" s="1">
        <v>44595.60670138889</v>
      </c>
      <c r="AJ201">
        <v>16</v>
      </c>
      <c r="AK201">
        <v>0</v>
      </c>
      <c r="AL201">
        <v>0</v>
      </c>
      <c r="AM201">
        <v>0</v>
      </c>
      <c r="AN201">
        <v>52</v>
      </c>
      <c r="AO201">
        <v>0</v>
      </c>
      <c r="AP201">
        <v>66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2022-02-17T16:00:08Z</dcterms:created>
  <dcterms:modified xsi:type="dcterms:W3CDTF">2022-02-17T17:57:57Z</dcterms:modified>
</cp:coreProperties>
</file>