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6" documentId="11_CB9FB16A8AB600DA7B16A81EA15CFCC08D1AFF50" xr6:coauthVersionLast="47" xr6:coauthVersionMax="47" xr10:uidLastSave="{5AB78CFC-FC93-474F-B998-C9C14D3F3373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1" i="2" l="1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<sst xmlns="http://schemas.openxmlformats.org/spreadsheetml/2006/main" count="8836" uniqueCount="840">
  <si>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</si>
  <si>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</si>
  <si>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</si>
  <si>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</si>
  <si>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</si>
  <si>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</si>
  <si>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</si>
  <si>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</si>
  <si>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</si>
  <si>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</si>
  <si>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</si>
  <si>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</si>
  <si>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</si>
  <si>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</si>
  <si>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</si>
  <si>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</si>
  <si>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</si>
  <si>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</si>
  <si>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</si>
  <si>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</si>
  <si>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</si>
  <si>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</si>
  <si>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</si>
  <si>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</si>
  <si>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</si>
  <si>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</si>
  <si>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</si>
  <si>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</si>
  <si>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</si>
  <si>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</si>
  <si>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</si>
  <si>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</si>
  <si>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</si>
  <si>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</si>
  <si>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</si>
  <si>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</si>
  <si>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</si>
  <si>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</si>
  <si>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</si>
  <si>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</si>
  <si>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</si>
  <si>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</si>
  <si>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</si>
  <si>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</si>
  <si>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</si>
  <si>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</si>
  <si>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</si>
  <si>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</si>
  <si>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</si>
  <si>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</si>
  <si>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</si>
  <si>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</si>
  <si>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</si>
  <si>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</si>
  <si>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</si>
  <si>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</si>
  <si>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</si>
  <si>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</si>
  <si>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</si>
  <si>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</si>
  <si>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</si>
  <si>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</si>
  <si>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</si>
  <si>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</si>
  <si>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</si>
  <si>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</si>
  <si>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</si>
  <si>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</si>
  <si>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</si>
  <si>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</si>
  <si>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</si>
  <si>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</si>
  <si>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</si>
  <si>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</si>
  <si>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</si>
  <si>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</si>
  <si>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</si>
  <si>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</si>
  <si>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</si>
  <si>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WI220310076</t>
  </si>
  <si>
    <t>DATA_VALIDATION</t>
  </si>
  <si>
    <t>201300021800</t>
  </si>
  <si>
    <t>Folder</t>
  </si>
  <si>
    <t>Mailitem</t>
  </si>
  <si>
    <t>MI2203106142</t>
  </si>
  <si>
    <t>COMPLETED</t>
  </si>
  <si>
    <t>MARK_AS_COMPLETED</t>
  </si>
  <si>
    <t>Queue</t>
  </si>
  <si>
    <t>N/A</t>
  </si>
  <si>
    <t>Supriya Khape</t>
  </si>
  <si>
    <t>Dashrath Soren</t>
  </si>
  <si>
    <t>WI220310079</t>
  </si>
  <si>
    <t>201300021268</t>
  </si>
  <si>
    <t>MI2203106199</t>
  </si>
  <si>
    <t>Raman Vaidya</t>
  </si>
  <si>
    <t>WI220310094</t>
  </si>
  <si>
    <t>201330005060</t>
  </si>
  <si>
    <t>MI2203106479</t>
  </si>
  <si>
    <t>Mohini Shinde</t>
  </si>
  <si>
    <t>WI22031022</t>
  </si>
  <si>
    <t>201300021635</t>
  </si>
  <si>
    <t>MI220313735</t>
  </si>
  <si>
    <t>Ujwala Ajabe</t>
  </si>
  <si>
    <t>Vikash Suryakanth Parmar</t>
  </si>
  <si>
    <t>WI220310406</t>
  </si>
  <si>
    <t>201300021495</t>
  </si>
  <si>
    <t>MI2203109713</t>
  </si>
  <si>
    <t>Ashish Sutar</t>
  </si>
  <si>
    <t>WI220310412</t>
  </si>
  <si>
    <t>201300021458</t>
  </si>
  <si>
    <t>MI2203109719</t>
  </si>
  <si>
    <t>Sanjana Uttekar</t>
  </si>
  <si>
    <t>WI220310415</t>
  </si>
  <si>
    <t>MI2203109764</t>
  </si>
  <si>
    <t>Karnal Akhare</t>
  </si>
  <si>
    <t>WI220310682</t>
  </si>
  <si>
    <t>201100014224</t>
  </si>
  <si>
    <t>MI2203112191</t>
  </si>
  <si>
    <t>WI220310688</t>
  </si>
  <si>
    <t>MI2203112275</t>
  </si>
  <si>
    <t>WI220310709</t>
  </si>
  <si>
    <t>MI2203112380</t>
  </si>
  <si>
    <t>WI220310915</t>
  </si>
  <si>
    <t>MI2203114233</t>
  </si>
  <si>
    <t>WI220311090</t>
  </si>
  <si>
    <t>201110012444</t>
  </si>
  <si>
    <t>MI2203116309</t>
  </si>
  <si>
    <t>Aditya Tade</t>
  </si>
  <si>
    <t>WI220311179</t>
  </si>
  <si>
    <t>MI2203116998</t>
  </si>
  <si>
    <t>Nisha Verma</t>
  </si>
  <si>
    <t>WI220311184</t>
  </si>
  <si>
    <t>MI2203117008</t>
  </si>
  <si>
    <t>WI220311189</t>
  </si>
  <si>
    <t>MI2203117016</t>
  </si>
  <si>
    <t>WI220311194</t>
  </si>
  <si>
    <t>MI2203117019</t>
  </si>
  <si>
    <t>Andrea Nicoli</t>
  </si>
  <si>
    <t>WI220311210</t>
  </si>
  <si>
    <t>201300020486</t>
  </si>
  <si>
    <t>MI2203117309</t>
  </si>
  <si>
    <t>WI220311228</t>
  </si>
  <si>
    <t>MI2203117343</t>
  </si>
  <si>
    <t>Sumit Jarhad</t>
  </si>
  <si>
    <t>WI22031132</t>
  </si>
  <si>
    <t>MI220314442</t>
  </si>
  <si>
    <t>WI220311323</t>
  </si>
  <si>
    <t>201130013104</t>
  </si>
  <si>
    <t>MI2203118253</t>
  </si>
  <si>
    <t>Archana Bhujbal</t>
  </si>
  <si>
    <t>WI220311328</t>
  </si>
  <si>
    <t>MI2203118308</t>
  </si>
  <si>
    <t>WI220311329</t>
  </si>
  <si>
    <t>MI2203118331</t>
  </si>
  <si>
    <t>Amruta Erande</t>
  </si>
  <si>
    <t>WI220311331</t>
  </si>
  <si>
    <t>MI2203118349</t>
  </si>
  <si>
    <t>WI220311419</t>
  </si>
  <si>
    <t>WI220311482</t>
  </si>
  <si>
    <t>201110012505</t>
  </si>
  <si>
    <t>MI2203120030</t>
  </si>
  <si>
    <t>WI220311505</t>
  </si>
  <si>
    <t>201340000587</t>
  </si>
  <si>
    <t>MI2203120414</t>
  </si>
  <si>
    <t>WI220311591</t>
  </si>
  <si>
    <t>201300021467</t>
  </si>
  <si>
    <t>MI2203121680</t>
  </si>
  <si>
    <t>WI220311593</t>
  </si>
  <si>
    <t>MI2203121792</t>
  </si>
  <si>
    <t>WI220311595</t>
  </si>
  <si>
    <t>MI2203121814</t>
  </si>
  <si>
    <t>WI220311607</t>
  </si>
  <si>
    <t>MI2203121840</t>
  </si>
  <si>
    <t>WI220311615</t>
  </si>
  <si>
    <t>MI2203121861</t>
  </si>
  <si>
    <t>WI220311617</t>
  </si>
  <si>
    <t>MI2203121874</t>
  </si>
  <si>
    <t>WI220311621</t>
  </si>
  <si>
    <t>MI2203121889</t>
  </si>
  <si>
    <t>WI220311634</t>
  </si>
  <si>
    <t>MI2203121911</t>
  </si>
  <si>
    <t>WI220311637</t>
  </si>
  <si>
    <t>MI2203121933</t>
  </si>
  <si>
    <t>WI220311639</t>
  </si>
  <si>
    <t>MI2203121954</t>
  </si>
  <si>
    <t>WI220311643</t>
  </si>
  <si>
    <t>MI2203121966</t>
  </si>
  <si>
    <t>WI220311648</t>
  </si>
  <si>
    <t>MI2203121974</t>
  </si>
  <si>
    <t>WI220311656</t>
  </si>
  <si>
    <t>MI2203121995</t>
  </si>
  <si>
    <t>Ketan Pathak</t>
  </si>
  <si>
    <t>WI220311663</t>
  </si>
  <si>
    <t>MI2203122018</t>
  </si>
  <si>
    <t>WI220311669</t>
  </si>
  <si>
    <t>MI2203122034</t>
  </si>
  <si>
    <t>WI220311695</t>
  </si>
  <si>
    <t>MI2203122051</t>
  </si>
  <si>
    <t>WI22031184</t>
  </si>
  <si>
    <t>201300021079</t>
  </si>
  <si>
    <t>MI220315011</t>
  </si>
  <si>
    <t>WI22031190</t>
  </si>
  <si>
    <t>201330004340</t>
  </si>
  <si>
    <t>MI220315054</t>
  </si>
  <si>
    <t>WI22031192</t>
  </si>
  <si>
    <t>MI220315058</t>
  </si>
  <si>
    <t>WI220311920</t>
  </si>
  <si>
    <t>201330015545</t>
  </si>
  <si>
    <t>MI2203124582</t>
  </si>
  <si>
    <t>WI220312024</t>
  </si>
  <si>
    <t>201330005009</t>
  </si>
  <si>
    <t>MI2203125816</t>
  </si>
  <si>
    <t>WI220312028</t>
  </si>
  <si>
    <t>MI2203125850</t>
  </si>
  <si>
    <t>WI220312032</t>
  </si>
  <si>
    <t>MI2203125890</t>
  </si>
  <si>
    <t>WI220312094</t>
  </si>
  <si>
    <t>201330004282</t>
  </si>
  <si>
    <t>MI2203126535</t>
  </si>
  <si>
    <t>WI220312164</t>
  </si>
  <si>
    <t>201340000533</t>
  </si>
  <si>
    <t>MI2203127053</t>
  </si>
  <si>
    <t>WI220312209</t>
  </si>
  <si>
    <t>201300021505</t>
  </si>
  <si>
    <t>MI2203127540</t>
  </si>
  <si>
    <t>WI220312443</t>
  </si>
  <si>
    <t>201330005122</t>
  </si>
  <si>
    <t>MI2203129845</t>
  </si>
  <si>
    <t>WI22031257</t>
  </si>
  <si>
    <t>201330005410</t>
  </si>
  <si>
    <t>MI220315711</t>
  </si>
  <si>
    <t>WI220312574</t>
  </si>
  <si>
    <t>WI22031258</t>
  </si>
  <si>
    <t>MI220315720</t>
  </si>
  <si>
    <t>WI220312801</t>
  </si>
  <si>
    <t>201100014453</t>
  </si>
  <si>
    <t>MI2203133006</t>
  </si>
  <si>
    <t>Prajakta Jagannath Mane</t>
  </si>
  <si>
    <t>WI220312806</t>
  </si>
  <si>
    <t>MI2203133052</t>
  </si>
  <si>
    <t>WI220312807</t>
  </si>
  <si>
    <t>MI2203133128</t>
  </si>
  <si>
    <t>WI220312821</t>
  </si>
  <si>
    <t>MI2203133198</t>
  </si>
  <si>
    <t>WI220312828</t>
  </si>
  <si>
    <t>MI2203133311</t>
  </si>
  <si>
    <t>WI220312960</t>
  </si>
  <si>
    <t>201300021801</t>
  </si>
  <si>
    <t>MI2203134519</t>
  </si>
  <si>
    <t>WI220313131</t>
  </si>
  <si>
    <t>201110012499</t>
  </si>
  <si>
    <t>MI2203136515</t>
  </si>
  <si>
    <t>Hemanshi Deshlahara</t>
  </si>
  <si>
    <t>WI220313136</t>
  </si>
  <si>
    <t>MI2203136559</t>
  </si>
  <si>
    <t>Sangeeta Kumari</t>
  </si>
  <si>
    <t>WI220313139</t>
  </si>
  <si>
    <t>MI2203136577</t>
  </si>
  <si>
    <t>WI220313305</t>
  </si>
  <si>
    <t>201330005331</t>
  </si>
  <si>
    <t>MI2203137916</t>
  </si>
  <si>
    <t>WI220313468</t>
  </si>
  <si>
    <t>201300020913</t>
  </si>
  <si>
    <t>MI2203139180</t>
  </si>
  <si>
    <t>WI220313469</t>
  </si>
  <si>
    <t>MI2203139185</t>
  </si>
  <si>
    <t>WI220313470</t>
  </si>
  <si>
    <t>MI2203139198</t>
  </si>
  <si>
    <t>WI220313471</t>
  </si>
  <si>
    <t>MI2203139206</t>
  </si>
  <si>
    <t>WI220313472</t>
  </si>
  <si>
    <t>MI2203139201</t>
  </si>
  <si>
    <t>WI220313621</t>
  </si>
  <si>
    <t>201340000629</t>
  </si>
  <si>
    <t>MI2203140982</t>
  </si>
  <si>
    <t>WI220313662</t>
  </si>
  <si>
    <t>Devendra Naidu</t>
  </si>
  <si>
    <t>WI220313683</t>
  </si>
  <si>
    <t>Rohit Mawal</t>
  </si>
  <si>
    <t>WI220313715</t>
  </si>
  <si>
    <t>MI2203141989</t>
  </si>
  <si>
    <t>WI220313727</t>
  </si>
  <si>
    <t>201130013365</t>
  </si>
  <si>
    <t>MI2203142139</t>
  </si>
  <si>
    <t>WI220313742</t>
  </si>
  <si>
    <t>201330005398</t>
  </si>
  <si>
    <t>MI2203142420</t>
  </si>
  <si>
    <t>WI220313743</t>
  </si>
  <si>
    <t>MI2203142418</t>
  </si>
  <si>
    <t>Sanjay Kharade</t>
  </si>
  <si>
    <t>WI220313762</t>
  </si>
  <si>
    <t>201300021551</t>
  </si>
  <si>
    <t>MI2203142572</t>
  </si>
  <si>
    <t>WI220313763</t>
  </si>
  <si>
    <t>MI2203142583</t>
  </si>
  <si>
    <t>WI220313859</t>
  </si>
  <si>
    <t>201100014649</t>
  </si>
  <si>
    <t>MI2203143573</t>
  </si>
  <si>
    <t>WI220313868</t>
  </si>
  <si>
    <t>201300021641</t>
  </si>
  <si>
    <t>MI2203143637</t>
  </si>
  <si>
    <t>WI220313898</t>
  </si>
  <si>
    <t>201130013392</t>
  </si>
  <si>
    <t>MI2203143910</t>
  </si>
  <si>
    <t>WI220313960</t>
  </si>
  <si>
    <t>201130013000</t>
  </si>
  <si>
    <t>MI2203144290</t>
  </si>
  <si>
    <t>Cindy Lyn Mendoza</t>
  </si>
  <si>
    <t>WI220313969</t>
  </si>
  <si>
    <t>MI2203144294</t>
  </si>
  <si>
    <t>WI220313972</t>
  </si>
  <si>
    <t>MI2203144357</t>
  </si>
  <si>
    <t>WI220313973</t>
  </si>
  <si>
    <t>MI2203144363</t>
  </si>
  <si>
    <t>WI220314010</t>
  </si>
  <si>
    <t>WI220314038</t>
  </si>
  <si>
    <t>MI2203145023</t>
  </si>
  <si>
    <t>WI220314115</t>
  </si>
  <si>
    <t>201300021410</t>
  </si>
  <si>
    <t>MI2203145789</t>
  </si>
  <si>
    <t>WI220314121</t>
  </si>
  <si>
    <t>201130013257</t>
  </si>
  <si>
    <t>MI2203145730</t>
  </si>
  <si>
    <t>WI220314152</t>
  </si>
  <si>
    <t>201300020482</t>
  </si>
  <si>
    <t>MI2203146061</t>
  </si>
  <si>
    <t>WI220314154</t>
  </si>
  <si>
    <t>MI2203145870</t>
  </si>
  <si>
    <t>WI220314164</t>
  </si>
  <si>
    <t>201300021461</t>
  </si>
  <si>
    <t>MI2203146184</t>
  </si>
  <si>
    <t>WI220314209</t>
  </si>
  <si>
    <t>201300021372</t>
  </si>
  <si>
    <t>MI2203146534</t>
  </si>
  <si>
    <t>Jacqueline Buchanan</t>
  </si>
  <si>
    <t>WI220314251</t>
  </si>
  <si>
    <t>MI2203147284</t>
  </si>
  <si>
    <t>WI220314285</t>
  </si>
  <si>
    <t>201300020911</t>
  </si>
  <si>
    <t>MI2203147568</t>
  </si>
  <si>
    <t>WI220314366</t>
  </si>
  <si>
    <t>201100014731</t>
  </si>
  <si>
    <t>MI2203148126</t>
  </si>
  <si>
    <t>WI220314378</t>
  </si>
  <si>
    <t>201330005514</t>
  </si>
  <si>
    <t>MI2203148257</t>
  </si>
  <si>
    <t>WI220314408</t>
  </si>
  <si>
    <t>MI2203148571</t>
  </si>
  <si>
    <t>WI220314430</t>
  </si>
  <si>
    <t>MI2203148653</t>
  </si>
  <si>
    <t>WI220314431</t>
  </si>
  <si>
    <t>MI2203148697</t>
  </si>
  <si>
    <t>WI220314445</t>
  </si>
  <si>
    <t>MI2203148825</t>
  </si>
  <si>
    <t>WI220314503</t>
  </si>
  <si>
    <t>MI2203149386</t>
  </si>
  <si>
    <t>WI220314680</t>
  </si>
  <si>
    <t>WI220314681</t>
  </si>
  <si>
    <t>WI220314686</t>
  </si>
  <si>
    <t>MI2203151827</t>
  </si>
  <si>
    <t>WI220314692</t>
  </si>
  <si>
    <t>MI2203151765</t>
  </si>
  <si>
    <t>WI220314696</t>
  </si>
  <si>
    <t>WI220314703</t>
  </si>
  <si>
    <t>MI2203151998</t>
  </si>
  <si>
    <t>WI220314720</t>
  </si>
  <si>
    <t>WI220314736</t>
  </si>
  <si>
    <t>WI220314757</t>
  </si>
  <si>
    <t>WI220314764</t>
  </si>
  <si>
    <t>WI22031499</t>
  </si>
  <si>
    <t>201130012953</t>
  </si>
  <si>
    <t>MI220317722</t>
  </si>
  <si>
    <t>WI22031507</t>
  </si>
  <si>
    <t>MI220317821</t>
  </si>
  <si>
    <t>WI220315134</t>
  </si>
  <si>
    <t>201330014440</t>
  </si>
  <si>
    <t>MI2203156920</t>
  </si>
  <si>
    <t>WI220315210</t>
  </si>
  <si>
    <t>201300021564</t>
  </si>
  <si>
    <t>MI2203157869</t>
  </si>
  <si>
    <t>WI220315213</t>
  </si>
  <si>
    <t>MI2203157886</t>
  </si>
  <si>
    <t>WI22031525</t>
  </si>
  <si>
    <t>MI220317692</t>
  </si>
  <si>
    <t>WI220315540</t>
  </si>
  <si>
    <t>MI2203161377</t>
  </si>
  <si>
    <t>WI220315562</t>
  </si>
  <si>
    <t>201130012865</t>
  </si>
  <si>
    <t>MI2203161577</t>
  </si>
  <si>
    <t>WI220315630</t>
  </si>
  <si>
    <t>MI2203162324</t>
  </si>
  <si>
    <t>WI220315636</t>
  </si>
  <si>
    <t>MI2203162387</t>
  </si>
  <si>
    <t>WI220315667</t>
  </si>
  <si>
    <t>MI2203162848</t>
  </si>
  <si>
    <t>WI220315668</t>
  </si>
  <si>
    <t>MI2203162647</t>
  </si>
  <si>
    <t>WI220315672</t>
  </si>
  <si>
    <t>MI2203162888</t>
  </si>
  <si>
    <t>WI220315675</t>
  </si>
  <si>
    <t>MI2203162928</t>
  </si>
  <si>
    <t>WI220316076</t>
  </si>
  <si>
    <t>201340000622</t>
  </si>
  <si>
    <t>MI2203166679</t>
  </si>
  <si>
    <t>WI220316160</t>
  </si>
  <si>
    <t>201330005314</t>
  </si>
  <si>
    <t>MI2203167886</t>
  </si>
  <si>
    <t>WI220316181</t>
  </si>
  <si>
    <t>WI22031627</t>
  </si>
  <si>
    <t>201100014592</t>
  </si>
  <si>
    <t>MI220319044</t>
  </si>
  <si>
    <t>WI220316545</t>
  </si>
  <si>
    <t>201300021723</t>
  </si>
  <si>
    <t>MI2203172039</t>
  </si>
  <si>
    <t>WI220316598</t>
  </si>
  <si>
    <t>201330005431</t>
  </si>
  <si>
    <t>MI2203172483</t>
  </si>
  <si>
    <t>WI220316632</t>
  </si>
  <si>
    <t>MI2203172926</t>
  </si>
  <si>
    <t>WI220316645</t>
  </si>
  <si>
    <t>MI2203173200</t>
  </si>
  <si>
    <t>WI220316651</t>
  </si>
  <si>
    <t>MI2203173150</t>
  </si>
  <si>
    <t>WI220316769</t>
  </si>
  <si>
    <t>Poonam Patil</t>
  </si>
  <si>
    <t>WI220316813</t>
  </si>
  <si>
    <t>WI220317015</t>
  </si>
  <si>
    <t>201300019641</t>
  </si>
  <si>
    <t>MI2203176658</t>
  </si>
  <si>
    <t>WI220317016</t>
  </si>
  <si>
    <t>MI2203176645</t>
  </si>
  <si>
    <t>WI220317018</t>
  </si>
  <si>
    <t>MI2203176679</t>
  </si>
  <si>
    <t>WI220317249</t>
  </si>
  <si>
    <t>201100014760</t>
  </si>
  <si>
    <t>MI2203180042</t>
  </si>
  <si>
    <t>WI220317270</t>
  </si>
  <si>
    <t>WI220317272</t>
  </si>
  <si>
    <t>WI22031752</t>
  </si>
  <si>
    <t>MI220320315</t>
  </si>
  <si>
    <t>WI220317659</t>
  </si>
  <si>
    <t>Aparna Chavan</t>
  </si>
  <si>
    <t>WI220317697</t>
  </si>
  <si>
    <t>201300021540</t>
  </si>
  <si>
    <t>MI2203184925</t>
  </si>
  <si>
    <t>WI220317703</t>
  </si>
  <si>
    <t>MI2203185034</t>
  </si>
  <si>
    <t>WI220317706</t>
  </si>
  <si>
    <t>201330005347</t>
  </si>
  <si>
    <t>MI2203185088</t>
  </si>
  <si>
    <t>WI220317719</t>
  </si>
  <si>
    <t>201300021330</t>
  </si>
  <si>
    <t>MI2203185298</t>
  </si>
  <si>
    <t>WI220317775</t>
  </si>
  <si>
    <t>201100014660</t>
  </si>
  <si>
    <t>MI2203185823</t>
  </si>
  <si>
    <t>WI220317776</t>
  </si>
  <si>
    <t>MI2203185826</t>
  </si>
  <si>
    <t>WI220317792</t>
  </si>
  <si>
    <t>201110012500</t>
  </si>
  <si>
    <t>MI2203186117</t>
  </si>
  <si>
    <t>WI220317793</t>
  </si>
  <si>
    <t>MI2203186126</t>
  </si>
  <si>
    <t>WI220317826</t>
  </si>
  <si>
    <t>201300021796</t>
  </si>
  <si>
    <t>MI2203186648</t>
  </si>
  <si>
    <t>WI220317828</t>
  </si>
  <si>
    <t>MI2203186663</t>
  </si>
  <si>
    <t>WI22031786</t>
  </si>
  <si>
    <t>201340000598</t>
  </si>
  <si>
    <t>MI220320845</t>
  </si>
  <si>
    <t>WI220317908</t>
  </si>
  <si>
    <t>201130013266</t>
  </si>
  <si>
    <t>MI2203187416</t>
  </si>
  <si>
    <t>WI220318059</t>
  </si>
  <si>
    <t>201300021631</t>
  </si>
  <si>
    <t>MI2203188658</t>
  </si>
  <si>
    <t>WI220318069</t>
  </si>
  <si>
    <t>201300021653</t>
  </si>
  <si>
    <t>MI2203188784</t>
  </si>
  <si>
    <t>WI22031807</t>
  </si>
  <si>
    <t>201330005356</t>
  </si>
  <si>
    <t>MI220320956</t>
  </si>
  <si>
    <t>WI220318195</t>
  </si>
  <si>
    <t>MI2203190082</t>
  </si>
  <si>
    <t>WI220318206</t>
  </si>
  <si>
    <t>MI2203190222</t>
  </si>
  <si>
    <t>WI220318241</t>
  </si>
  <si>
    <t>201300020869</t>
  </si>
  <si>
    <t>MI2203190644</t>
  </si>
  <si>
    <t>WI220318470</t>
  </si>
  <si>
    <t>201130013244</t>
  </si>
  <si>
    <t>MI2203194408</t>
  </si>
  <si>
    <t>WI220318632</t>
  </si>
  <si>
    <t>201130013049</t>
  </si>
  <si>
    <t>MI2203197242</t>
  </si>
  <si>
    <t>WI220318634</t>
  </si>
  <si>
    <t>MI2203197288</t>
  </si>
  <si>
    <t>WI22031879</t>
  </si>
  <si>
    <t>MI220321787</t>
  </si>
  <si>
    <t>WI220318829</t>
  </si>
  <si>
    <t>201130013409</t>
  </si>
  <si>
    <t>MI2203199354</t>
  </si>
  <si>
    <t>WI220318918</t>
  </si>
  <si>
    <t>201130013195</t>
  </si>
  <si>
    <t>MI2203200148</t>
  </si>
  <si>
    <t>WI220318978</t>
  </si>
  <si>
    <t>MI2203201274</t>
  </si>
  <si>
    <t>WI22031901</t>
  </si>
  <si>
    <t>201110012482</t>
  </si>
  <si>
    <t>MI220321982</t>
  </si>
  <si>
    <t>WI220319028</t>
  </si>
  <si>
    <t>201330015557</t>
  </si>
  <si>
    <t>MI2203201746</t>
  </si>
  <si>
    <t>WI220319231</t>
  </si>
  <si>
    <t>WI220319976</t>
  </si>
  <si>
    <t>201300021183</t>
  </si>
  <si>
    <t>MI2203210679</t>
  </si>
  <si>
    <t>WI220320282</t>
  </si>
  <si>
    <t>MI2203214357</t>
  </si>
  <si>
    <t>WI220320283</t>
  </si>
  <si>
    <t>MI2203214370</t>
  </si>
  <si>
    <t>WI220320284</t>
  </si>
  <si>
    <t>MI2203214391</t>
  </si>
  <si>
    <t>WI220320288</t>
  </si>
  <si>
    <t>MI2203214408</t>
  </si>
  <si>
    <t>WI220320375</t>
  </si>
  <si>
    <t>201300021632</t>
  </si>
  <si>
    <t>MI2203215240</t>
  </si>
  <si>
    <t>WI220320411</t>
  </si>
  <si>
    <t>201100014718</t>
  </si>
  <si>
    <t>MI2203215731</t>
  </si>
  <si>
    <t>WI220320450</t>
  </si>
  <si>
    <t>201300021553</t>
  </si>
  <si>
    <t>MI2203216040</t>
  </si>
  <si>
    <t>WI220320487</t>
  </si>
  <si>
    <t>201130013291</t>
  </si>
  <si>
    <t>MI2203216614</t>
  </si>
  <si>
    <t>WI220320707</t>
  </si>
  <si>
    <t>201330005411</t>
  </si>
  <si>
    <t>MI2203219253</t>
  </si>
  <si>
    <t>WI220320950</t>
  </si>
  <si>
    <t>201130013259</t>
  </si>
  <si>
    <t>MI2203221677</t>
  </si>
  <si>
    <t>WI220321074</t>
  </si>
  <si>
    <t>201100014710</t>
  </si>
  <si>
    <t>MI2203222937</t>
  </si>
  <si>
    <t>WI220321237</t>
  </si>
  <si>
    <t>201100014693</t>
  </si>
  <si>
    <t>MI2203224044</t>
  </si>
  <si>
    <t>WI220321238</t>
  </si>
  <si>
    <t>MI2203224060</t>
  </si>
  <si>
    <t>WI220321241</t>
  </si>
  <si>
    <t>MI2203224073</t>
  </si>
  <si>
    <t>WI220321243</t>
  </si>
  <si>
    <t>MI2203224086</t>
  </si>
  <si>
    <t>WI220321254</t>
  </si>
  <si>
    <t>MI2203224159</t>
  </si>
  <si>
    <t>WI220321257</t>
  </si>
  <si>
    <t>MI2203224177</t>
  </si>
  <si>
    <t>WI220321266</t>
  </si>
  <si>
    <t>WI220321299</t>
  </si>
  <si>
    <t>MI2203224664</t>
  </si>
  <si>
    <t>WI220321323</t>
  </si>
  <si>
    <t>201100014708</t>
  </si>
  <si>
    <t>MI2203225107</t>
  </si>
  <si>
    <t>Saloni Uttekar</t>
  </si>
  <si>
    <t>WI220321713</t>
  </si>
  <si>
    <t>201330003941</t>
  </si>
  <si>
    <t>MI2203228599</t>
  </si>
  <si>
    <t>WI220321738</t>
  </si>
  <si>
    <t>201330005277</t>
  </si>
  <si>
    <t>MI2203228826</t>
  </si>
  <si>
    <t>WI220321828</t>
  </si>
  <si>
    <t>WI220321829</t>
  </si>
  <si>
    <t>Suraj Toradmal</t>
  </si>
  <si>
    <t>WI22032188</t>
  </si>
  <si>
    <t>201340000645</t>
  </si>
  <si>
    <t>MI220324320</t>
  </si>
  <si>
    <t>WI220321953</t>
  </si>
  <si>
    <t>201110012491</t>
  </si>
  <si>
    <t>MI2203232623</t>
  </si>
  <si>
    <t>WI22032273</t>
  </si>
  <si>
    <t>MI220325050</t>
  </si>
  <si>
    <t>WI22032519</t>
  </si>
  <si>
    <t>201330005085</t>
  </si>
  <si>
    <t>MI220327268</t>
  </si>
  <si>
    <t>WI22032525</t>
  </si>
  <si>
    <t>MI220327291</t>
  </si>
  <si>
    <t>WI22032789</t>
  </si>
  <si>
    <t>MI220330664</t>
  </si>
  <si>
    <t>WI22032868</t>
  </si>
  <si>
    <t>WI22032883</t>
  </si>
  <si>
    <t>WI22032938</t>
  </si>
  <si>
    <t>WI22032979</t>
  </si>
  <si>
    <t>201110012508</t>
  </si>
  <si>
    <t>MI220332548</t>
  </si>
  <si>
    <t>WI22033333</t>
  </si>
  <si>
    <t>201130013055</t>
  </si>
  <si>
    <t>MI220335497</t>
  </si>
  <si>
    <t>WI22033380</t>
  </si>
  <si>
    <t>MI220336095</t>
  </si>
  <si>
    <t>WI22033732</t>
  </si>
  <si>
    <t>WI22033798</t>
  </si>
  <si>
    <t>201130013292</t>
  </si>
  <si>
    <t>MI220340642</t>
  </si>
  <si>
    <t>WI22033838</t>
  </si>
  <si>
    <t>201100014569</t>
  </si>
  <si>
    <t>MI220341050</t>
  </si>
  <si>
    <t>WI22034204</t>
  </si>
  <si>
    <t>201130013314</t>
  </si>
  <si>
    <t>MI220344730</t>
  </si>
  <si>
    <t>WI22034219</t>
  </si>
  <si>
    <t>201330003946</t>
  </si>
  <si>
    <t>MI220344889</t>
  </si>
  <si>
    <t>WI22034220</t>
  </si>
  <si>
    <t>MI220344844</t>
  </si>
  <si>
    <t>WI22034225</t>
  </si>
  <si>
    <t>201110012410</t>
  </si>
  <si>
    <t>MI220344917</t>
  </si>
  <si>
    <t>WI22034322</t>
  </si>
  <si>
    <t>WI2203434</t>
  </si>
  <si>
    <t>201300020538</t>
  </si>
  <si>
    <t>MI22036850</t>
  </si>
  <si>
    <t>WI2203451</t>
  </si>
  <si>
    <t>MI22037127</t>
  </si>
  <si>
    <t>WI2203452</t>
  </si>
  <si>
    <t>MI22037126</t>
  </si>
  <si>
    <t>WI22034644</t>
  </si>
  <si>
    <t>201300021592</t>
  </si>
  <si>
    <t>MI220349591</t>
  </si>
  <si>
    <t>WI22034681</t>
  </si>
  <si>
    <t>201300021493</t>
  </si>
  <si>
    <t>MI220350162</t>
  </si>
  <si>
    <t>WI22034684</t>
  </si>
  <si>
    <t>MI220350171</t>
  </si>
  <si>
    <t>WI22034687</t>
  </si>
  <si>
    <t>201100014653</t>
  </si>
  <si>
    <t>MI220350200</t>
  </si>
  <si>
    <t>WI2203474</t>
  </si>
  <si>
    <t>201110012520</t>
  </si>
  <si>
    <t>MI2202812823</t>
  </si>
  <si>
    <t>WI2203475</t>
  </si>
  <si>
    <t>201300021545</t>
  </si>
  <si>
    <t>MI2202803844</t>
  </si>
  <si>
    <t>WI22034850</t>
  </si>
  <si>
    <t>201330014424</t>
  </si>
  <si>
    <t>MI220351939</t>
  </si>
  <si>
    <t>WI22034865</t>
  </si>
  <si>
    <t>201300021597</t>
  </si>
  <si>
    <t>MI220352169</t>
  </si>
  <si>
    <t>WI22034867</t>
  </si>
  <si>
    <t>MI220352172</t>
  </si>
  <si>
    <t>WI22035063</t>
  </si>
  <si>
    <t>201100014688</t>
  </si>
  <si>
    <t>MI220354732</t>
  </si>
  <si>
    <t>WI22035130</t>
  </si>
  <si>
    <t>201300021480</t>
  </si>
  <si>
    <t>MI220355442</t>
  </si>
  <si>
    <t>WI22035134</t>
  </si>
  <si>
    <t>MI220355477</t>
  </si>
  <si>
    <t>WI22035136</t>
  </si>
  <si>
    <t>201330014449</t>
  </si>
  <si>
    <t>MI220355529</t>
  </si>
  <si>
    <t>WI2203515</t>
  </si>
  <si>
    <t>201330005076</t>
  </si>
  <si>
    <t>MI22038159</t>
  </si>
  <si>
    <t>WI22035150</t>
  </si>
  <si>
    <t>201330005344</t>
  </si>
  <si>
    <t>MI220355640</t>
  </si>
  <si>
    <t>WI22035153</t>
  </si>
  <si>
    <t>MI220355646</t>
  </si>
  <si>
    <t>WI22035155</t>
  </si>
  <si>
    <t>MI220355651</t>
  </si>
  <si>
    <t>WI22035188</t>
  </si>
  <si>
    <t>201300021521</t>
  </si>
  <si>
    <t>MI220356076</t>
  </si>
  <si>
    <t>WI2203519</t>
  </si>
  <si>
    <t>MI22038167</t>
  </si>
  <si>
    <t>WI22035199</t>
  </si>
  <si>
    <t>MI220356329</t>
  </si>
  <si>
    <t>WI22035200</t>
  </si>
  <si>
    <t>201300021640</t>
  </si>
  <si>
    <t>MI220356328</t>
  </si>
  <si>
    <t>WI22035206</t>
  </si>
  <si>
    <t>MI220356366</t>
  </si>
  <si>
    <t>WI22035280</t>
  </si>
  <si>
    <t>201330004748</t>
  </si>
  <si>
    <t>MI220357248</t>
  </si>
  <si>
    <t>WI22035320</t>
  </si>
  <si>
    <t>201130013138</t>
  </si>
  <si>
    <t>MI220357862</t>
  </si>
  <si>
    <t>WI22035341</t>
  </si>
  <si>
    <t>201340000633</t>
  </si>
  <si>
    <t>MI220357996</t>
  </si>
  <si>
    <t>WI22035548</t>
  </si>
  <si>
    <t>201130013342</t>
  </si>
  <si>
    <t>MI220359696</t>
  </si>
  <si>
    <t>WI22035551</t>
  </si>
  <si>
    <t>MI220359732</t>
  </si>
  <si>
    <t>WI22035729</t>
  </si>
  <si>
    <t>201300021407</t>
  </si>
  <si>
    <t>MI220361231</t>
  </si>
  <si>
    <t>WI22035779</t>
  </si>
  <si>
    <t>201330005101</t>
  </si>
  <si>
    <t>MI220361660</t>
  </si>
  <si>
    <t>WI22035797</t>
  </si>
  <si>
    <t>201300021730</t>
  </si>
  <si>
    <t>MI220361894</t>
  </si>
  <si>
    <t>WI22035816</t>
  </si>
  <si>
    <t>201340000595</t>
  </si>
  <si>
    <t>MI220362077</t>
  </si>
  <si>
    <t>WI22035821</t>
  </si>
  <si>
    <t>WI22035952</t>
  </si>
  <si>
    <t>MI220363413</t>
  </si>
  <si>
    <t>WI22036083</t>
  </si>
  <si>
    <t>MI220364915</t>
  </si>
  <si>
    <t>WI22036126</t>
  </si>
  <si>
    <t>MI220365261</t>
  </si>
  <si>
    <t>WI22036175</t>
  </si>
  <si>
    <t>201330014441</t>
  </si>
  <si>
    <t>MI220366224</t>
  </si>
  <si>
    <t>WI2203619</t>
  </si>
  <si>
    <t>201300021123</t>
  </si>
  <si>
    <t>MI22039185</t>
  </si>
  <si>
    <t>WI2203621</t>
  </si>
  <si>
    <t>MI22039237</t>
  </si>
  <si>
    <t>WI22036424</t>
  </si>
  <si>
    <t>MI220368675</t>
  </si>
  <si>
    <t>WI22036507</t>
  </si>
  <si>
    <t>MI220369258</t>
  </si>
  <si>
    <t>WI2203653</t>
  </si>
  <si>
    <t>MI22039588</t>
  </si>
  <si>
    <t>WI22036774</t>
  </si>
  <si>
    <t>MI220372627</t>
  </si>
  <si>
    <t>WI22036863</t>
  </si>
  <si>
    <t>201300021357</t>
  </si>
  <si>
    <t>MI220373602</t>
  </si>
  <si>
    <t>WI22036956</t>
  </si>
  <si>
    <t>MI220374717</t>
  </si>
  <si>
    <t>WI22037069</t>
  </si>
  <si>
    <t>WI22037092</t>
  </si>
  <si>
    <t>201300021167</t>
  </si>
  <si>
    <t>MI220376260</t>
  </si>
  <si>
    <t>WI22037177</t>
  </si>
  <si>
    <t>201100014680</t>
  </si>
  <si>
    <t>MI220377075</t>
  </si>
  <si>
    <t>WI22037181</t>
  </si>
  <si>
    <t>MI220377084</t>
  </si>
  <si>
    <t>WI22037250</t>
  </si>
  <si>
    <t>MI220377611</t>
  </si>
  <si>
    <t>WI22037458</t>
  </si>
  <si>
    <t>201340000652</t>
  </si>
  <si>
    <t>MI220379652</t>
  </si>
  <si>
    <t>WI22037483</t>
  </si>
  <si>
    <t>MI220380046</t>
  </si>
  <si>
    <t>WI22037534</t>
  </si>
  <si>
    <t>201330005378</t>
  </si>
  <si>
    <t>MI220380575</t>
  </si>
  <si>
    <t>WI22037597</t>
  </si>
  <si>
    <t>WI2203764</t>
  </si>
  <si>
    <t>201300020316</t>
  </si>
  <si>
    <t>MI220311324</t>
  </si>
  <si>
    <t>Ashley Hall</t>
  </si>
  <si>
    <t>WI22037739</t>
  </si>
  <si>
    <t>MI220382750</t>
  </si>
  <si>
    <t>WI22037819</t>
  </si>
  <si>
    <t>201300021606</t>
  </si>
  <si>
    <t>MI220383739</t>
  </si>
  <si>
    <t>WI2203806</t>
  </si>
  <si>
    <t>201330015556</t>
  </si>
  <si>
    <t>MI220311797</t>
  </si>
  <si>
    <t>WI22038107</t>
  </si>
  <si>
    <t>201330005279</t>
  </si>
  <si>
    <t>MI220386821</t>
  </si>
  <si>
    <t>WI22038295</t>
  </si>
  <si>
    <t>201130013156</t>
  </si>
  <si>
    <t>MI220389252</t>
  </si>
  <si>
    <t>WI22038514</t>
  </si>
  <si>
    <t>MI220391911</t>
  </si>
  <si>
    <t>WI22038529</t>
  </si>
  <si>
    <t>MI220392040</t>
  </si>
  <si>
    <t>WI22038844</t>
  </si>
  <si>
    <t>MI220394801</t>
  </si>
  <si>
    <t>WI22039009</t>
  </si>
  <si>
    <t>201330004889</t>
  </si>
  <si>
    <t>MI220395900</t>
  </si>
  <si>
    <t>WI22039011</t>
  </si>
  <si>
    <t>MI220395916</t>
  </si>
  <si>
    <t>WI22039023</t>
  </si>
  <si>
    <t>201330005327</t>
  </si>
  <si>
    <t>MI220395980</t>
  </si>
  <si>
    <t>WI22039204</t>
  </si>
  <si>
    <t>MI220398280</t>
  </si>
  <si>
    <t>WI22039205</t>
  </si>
  <si>
    <t>MI220398282</t>
  </si>
  <si>
    <t>WI22039206</t>
  </si>
  <si>
    <t>MI220398284</t>
  </si>
  <si>
    <t>WI22039207</t>
  </si>
  <si>
    <t>MI220398289</t>
  </si>
  <si>
    <t>WI22039208</t>
  </si>
  <si>
    <t>MI220398293</t>
  </si>
  <si>
    <t>WI22039243</t>
  </si>
  <si>
    <t>WI22039395</t>
  </si>
  <si>
    <t>MI2203100587</t>
  </si>
  <si>
    <t>WI22039407</t>
  </si>
  <si>
    <t>MI2203100728</t>
  </si>
  <si>
    <t>WI22039409</t>
  </si>
  <si>
    <t>201130013225</t>
  </si>
  <si>
    <t>MI2203100708</t>
  </si>
  <si>
    <t>WI22039430</t>
  </si>
  <si>
    <t>201300021483</t>
  </si>
  <si>
    <t>MI2203100880</t>
  </si>
  <si>
    <t>WI22039442</t>
  </si>
  <si>
    <t>WI22039474</t>
  </si>
  <si>
    <t>201130012961</t>
  </si>
  <si>
    <t>MI2203101354</t>
  </si>
  <si>
    <t>WI22039515</t>
  </si>
  <si>
    <t>201340000608</t>
  </si>
  <si>
    <t>MI2203101794</t>
  </si>
  <si>
    <t>WI22039516</t>
  </si>
  <si>
    <t>MI2203101830</t>
  </si>
  <si>
    <t>WI22039590</t>
  </si>
  <si>
    <t>201130012781</t>
  </si>
  <si>
    <t>MI2203102507</t>
  </si>
  <si>
    <t>WI22039634</t>
  </si>
  <si>
    <t>MI2203102981</t>
  </si>
  <si>
    <t>WI22039635</t>
  </si>
  <si>
    <t>MI2203102999</t>
  </si>
  <si>
    <t>WI22039646</t>
  </si>
  <si>
    <t>201110012469</t>
  </si>
  <si>
    <t>MI2203103056</t>
  </si>
  <si>
    <t>WI22039670</t>
  </si>
  <si>
    <t>MI2203103221</t>
  </si>
  <si>
    <t>WI22039676</t>
  </si>
  <si>
    <t>WI22039771</t>
  </si>
  <si>
    <t>MI2203103893</t>
  </si>
  <si>
    <t>WI22039849</t>
  </si>
  <si>
    <t>201340000564</t>
  </si>
  <si>
    <t>MI2203104705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</si>
</sst>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44628.458350324072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44628.458350324072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11"/>
  <sheetViews>
    <sheetView tabSelected="1" topLeftCell="BA291" workbookViewId="0">
      <selection activeCell="BF1" sqref="BF1:BF31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8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  <c r="BF1" s="3" t="s">
        <v>87</v>
      </c>
    </row>
    <row r="2" spans="1:58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HYPERLINK("capsilon://?command=openfolder&amp;siteaddress=FAM.docvelocity-na8.net&amp;folderid=FXA5EDD204-27EB-3CEA-20A6-618984EDA550","FX220212856")</f>
        <v>FX220212856</v>
      </c>
      <c r="F2" t="s">
        <v>19</v>
      </c>
      <c r="G2" t="s">
        <v>19</v>
      </c>
      <c r="H2" t="s">
        <v>83</v>
      </c>
      <c r="I2" t="s">
        <v>84</v>
      </c>
      <c r="J2">
        <v>0</v>
      </c>
      <c r="K2" t="s">
        <v>85</v>
      </c>
      <c r="L2" t="s">
        <v>86</v>
      </c>
      <c r="M2" t="s">
        <v>87</v>
      </c>
      <c r="N2">
        <v>2</v>
      </c>
      <c r="O2" s="1">
        <v>44623.479050925926</v>
      </c>
      <c r="P2" s="1">
        <v>44623.518055555556</v>
      </c>
      <c r="Q2">
        <v>3122</v>
      </c>
      <c r="R2">
        <v>248</v>
      </c>
      <c r="S2" t="b">
        <v>0</v>
      </c>
      <c r="T2" t="s">
        <v>88</v>
      </c>
      <c r="U2" t="b">
        <v>0</v>
      </c>
      <c r="V2" t="s">
        <v>89</v>
      </c>
      <c r="W2" s="1">
        <v>44623.499212962961</v>
      </c>
      <c r="X2">
        <v>149</v>
      </c>
      <c r="Y2">
        <v>9</v>
      </c>
      <c r="Z2">
        <v>0</v>
      </c>
      <c r="AA2">
        <v>9</v>
      </c>
      <c r="AB2">
        <v>0</v>
      </c>
      <c r="AC2">
        <v>1</v>
      </c>
      <c r="AD2">
        <v>-9</v>
      </c>
      <c r="AE2">
        <v>0</v>
      </c>
      <c r="AF2">
        <v>0</v>
      </c>
      <c r="AG2">
        <v>0</v>
      </c>
      <c r="AH2" t="s">
        <v>90</v>
      </c>
      <c r="AI2" s="1">
        <v>44623.518055555556</v>
      </c>
      <c r="AJ2">
        <v>99</v>
      </c>
      <c r="AK2">
        <v>0</v>
      </c>
      <c r="AL2">
        <v>0</v>
      </c>
      <c r="AM2">
        <v>0</v>
      </c>
      <c r="AN2">
        <v>0</v>
      </c>
      <c r="AO2">
        <v>2</v>
      </c>
      <c r="AP2">
        <v>-9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  <c r="BF2" t="s">
        <v>11</v>
      </c>
    </row>
    <row r="3" spans="1:58" x14ac:dyDescent="0.45">
      <c r="A3" t="s">
        <v>91</v>
      </c>
      <c r="B3" t="s">
        <v>80</v>
      </c>
      <c r="C3" t="s">
        <v>92</v>
      </c>
      <c r="D3" t="s">
        <v>82</v>
      </c>
      <c r="E3" s="2" t="str">
        <f>HYPERLINK("capsilon://?command=openfolder&amp;siteaddress=FAM.docvelocity-na8.net&amp;folderid=FX8D1BC7FD-81F5-D6B4-B176-1E79BE7C526A","FX22022379")</f>
        <v>FX22022379</v>
      </c>
      <c r="F3" t="s">
        <v>19</v>
      </c>
      <c r="G3" t="s">
        <v>19</v>
      </c>
      <c r="H3" t="s">
        <v>83</v>
      </c>
      <c r="I3" t="s">
        <v>93</v>
      </c>
      <c r="J3">
        <v>0</v>
      </c>
      <c r="K3" t="s">
        <v>85</v>
      </c>
      <c r="L3" t="s">
        <v>86</v>
      </c>
      <c r="M3" t="s">
        <v>87</v>
      </c>
      <c r="N3">
        <v>2</v>
      </c>
      <c r="O3" s="1">
        <v>44623.479907407411</v>
      </c>
      <c r="P3" s="1">
        <v>44623.520752314813</v>
      </c>
      <c r="Q3">
        <v>3040</v>
      </c>
      <c r="R3">
        <v>489</v>
      </c>
      <c r="S3" t="b">
        <v>0</v>
      </c>
      <c r="T3" t="s">
        <v>88</v>
      </c>
      <c r="U3" t="b">
        <v>0</v>
      </c>
      <c r="V3" t="s">
        <v>94</v>
      </c>
      <c r="W3" s="1">
        <v>44623.500486111108</v>
      </c>
      <c r="X3">
        <v>257</v>
      </c>
      <c r="Y3">
        <v>52</v>
      </c>
      <c r="Z3">
        <v>0</v>
      </c>
      <c r="AA3">
        <v>52</v>
      </c>
      <c r="AB3">
        <v>0</v>
      </c>
      <c r="AC3">
        <v>17</v>
      </c>
      <c r="AD3">
        <v>-52</v>
      </c>
      <c r="AE3">
        <v>0</v>
      </c>
      <c r="AF3">
        <v>0</v>
      </c>
      <c r="AG3">
        <v>0</v>
      </c>
      <c r="AH3" t="s">
        <v>90</v>
      </c>
      <c r="AI3" s="1">
        <v>44623.520752314813</v>
      </c>
      <c r="AJ3">
        <v>232</v>
      </c>
      <c r="AK3">
        <v>1</v>
      </c>
      <c r="AL3">
        <v>0</v>
      </c>
      <c r="AM3">
        <v>1</v>
      </c>
      <c r="AN3">
        <v>0</v>
      </c>
      <c r="AO3">
        <v>1</v>
      </c>
      <c r="AP3">
        <v>-53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  <c r="BF3" t="s">
        <v>11</v>
      </c>
    </row>
    <row r="4" spans="1:58" x14ac:dyDescent="0.45">
      <c r="A4" t="s">
        <v>95</v>
      </c>
      <c r="B4" t="s">
        <v>80</v>
      </c>
      <c r="C4" t="s">
        <v>96</v>
      </c>
      <c r="D4" t="s">
        <v>82</v>
      </c>
      <c r="E4" s="2" t="str">
        <f>HYPERLINK("capsilon://?command=openfolder&amp;siteaddress=FAM.docvelocity-na8.net&amp;folderid=FXCAF8ECBF-0AEB-21F1-5EB3-74524E31E00A","FX22022091")</f>
        <v>FX22022091</v>
      </c>
      <c r="F4" t="s">
        <v>19</v>
      </c>
      <c r="G4" t="s">
        <v>19</v>
      </c>
      <c r="H4" t="s">
        <v>83</v>
      </c>
      <c r="I4" t="s">
        <v>97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44623.482905092591</v>
      </c>
      <c r="P4" s="1">
        <v>44623.521608796298</v>
      </c>
      <c r="Q4">
        <v>2551</v>
      </c>
      <c r="R4">
        <v>793</v>
      </c>
      <c r="S4" t="b">
        <v>0</v>
      </c>
      <c r="T4" t="s">
        <v>88</v>
      </c>
      <c r="U4" t="b">
        <v>0</v>
      </c>
      <c r="V4" t="s">
        <v>89</v>
      </c>
      <c r="W4" s="1">
        <v>44623.504930555559</v>
      </c>
      <c r="X4">
        <v>493</v>
      </c>
      <c r="Y4">
        <v>37</v>
      </c>
      <c r="Z4">
        <v>0</v>
      </c>
      <c r="AA4">
        <v>37</v>
      </c>
      <c r="AB4">
        <v>0</v>
      </c>
      <c r="AC4">
        <v>21</v>
      </c>
      <c r="AD4">
        <v>-37</v>
      </c>
      <c r="AE4">
        <v>0</v>
      </c>
      <c r="AF4">
        <v>0</v>
      </c>
      <c r="AG4">
        <v>0</v>
      </c>
      <c r="AH4" t="s">
        <v>98</v>
      </c>
      <c r="AI4" s="1">
        <v>44623.521608796298</v>
      </c>
      <c r="AJ4">
        <v>225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  <c r="BF4" t="s">
        <v>11</v>
      </c>
    </row>
    <row r="5" spans="1:58" x14ac:dyDescent="0.45">
      <c r="A5" t="s">
        <v>99</v>
      </c>
      <c r="B5" t="s">
        <v>80</v>
      </c>
      <c r="C5" t="s">
        <v>100</v>
      </c>
      <c r="D5" t="s">
        <v>82</v>
      </c>
      <c r="E5" s="2" t="str">
        <f>HYPERLINK("capsilon://?command=openfolder&amp;siteaddress=FAM.docvelocity-na8.net&amp;folderid=FXA2464899-DC54-43AA-27BB-2A00D12B01A5","FX220210086")</f>
        <v>FX220210086</v>
      </c>
      <c r="F5" t="s">
        <v>19</v>
      </c>
      <c r="G5" t="s">
        <v>19</v>
      </c>
      <c r="H5" t="s">
        <v>83</v>
      </c>
      <c r="I5" t="s">
        <v>101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44621.463634259257</v>
      </c>
      <c r="P5" s="1">
        <v>44621.542638888888</v>
      </c>
      <c r="Q5">
        <v>6429</v>
      </c>
      <c r="R5">
        <v>397</v>
      </c>
      <c r="S5" t="b">
        <v>0</v>
      </c>
      <c r="T5" t="s">
        <v>88</v>
      </c>
      <c r="U5" t="b">
        <v>0</v>
      </c>
      <c r="V5" t="s">
        <v>102</v>
      </c>
      <c r="W5" s="1">
        <v>44621.491446759261</v>
      </c>
      <c r="X5">
        <v>196</v>
      </c>
      <c r="Y5">
        <v>52</v>
      </c>
      <c r="Z5">
        <v>0</v>
      </c>
      <c r="AA5">
        <v>52</v>
      </c>
      <c r="AB5">
        <v>0</v>
      </c>
      <c r="AC5">
        <v>7</v>
      </c>
      <c r="AD5">
        <v>-52</v>
      </c>
      <c r="AE5">
        <v>0</v>
      </c>
      <c r="AF5">
        <v>0</v>
      </c>
      <c r="AG5">
        <v>0</v>
      </c>
      <c r="AH5" t="s">
        <v>103</v>
      </c>
      <c r="AI5" s="1">
        <v>44621.542638888888</v>
      </c>
      <c r="AJ5">
        <v>201</v>
      </c>
      <c r="AK5">
        <v>3</v>
      </c>
      <c r="AL5">
        <v>0</v>
      </c>
      <c r="AM5">
        <v>3</v>
      </c>
      <c r="AN5">
        <v>0</v>
      </c>
      <c r="AO5">
        <v>2</v>
      </c>
      <c r="AP5">
        <v>-55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  <c r="BF5" t="s">
        <v>11</v>
      </c>
    </row>
    <row r="6" spans="1:58" x14ac:dyDescent="0.45">
      <c r="A6" t="s">
        <v>104</v>
      </c>
      <c r="B6" t="s">
        <v>80</v>
      </c>
      <c r="C6" t="s">
        <v>105</v>
      </c>
      <c r="D6" t="s">
        <v>82</v>
      </c>
      <c r="E6" s="2" t="str">
        <f>HYPERLINK("capsilon://?command=openfolder&amp;siteaddress=FAM.docvelocity-na8.net&amp;folderid=FX70DB9197-0F5D-F15F-7B9F-9D5824E5688D","FX22027102")</f>
        <v>FX22027102</v>
      </c>
      <c r="F6" t="s">
        <v>19</v>
      </c>
      <c r="G6" t="s">
        <v>19</v>
      </c>
      <c r="H6" t="s">
        <v>83</v>
      </c>
      <c r="I6" t="s">
        <v>106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44623.518333333333</v>
      </c>
      <c r="P6" s="1">
        <v>44623.529317129629</v>
      </c>
      <c r="Q6">
        <v>61</v>
      </c>
      <c r="R6">
        <v>888</v>
      </c>
      <c r="S6" t="b">
        <v>0</v>
      </c>
      <c r="T6" t="s">
        <v>88</v>
      </c>
      <c r="U6" t="b">
        <v>0</v>
      </c>
      <c r="V6" t="s">
        <v>102</v>
      </c>
      <c r="W6" s="1">
        <v>44623.524872685186</v>
      </c>
      <c r="X6">
        <v>557</v>
      </c>
      <c r="Y6">
        <v>79</v>
      </c>
      <c r="Z6">
        <v>0</v>
      </c>
      <c r="AA6">
        <v>79</v>
      </c>
      <c r="AB6">
        <v>0</v>
      </c>
      <c r="AC6">
        <v>54</v>
      </c>
      <c r="AD6">
        <v>-79</v>
      </c>
      <c r="AE6">
        <v>0</v>
      </c>
      <c r="AF6">
        <v>0</v>
      </c>
      <c r="AG6">
        <v>0</v>
      </c>
      <c r="AH6" t="s">
        <v>107</v>
      </c>
      <c r="AI6" s="1">
        <v>44623.529317129629</v>
      </c>
      <c r="AJ6">
        <v>331</v>
      </c>
      <c r="AK6">
        <v>1</v>
      </c>
      <c r="AL6">
        <v>0</v>
      </c>
      <c r="AM6">
        <v>1</v>
      </c>
      <c r="AN6">
        <v>0</v>
      </c>
      <c r="AO6">
        <v>0</v>
      </c>
      <c r="AP6">
        <v>-80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  <c r="BF6" t="s">
        <v>11</v>
      </c>
    </row>
    <row r="7" spans="1:58" x14ac:dyDescent="0.45">
      <c r="A7" t="s">
        <v>108</v>
      </c>
      <c r="B7" t="s">
        <v>80</v>
      </c>
      <c r="C7" t="s">
        <v>109</v>
      </c>
      <c r="D7" t="s">
        <v>82</v>
      </c>
      <c r="E7" s="2" t="str">
        <f>HYPERLINK("capsilon://?command=openfolder&amp;siteaddress=FAM.docvelocity-na8.net&amp;folderid=FXF5F64038-95F2-FD07-123A-C6A2D87010D4","FX22026341")</f>
        <v>FX22026341</v>
      </c>
      <c r="F7" t="s">
        <v>19</v>
      </c>
      <c r="G7" t="s">
        <v>19</v>
      </c>
      <c r="H7" t="s">
        <v>83</v>
      </c>
      <c r="I7" t="s">
        <v>110</v>
      </c>
      <c r="J7">
        <v>0</v>
      </c>
      <c r="K7" t="s">
        <v>85</v>
      </c>
      <c r="L7" t="s">
        <v>86</v>
      </c>
      <c r="M7" t="s">
        <v>87</v>
      </c>
      <c r="N7">
        <v>2</v>
      </c>
      <c r="O7" s="1">
        <v>44623.518541666665</v>
      </c>
      <c r="P7" s="1">
        <v>44623.533831018518</v>
      </c>
      <c r="Q7">
        <v>158</v>
      </c>
      <c r="R7">
        <v>1163</v>
      </c>
      <c r="S7" t="b">
        <v>0</v>
      </c>
      <c r="T7" t="s">
        <v>88</v>
      </c>
      <c r="U7" t="b">
        <v>0</v>
      </c>
      <c r="V7" t="s">
        <v>111</v>
      </c>
      <c r="W7" s="1">
        <v>44623.527557870373</v>
      </c>
      <c r="X7">
        <v>773</v>
      </c>
      <c r="Y7">
        <v>37</v>
      </c>
      <c r="Z7">
        <v>0</v>
      </c>
      <c r="AA7">
        <v>37</v>
      </c>
      <c r="AB7">
        <v>0</v>
      </c>
      <c r="AC7">
        <v>25</v>
      </c>
      <c r="AD7">
        <v>-37</v>
      </c>
      <c r="AE7">
        <v>0</v>
      </c>
      <c r="AF7">
        <v>0</v>
      </c>
      <c r="AG7">
        <v>0</v>
      </c>
      <c r="AH7" t="s">
        <v>98</v>
      </c>
      <c r="AI7" s="1">
        <v>44623.533831018518</v>
      </c>
      <c r="AJ7">
        <v>390</v>
      </c>
      <c r="AK7">
        <v>0</v>
      </c>
      <c r="AL7">
        <v>0</v>
      </c>
      <c r="AM7">
        <v>0</v>
      </c>
      <c r="AN7">
        <v>0</v>
      </c>
      <c r="AO7">
        <v>0</v>
      </c>
      <c r="AP7">
        <v>-37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  <c r="BF7" t="s">
        <v>11</v>
      </c>
    </row>
    <row r="8" spans="1:58" x14ac:dyDescent="0.45">
      <c r="A8" t="s">
        <v>112</v>
      </c>
      <c r="B8" t="s">
        <v>80</v>
      </c>
      <c r="C8" t="s">
        <v>105</v>
      </c>
      <c r="D8" t="s">
        <v>82</v>
      </c>
      <c r="E8" s="2" t="str">
        <f>HYPERLINK("capsilon://?command=openfolder&amp;siteaddress=FAM.docvelocity-na8.net&amp;folderid=FX70DB9197-0F5D-F15F-7B9F-9D5824E5688D","FX22027102")</f>
        <v>FX22027102</v>
      </c>
      <c r="F8" t="s">
        <v>19</v>
      </c>
      <c r="G8" t="s">
        <v>19</v>
      </c>
      <c r="H8" t="s">
        <v>83</v>
      </c>
      <c r="I8" t="s">
        <v>113</v>
      </c>
      <c r="J8">
        <v>0</v>
      </c>
      <c r="K8" t="s">
        <v>85</v>
      </c>
      <c r="L8" t="s">
        <v>86</v>
      </c>
      <c r="M8" t="s">
        <v>87</v>
      </c>
      <c r="N8">
        <v>2</v>
      </c>
      <c r="O8" s="1">
        <v>44623.518773148149</v>
      </c>
      <c r="P8" s="1">
        <v>44623.529305555552</v>
      </c>
      <c r="Q8">
        <v>115</v>
      </c>
      <c r="R8">
        <v>795</v>
      </c>
      <c r="S8" t="b">
        <v>0</v>
      </c>
      <c r="T8" t="s">
        <v>88</v>
      </c>
      <c r="U8" t="b">
        <v>0</v>
      </c>
      <c r="V8" t="s">
        <v>114</v>
      </c>
      <c r="W8" s="1">
        <v>44623.522951388892</v>
      </c>
      <c r="X8">
        <v>316</v>
      </c>
      <c r="Y8">
        <v>37</v>
      </c>
      <c r="Z8">
        <v>0</v>
      </c>
      <c r="AA8">
        <v>37</v>
      </c>
      <c r="AB8">
        <v>0</v>
      </c>
      <c r="AC8">
        <v>20</v>
      </c>
      <c r="AD8">
        <v>-37</v>
      </c>
      <c r="AE8">
        <v>0</v>
      </c>
      <c r="AF8">
        <v>0</v>
      </c>
      <c r="AG8">
        <v>0</v>
      </c>
      <c r="AH8" t="s">
        <v>98</v>
      </c>
      <c r="AI8" s="1">
        <v>44623.529305555552</v>
      </c>
      <c r="AJ8">
        <v>479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  <c r="BF8" t="s">
        <v>11</v>
      </c>
    </row>
    <row r="9" spans="1:58" x14ac:dyDescent="0.45">
      <c r="A9" t="s">
        <v>115</v>
      </c>
      <c r="B9" t="s">
        <v>80</v>
      </c>
      <c r="C9" t="s">
        <v>116</v>
      </c>
      <c r="D9" t="s">
        <v>82</v>
      </c>
      <c r="E9" s="2" t="str">
        <f>HYPERLINK("capsilon://?command=openfolder&amp;siteaddress=FAM.docvelocity-na8.net&amp;folderid=FX77F18AED-2FB0-3CDA-D1EB-98965AB9A922","FX211113414")</f>
        <v>FX211113414</v>
      </c>
      <c r="F9" t="s">
        <v>19</v>
      </c>
      <c r="G9" t="s">
        <v>19</v>
      </c>
      <c r="H9" t="s">
        <v>83</v>
      </c>
      <c r="I9" t="s">
        <v>117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44623.54210648148</v>
      </c>
      <c r="P9" s="1">
        <v>44623.554525462961</v>
      </c>
      <c r="Q9">
        <v>82</v>
      </c>
      <c r="R9">
        <v>991</v>
      </c>
      <c r="S9" t="b">
        <v>0</v>
      </c>
      <c r="T9" t="s">
        <v>88</v>
      </c>
      <c r="U9" t="b">
        <v>0</v>
      </c>
      <c r="V9" t="s">
        <v>102</v>
      </c>
      <c r="W9" s="1">
        <v>44623.546747685185</v>
      </c>
      <c r="X9">
        <v>397</v>
      </c>
      <c r="Y9">
        <v>21</v>
      </c>
      <c r="Z9">
        <v>0</v>
      </c>
      <c r="AA9">
        <v>21</v>
      </c>
      <c r="AB9">
        <v>0</v>
      </c>
      <c r="AC9">
        <v>13</v>
      </c>
      <c r="AD9">
        <v>-21</v>
      </c>
      <c r="AE9">
        <v>0</v>
      </c>
      <c r="AF9">
        <v>0</v>
      </c>
      <c r="AG9">
        <v>0</v>
      </c>
      <c r="AH9" t="s">
        <v>98</v>
      </c>
      <c r="AI9" s="1">
        <v>44623.554525462961</v>
      </c>
      <c r="AJ9">
        <v>594</v>
      </c>
      <c r="AK9">
        <v>1</v>
      </c>
      <c r="AL9">
        <v>0</v>
      </c>
      <c r="AM9">
        <v>1</v>
      </c>
      <c r="AN9">
        <v>0</v>
      </c>
      <c r="AO9">
        <v>1</v>
      </c>
      <c r="AP9">
        <v>-22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  <c r="BF9" t="s">
        <v>11</v>
      </c>
    </row>
    <row r="10" spans="1:58" x14ac:dyDescent="0.45">
      <c r="A10" t="s">
        <v>118</v>
      </c>
      <c r="B10" t="s">
        <v>80</v>
      </c>
      <c r="C10" t="s">
        <v>116</v>
      </c>
      <c r="D10" t="s">
        <v>82</v>
      </c>
      <c r="E10" s="2" t="str">
        <f>HYPERLINK("capsilon://?command=openfolder&amp;siteaddress=FAM.docvelocity-na8.net&amp;folderid=FX77F18AED-2FB0-3CDA-D1EB-98965AB9A922","FX211113414")</f>
        <v>FX211113414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44623.542986111112</v>
      </c>
      <c r="P10" s="1">
        <v>44623.587777777779</v>
      </c>
      <c r="Q10">
        <v>2490</v>
      </c>
      <c r="R10">
        <v>1380</v>
      </c>
      <c r="S10" t="b">
        <v>0</v>
      </c>
      <c r="T10" t="s">
        <v>88</v>
      </c>
      <c r="U10" t="b">
        <v>0</v>
      </c>
      <c r="V10" t="s">
        <v>114</v>
      </c>
      <c r="W10" s="1">
        <v>44623.547048611108</v>
      </c>
      <c r="X10">
        <v>326</v>
      </c>
      <c r="Y10">
        <v>43</v>
      </c>
      <c r="Z10">
        <v>0</v>
      </c>
      <c r="AA10">
        <v>43</v>
      </c>
      <c r="AB10">
        <v>0</v>
      </c>
      <c r="AC10">
        <v>15</v>
      </c>
      <c r="AD10">
        <v>-43</v>
      </c>
      <c r="AE10">
        <v>0</v>
      </c>
      <c r="AF10">
        <v>0</v>
      </c>
      <c r="AG10">
        <v>0</v>
      </c>
      <c r="AH10" t="s">
        <v>98</v>
      </c>
      <c r="AI10" s="1">
        <v>44623.587777777779</v>
      </c>
      <c r="AJ10">
        <v>562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-43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  <c r="BF10" t="s">
        <v>11</v>
      </c>
    </row>
    <row r="11" spans="1:58" x14ac:dyDescent="0.45">
      <c r="A11" t="s">
        <v>120</v>
      </c>
      <c r="B11" t="s">
        <v>80</v>
      </c>
      <c r="C11" t="s">
        <v>116</v>
      </c>
      <c r="D11" t="s">
        <v>82</v>
      </c>
      <c r="E11" s="2" t="str">
        <f>HYPERLINK("capsilon://?command=openfolder&amp;siteaddress=FAM.docvelocity-na8.net&amp;folderid=FX77F18AED-2FB0-3CDA-D1EB-98965AB9A922","FX211113414")</f>
        <v>FX211113414</v>
      </c>
      <c r="F11" t="s">
        <v>19</v>
      </c>
      <c r="G11" t="s">
        <v>19</v>
      </c>
      <c r="H11" t="s">
        <v>83</v>
      </c>
      <c r="I11" t="s">
        <v>121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44623.544317129628</v>
      </c>
      <c r="P11" s="1">
        <v>44623.60083333333</v>
      </c>
      <c r="Q11">
        <v>1141</v>
      </c>
      <c r="R11">
        <v>3742</v>
      </c>
      <c r="S11" t="b">
        <v>0</v>
      </c>
      <c r="T11" t="s">
        <v>88</v>
      </c>
      <c r="U11" t="b">
        <v>0</v>
      </c>
      <c r="V11" t="s">
        <v>111</v>
      </c>
      <c r="W11" s="1">
        <v>44623.580648148149</v>
      </c>
      <c r="X11">
        <v>683</v>
      </c>
      <c r="Y11">
        <v>68</v>
      </c>
      <c r="Z11">
        <v>0</v>
      </c>
      <c r="AA11">
        <v>68</v>
      </c>
      <c r="AB11">
        <v>0</v>
      </c>
      <c r="AC11">
        <v>42</v>
      </c>
      <c r="AD11">
        <v>-68</v>
      </c>
      <c r="AE11">
        <v>0</v>
      </c>
      <c r="AF11">
        <v>0</v>
      </c>
      <c r="AG11">
        <v>0</v>
      </c>
      <c r="AH11" t="s">
        <v>98</v>
      </c>
      <c r="AI11" s="1">
        <v>44623.60083333333</v>
      </c>
      <c r="AJ11">
        <v>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-68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  <c r="BF11" t="s">
        <v>11</v>
      </c>
    </row>
    <row r="12" spans="1:58" x14ac:dyDescent="0.45">
      <c r="A12" t="s">
        <v>122</v>
      </c>
      <c r="B12" t="s">
        <v>80</v>
      </c>
      <c r="C12" t="s">
        <v>116</v>
      </c>
      <c r="D12" t="s">
        <v>82</v>
      </c>
      <c r="E12" s="2" t="str">
        <f>HYPERLINK("capsilon://?command=openfolder&amp;siteaddress=FAM.docvelocity-na8.net&amp;folderid=FX77F18AED-2FB0-3CDA-D1EB-98965AB9A922","FX211113414")</f>
        <v>FX211113414</v>
      </c>
      <c r="F12" t="s">
        <v>19</v>
      </c>
      <c r="G12" t="s">
        <v>19</v>
      </c>
      <c r="H12" t="s">
        <v>83</v>
      </c>
      <c r="I12" t="s">
        <v>123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44623.561423611114</v>
      </c>
      <c r="P12" s="1">
        <v>44623.59814814815</v>
      </c>
      <c r="Q12">
        <v>1514</v>
      </c>
      <c r="R12">
        <v>1659</v>
      </c>
      <c r="S12" t="b">
        <v>0</v>
      </c>
      <c r="T12" t="s">
        <v>88</v>
      </c>
      <c r="U12" t="b">
        <v>0</v>
      </c>
      <c r="V12" t="s">
        <v>102</v>
      </c>
      <c r="W12" s="1">
        <v>44623.576851851853</v>
      </c>
      <c r="X12">
        <v>441</v>
      </c>
      <c r="Y12">
        <v>53</v>
      </c>
      <c r="Z12">
        <v>0</v>
      </c>
      <c r="AA12">
        <v>53</v>
      </c>
      <c r="AB12">
        <v>0</v>
      </c>
      <c r="AC12">
        <v>26</v>
      </c>
      <c r="AD12">
        <v>-53</v>
      </c>
      <c r="AE12">
        <v>0</v>
      </c>
      <c r="AF12">
        <v>0</v>
      </c>
      <c r="AG12">
        <v>0</v>
      </c>
      <c r="AH12" t="s">
        <v>107</v>
      </c>
      <c r="AI12" s="1">
        <v>44623.59814814815</v>
      </c>
      <c r="AJ12">
        <v>365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-53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  <c r="BF12" t="s">
        <v>11</v>
      </c>
    </row>
    <row r="13" spans="1:58" x14ac:dyDescent="0.45">
      <c r="A13" t="s">
        <v>124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HYPERLINK("capsilon://?command=openfolder&amp;siteaddress=FAM.docvelocity-na8.net&amp;folderid=FXE7F60FD7-119D-00B6-D2F9-E1CF4C2AC151","FX22021586")</f>
        <v>FX22021586</v>
      </c>
      <c r="F13" t="s">
        <v>19</v>
      </c>
      <c r="G13" t="s">
        <v>19</v>
      </c>
      <c r="H13" t="s">
        <v>83</v>
      </c>
      <c r="I13" t="s">
        <v>126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44623.580810185187</v>
      </c>
      <c r="P13" s="1">
        <v>44623.603784722225</v>
      </c>
      <c r="Q13">
        <v>936</v>
      </c>
      <c r="R13">
        <v>1049</v>
      </c>
      <c r="S13" t="b">
        <v>0</v>
      </c>
      <c r="T13" t="s">
        <v>88</v>
      </c>
      <c r="U13" t="b">
        <v>0</v>
      </c>
      <c r="V13" t="s">
        <v>127</v>
      </c>
      <c r="W13" s="1">
        <v>44623.599861111114</v>
      </c>
      <c r="X13">
        <v>745</v>
      </c>
      <c r="Y13">
        <v>53</v>
      </c>
      <c r="Z13">
        <v>0</v>
      </c>
      <c r="AA13">
        <v>53</v>
      </c>
      <c r="AB13">
        <v>0</v>
      </c>
      <c r="AC13">
        <v>36</v>
      </c>
      <c r="AD13">
        <v>-53</v>
      </c>
      <c r="AE13">
        <v>0</v>
      </c>
      <c r="AF13">
        <v>0</v>
      </c>
      <c r="AG13">
        <v>0</v>
      </c>
      <c r="AH13" t="s">
        <v>98</v>
      </c>
      <c r="AI13" s="1">
        <v>44623.603784722225</v>
      </c>
      <c r="AJ13">
        <v>254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-53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11</v>
      </c>
    </row>
    <row r="14" spans="1:58" x14ac:dyDescent="0.45">
      <c r="A14" t="s">
        <v>128</v>
      </c>
      <c r="B14" t="s">
        <v>80</v>
      </c>
      <c r="C14" t="s">
        <v>125</v>
      </c>
      <c r="D14" t="s">
        <v>82</v>
      </c>
      <c r="E14" s="2" t="str">
        <f>HYPERLINK("capsilon://?command=openfolder&amp;siteaddress=FAM.docvelocity-na8.net&amp;folderid=FXE7F60FD7-119D-00B6-D2F9-E1CF4C2AC151","FX22021586")</f>
        <v>FX22021586</v>
      </c>
      <c r="F14" t="s">
        <v>19</v>
      </c>
      <c r="G14" t="s">
        <v>19</v>
      </c>
      <c r="H14" t="s">
        <v>83</v>
      </c>
      <c r="I14" t="s">
        <v>129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44623.587314814817</v>
      </c>
      <c r="P14" s="1">
        <v>44623.611990740741</v>
      </c>
      <c r="Q14">
        <v>957</v>
      </c>
      <c r="R14">
        <v>1175</v>
      </c>
      <c r="S14" t="b">
        <v>0</v>
      </c>
      <c r="T14" t="s">
        <v>88</v>
      </c>
      <c r="U14" t="b">
        <v>0</v>
      </c>
      <c r="V14" t="s">
        <v>130</v>
      </c>
      <c r="W14" s="1">
        <v>44623.598993055559</v>
      </c>
      <c r="X14">
        <v>467</v>
      </c>
      <c r="Y14">
        <v>108</v>
      </c>
      <c r="Z14">
        <v>0</v>
      </c>
      <c r="AA14">
        <v>108</v>
      </c>
      <c r="AB14">
        <v>0</v>
      </c>
      <c r="AC14">
        <v>15</v>
      </c>
      <c r="AD14">
        <v>-108</v>
      </c>
      <c r="AE14">
        <v>0</v>
      </c>
      <c r="AF14">
        <v>0</v>
      </c>
      <c r="AG14">
        <v>0</v>
      </c>
      <c r="AH14" t="s">
        <v>98</v>
      </c>
      <c r="AI14" s="1">
        <v>44623.611990740741</v>
      </c>
      <c r="AJ14">
        <v>708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-111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11</v>
      </c>
    </row>
    <row r="15" spans="1:58" x14ac:dyDescent="0.45">
      <c r="A15" t="s">
        <v>131</v>
      </c>
      <c r="B15" t="s">
        <v>80</v>
      </c>
      <c r="C15" t="s">
        <v>125</v>
      </c>
      <c r="D15" t="s">
        <v>82</v>
      </c>
      <c r="E15" s="2" t="str">
        <f>HYPERLINK("capsilon://?command=openfolder&amp;siteaddress=FAM.docvelocity-na8.net&amp;folderid=FXE7F60FD7-119D-00B6-D2F9-E1CF4C2AC151","FX22021586")</f>
        <v>FX22021586</v>
      </c>
      <c r="F15" t="s">
        <v>19</v>
      </c>
      <c r="G15" t="s">
        <v>19</v>
      </c>
      <c r="H15" t="s">
        <v>83</v>
      </c>
      <c r="I15" t="s">
        <v>132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44623.587546296294</v>
      </c>
      <c r="P15" s="1">
        <v>44623.621967592589</v>
      </c>
      <c r="Q15">
        <v>1712</v>
      </c>
      <c r="R15">
        <v>1262</v>
      </c>
      <c r="S15" t="b">
        <v>0</v>
      </c>
      <c r="T15" t="s">
        <v>88</v>
      </c>
      <c r="U15" t="b">
        <v>0</v>
      </c>
      <c r="V15" t="s">
        <v>130</v>
      </c>
      <c r="W15" s="1">
        <v>44623.603113425925</v>
      </c>
      <c r="X15">
        <v>355</v>
      </c>
      <c r="Y15">
        <v>108</v>
      </c>
      <c r="Z15">
        <v>0</v>
      </c>
      <c r="AA15">
        <v>108</v>
      </c>
      <c r="AB15">
        <v>0</v>
      </c>
      <c r="AC15">
        <v>15</v>
      </c>
      <c r="AD15">
        <v>-108</v>
      </c>
      <c r="AE15">
        <v>0</v>
      </c>
      <c r="AF15">
        <v>0</v>
      </c>
      <c r="AG15">
        <v>0</v>
      </c>
      <c r="AH15" t="s">
        <v>98</v>
      </c>
      <c r="AI15" s="1">
        <v>44623.621967592589</v>
      </c>
      <c r="AJ15">
        <v>861</v>
      </c>
      <c r="AK15">
        <v>6</v>
      </c>
      <c r="AL15">
        <v>0</v>
      </c>
      <c r="AM15">
        <v>6</v>
      </c>
      <c r="AN15">
        <v>0</v>
      </c>
      <c r="AO15">
        <v>5</v>
      </c>
      <c r="AP15">
        <v>-114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  <c r="BF15" t="s">
        <v>11</v>
      </c>
    </row>
    <row r="16" spans="1:58" x14ac:dyDescent="0.45">
      <c r="A16" t="s">
        <v>133</v>
      </c>
      <c r="B16" t="s">
        <v>80</v>
      </c>
      <c r="C16" t="s">
        <v>125</v>
      </c>
      <c r="D16" t="s">
        <v>82</v>
      </c>
      <c r="E16" s="2" t="str">
        <f>HYPERLINK("capsilon://?command=openfolder&amp;siteaddress=FAM.docvelocity-na8.net&amp;folderid=FXE7F60FD7-119D-00B6-D2F9-E1CF4C2AC151","FX22021586")</f>
        <v>FX22021586</v>
      </c>
      <c r="F16" t="s">
        <v>19</v>
      </c>
      <c r="G16" t="s">
        <v>19</v>
      </c>
      <c r="H16" t="s">
        <v>83</v>
      </c>
      <c r="I16" t="s">
        <v>134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44623.587951388887</v>
      </c>
      <c r="P16" s="1">
        <v>44623.629756944443</v>
      </c>
      <c r="Q16">
        <v>1727</v>
      </c>
      <c r="R16">
        <v>1885</v>
      </c>
      <c r="S16" t="b">
        <v>0</v>
      </c>
      <c r="T16" t="s">
        <v>88</v>
      </c>
      <c r="U16" t="b">
        <v>0</v>
      </c>
      <c r="V16" t="s">
        <v>127</v>
      </c>
      <c r="W16" s="1">
        <v>44623.613877314812</v>
      </c>
      <c r="X16">
        <v>1210</v>
      </c>
      <c r="Y16">
        <v>99</v>
      </c>
      <c r="Z16">
        <v>0</v>
      </c>
      <c r="AA16">
        <v>99</v>
      </c>
      <c r="AB16">
        <v>0</v>
      </c>
      <c r="AC16">
        <v>30</v>
      </c>
      <c r="AD16">
        <v>-99</v>
      </c>
      <c r="AE16">
        <v>0</v>
      </c>
      <c r="AF16">
        <v>0</v>
      </c>
      <c r="AG16">
        <v>0</v>
      </c>
      <c r="AH16" t="s">
        <v>98</v>
      </c>
      <c r="AI16" s="1">
        <v>44623.629756944443</v>
      </c>
      <c r="AJ16">
        <v>672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11</v>
      </c>
    </row>
    <row r="17" spans="1:58" x14ac:dyDescent="0.45">
      <c r="A17" t="s">
        <v>135</v>
      </c>
      <c r="B17" t="s">
        <v>80</v>
      </c>
      <c r="C17" t="s">
        <v>125</v>
      </c>
      <c r="D17" t="s">
        <v>82</v>
      </c>
      <c r="E17" s="2" t="str">
        <f>HYPERLINK("capsilon://?command=openfolder&amp;siteaddress=FAM.docvelocity-na8.net&amp;folderid=FXE7F60FD7-119D-00B6-D2F9-E1CF4C2AC151","FX22021586")</f>
        <v>FX22021586</v>
      </c>
      <c r="F17" t="s">
        <v>19</v>
      </c>
      <c r="G17" t="s">
        <v>19</v>
      </c>
      <c r="H17" t="s">
        <v>83</v>
      </c>
      <c r="I17" t="s">
        <v>136</v>
      </c>
      <c r="J17">
        <v>0</v>
      </c>
      <c r="K17" t="s">
        <v>85</v>
      </c>
      <c r="L17" t="s">
        <v>86</v>
      </c>
      <c r="M17" t="s">
        <v>82</v>
      </c>
      <c r="N17">
        <v>1</v>
      </c>
      <c r="O17" s="1">
        <v>44623.58829861111</v>
      </c>
      <c r="P17" s="1">
        <v>44623.589791666665</v>
      </c>
      <c r="Q17">
        <v>102</v>
      </c>
      <c r="R17">
        <v>27</v>
      </c>
      <c r="S17" t="b">
        <v>0</v>
      </c>
      <c r="T17" t="s">
        <v>137</v>
      </c>
      <c r="U17" t="b">
        <v>0</v>
      </c>
      <c r="V17" t="s">
        <v>137</v>
      </c>
      <c r="W17" s="1">
        <v>44623.589791666665</v>
      </c>
      <c r="X17">
        <v>27</v>
      </c>
      <c r="Y17">
        <v>108</v>
      </c>
      <c r="Z17">
        <v>0</v>
      </c>
      <c r="AA17">
        <v>108</v>
      </c>
      <c r="AB17">
        <v>0</v>
      </c>
      <c r="AC17">
        <v>0</v>
      </c>
      <c r="AD17">
        <v>-108</v>
      </c>
      <c r="AE17">
        <v>0</v>
      </c>
      <c r="AF17">
        <v>0</v>
      </c>
      <c r="AG17">
        <v>0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  <c r="BF17" t="s">
        <v>11</v>
      </c>
    </row>
    <row r="18" spans="1:58" x14ac:dyDescent="0.45">
      <c r="A18" t="s">
        <v>138</v>
      </c>
      <c r="B18" t="s">
        <v>80</v>
      </c>
      <c r="C18" t="s">
        <v>139</v>
      </c>
      <c r="D18" t="s">
        <v>82</v>
      </c>
      <c r="E18" s="2" t="str">
        <f>HYPERLINK("capsilon://?command=openfolder&amp;siteaddress=FAM.docvelocity-na8.net&amp;folderid=FX7A8A48A6-44DA-1ABD-F8AC-7AAADF0CD62D","FX211211174")</f>
        <v>FX211211174</v>
      </c>
      <c r="F18" t="s">
        <v>19</v>
      </c>
      <c r="G18" t="s">
        <v>19</v>
      </c>
      <c r="H18" t="s">
        <v>83</v>
      </c>
      <c r="I18" t="s">
        <v>140</v>
      </c>
      <c r="J18">
        <v>0</v>
      </c>
      <c r="K18" t="s">
        <v>85</v>
      </c>
      <c r="L18" t="s">
        <v>86</v>
      </c>
      <c r="M18" t="s">
        <v>87</v>
      </c>
      <c r="N18">
        <v>2</v>
      </c>
      <c r="O18" s="1">
        <v>44623.59</v>
      </c>
      <c r="P18" s="1">
        <v>44623.626354166663</v>
      </c>
      <c r="Q18">
        <v>2913</v>
      </c>
      <c r="R18">
        <v>228</v>
      </c>
      <c r="S18" t="b">
        <v>0</v>
      </c>
      <c r="T18" t="s">
        <v>88</v>
      </c>
      <c r="U18" t="b">
        <v>0</v>
      </c>
      <c r="V18" t="s">
        <v>130</v>
      </c>
      <c r="W18" s="1">
        <v>44623.604629629626</v>
      </c>
      <c r="X18">
        <v>130</v>
      </c>
      <c r="Y18">
        <v>21</v>
      </c>
      <c r="Z18">
        <v>0</v>
      </c>
      <c r="AA18">
        <v>21</v>
      </c>
      <c r="AB18">
        <v>0</v>
      </c>
      <c r="AC18">
        <v>2</v>
      </c>
      <c r="AD18">
        <v>-21</v>
      </c>
      <c r="AE18">
        <v>0</v>
      </c>
      <c r="AF18">
        <v>0</v>
      </c>
      <c r="AG18">
        <v>0</v>
      </c>
      <c r="AH18" t="s">
        <v>103</v>
      </c>
      <c r="AI18" s="1">
        <v>44623.626354166663</v>
      </c>
      <c r="AJ18">
        <v>98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-23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  <c r="BF18" t="s">
        <v>11</v>
      </c>
    </row>
    <row r="19" spans="1:58" x14ac:dyDescent="0.45">
      <c r="A19" t="s">
        <v>141</v>
      </c>
      <c r="B19" t="s">
        <v>80</v>
      </c>
      <c r="C19" t="s">
        <v>139</v>
      </c>
      <c r="D19" t="s">
        <v>82</v>
      </c>
      <c r="E19" s="2" t="str">
        <f>HYPERLINK("capsilon://?command=openfolder&amp;siteaddress=FAM.docvelocity-na8.net&amp;folderid=FX7A8A48A6-44DA-1ABD-F8AC-7AAADF0CD62D","FX211211174")</f>
        <v>FX211211174</v>
      </c>
      <c r="F19" t="s">
        <v>19</v>
      </c>
      <c r="G19" t="s">
        <v>19</v>
      </c>
      <c r="H19" t="s">
        <v>83</v>
      </c>
      <c r="I19" t="s">
        <v>142</v>
      </c>
      <c r="J19">
        <v>0</v>
      </c>
      <c r="K19" t="s">
        <v>85</v>
      </c>
      <c r="L19" t="s">
        <v>86</v>
      </c>
      <c r="M19" t="s">
        <v>87</v>
      </c>
      <c r="N19">
        <v>1</v>
      </c>
      <c r="O19" s="1">
        <v>44623.591331018521</v>
      </c>
      <c r="P19" s="1">
        <v>44623.607974537037</v>
      </c>
      <c r="Q19">
        <v>1301</v>
      </c>
      <c r="R19">
        <v>137</v>
      </c>
      <c r="S19" t="b">
        <v>0</v>
      </c>
      <c r="T19" t="s">
        <v>88</v>
      </c>
      <c r="U19" t="b">
        <v>0</v>
      </c>
      <c r="V19" t="s">
        <v>143</v>
      </c>
      <c r="W19" s="1">
        <v>44623.607974537037</v>
      </c>
      <c r="X19">
        <v>93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103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  <c r="BF19" t="s">
        <v>11</v>
      </c>
    </row>
    <row r="20" spans="1:58" x14ac:dyDescent="0.45">
      <c r="A20" t="s">
        <v>144</v>
      </c>
      <c r="B20" t="s">
        <v>80</v>
      </c>
      <c r="C20" t="s">
        <v>100</v>
      </c>
      <c r="D20" t="s">
        <v>82</v>
      </c>
      <c r="E20" s="2" t="str">
        <f>HYPERLINK("capsilon://?command=openfolder&amp;siteaddress=FAM.docvelocity-na8.net&amp;folderid=FXA2464899-DC54-43AA-27BB-2A00D12B01A5","FX220210086")</f>
        <v>FX220210086</v>
      </c>
      <c r="F20" t="s">
        <v>19</v>
      </c>
      <c r="G20" t="s">
        <v>19</v>
      </c>
      <c r="H20" t="s">
        <v>83</v>
      </c>
      <c r="I20" t="s">
        <v>145</v>
      </c>
      <c r="J20">
        <v>0</v>
      </c>
      <c r="K20" t="s">
        <v>85</v>
      </c>
      <c r="L20" t="s">
        <v>86</v>
      </c>
      <c r="M20" t="s">
        <v>87</v>
      </c>
      <c r="N20">
        <v>2</v>
      </c>
      <c r="O20" s="1">
        <v>44621.47420138889</v>
      </c>
      <c r="P20" s="1">
        <v>44621.544629629629</v>
      </c>
      <c r="Q20">
        <v>5633</v>
      </c>
      <c r="R20">
        <v>452</v>
      </c>
      <c r="S20" t="b">
        <v>0</v>
      </c>
      <c r="T20" t="s">
        <v>88</v>
      </c>
      <c r="U20" t="b">
        <v>0</v>
      </c>
      <c r="V20" t="s">
        <v>102</v>
      </c>
      <c r="W20" s="1">
        <v>44621.494710648149</v>
      </c>
      <c r="X20">
        <v>281</v>
      </c>
      <c r="Y20">
        <v>39</v>
      </c>
      <c r="Z20">
        <v>0</v>
      </c>
      <c r="AA20">
        <v>39</v>
      </c>
      <c r="AB20">
        <v>3</v>
      </c>
      <c r="AC20">
        <v>12</v>
      </c>
      <c r="AD20">
        <v>-39</v>
      </c>
      <c r="AE20">
        <v>0</v>
      </c>
      <c r="AF20">
        <v>0</v>
      </c>
      <c r="AG20">
        <v>0</v>
      </c>
      <c r="AH20" t="s">
        <v>103</v>
      </c>
      <c r="AI20" s="1">
        <v>44621.544629629629</v>
      </c>
      <c r="AJ20">
        <v>171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-39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  <c r="BF20" t="s">
        <v>11</v>
      </c>
    </row>
    <row r="21" spans="1:58" x14ac:dyDescent="0.45">
      <c r="A21" t="s">
        <v>146</v>
      </c>
      <c r="B21" t="s">
        <v>80</v>
      </c>
      <c r="C21" t="s">
        <v>147</v>
      </c>
      <c r="D21" t="s">
        <v>82</v>
      </c>
      <c r="E21" s="2" t="str">
        <f>HYPERLINK("capsilon://?command=openfolder&amp;siteaddress=FAM.docvelocity-na8.net&amp;folderid=FX39A1D805-1065-36A6-3416-DF0074409F66","FX22017244")</f>
        <v>FX22017244</v>
      </c>
      <c r="F21" t="s">
        <v>19</v>
      </c>
      <c r="G21" t="s">
        <v>19</v>
      </c>
      <c r="H21" t="s">
        <v>83</v>
      </c>
      <c r="I21" t="s">
        <v>148</v>
      </c>
      <c r="J21">
        <v>0</v>
      </c>
      <c r="K21" t="s">
        <v>85</v>
      </c>
      <c r="L21" t="s">
        <v>86</v>
      </c>
      <c r="M21" t="s">
        <v>87</v>
      </c>
      <c r="N21">
        <v>2</v>
      </c>
      <c r="O21" s="1">
        <v>44623.599374999998</v>
      </c>
      <c r="P21" s="1">
        <v>44623.62773148148</v>
      </c>
      <c r="Q21">
        <v>657</v>
      </c>
      <c r="R21">
        <v>1793</v>
      </c>
      <c r="S21" t="b">
        <v>0</v>
      </c>
      <c r="T21" t="s">
        <v>88</v>
      </c>
      <c r="U21" t="b">
        <v>0</v>
      </c>
      <c r="V21" t="s">
        <v>149</v>
      </c>
      <c r="W21" s="1">
        <v>44623.625127314815</v>
      </c>
      <c r="X21">
        <v>1664</v>
      </c>
      <c r="Y21">
        <v>44</v>
      </c>
      <c r="Z21">
        <v>0</v>
      </c>
      <c r="AA21">
        <v>44</v>
      </c>
      <c r="AB21">
        <v>0</v>
      </c>
      <c r="AC21">
        <v>36</v>
      </c>
      <c r="AD21">
        <v>-44</v>
      </c>
      <c r="AE21">
        <v>0</v>
      </c>
      <c r="AF21">
        <v>0</v>
      </c>
      <c r="AG21">
        <v>0</v>
      </c>
      <c r="AH21" t="s">
        <v>103</v>
      </c>
      <c r="AI21" s="1">
        <v>44623.62773148148</v>
      </c>
      <c r="AJ21">
        <v>118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-45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  <c r="BF21" t="s">
        <v>11</v>
      </c>
    </row>
    <row r="22" spans="1:58" x14ac:dyDescent="0.45">
      <c r="A22" t="s">
        <v>150</v>
      </c>
      <c r="B22" t="s">
        <v>80</v>
      </c>
      <c r="C22" t="s">
        <v>147</v>
      </c>
      <c r="D22" t="s">
        <v>82</v>
      </c>
      <c r="E22" s="2" t="str">
        <f>HYPERLINK("capsilon://?command=openfolder&amp;siteaddress=FAM.docvelocity-na8.net&amp;folderid=FX39A1D805-1065-36A6-3416-DF0074409F66","FX22017244")</f>
        <v>FX22017244</v>
      </c>
      <c r="F22" t="s">
        <v>19</v>
      </c>
      <c r="G22" t="s">
        <v>19</v>
      </c>
      <c r="H22" t="s">
        <v>83</v>
      </c>
      <c r="I22" t="s">
        <v>151</v>
      </c>
      <c r="J22">
        <v>0</v>
      </c>
      <c r="K22" t="s">
        <v>85</v>
      </c>
      <c r="L22" t="s">
        <v>86</v>
      </c>
      <c r="M22" t="s">
        <v>87</v>
      </c>
      <c r="N22">
        <v>2</v>
      </c>
      <c r="O22" s="1">
        <v>44623.599872685183</v>
      </c>
      <c r="P22" s="1">
        <v>44623.628912037035</v>
      </c>
      <c r="Q22">
        <v>706</v>
      </c>
      <c r="R22">
        <v>1803</v>
      </c>
      <c r="S22" t="b">
        <v>0</v>
      </c>
      <c r="T22" t="s">
        <v>88</v>
      </c>
      <c r="U22" t="b">
        <v>0</v>
      </c>
      <c r="V22" t="s">
        <v>102</v>
      </c>
      <c r="W22" s="1">
        <v>44623.627430555556</v>
      </c>
      <c r="X22">
        <v>1701</v>
      </c>
      <c r="Y22">
        <v>44</v>
      </c>
      <c r="Z22">
        <v>0</v>
      </c>
      <c r="AA22">
        <v>44</v>
      </c>
      <c r="AB22">
        <v>0</v>
      </c>
      <c r="AC22">
        <v>36</v>
      </c>
      <c r="AD22">
        <v>-44</v>
      </c>
      <c r="AE22">
        <v>0</v>
      </c>
      <c r="AF22">
        <v>0</v>
      </c>
      <c r="AG22">
        <v>0</v>
      </c>
      <c r="AH22" t="s">
        <v>103</v>
      </c>
      <c r="AI22" s="1">
        <v>44623.628912037035</v>
      </c>
      <c r="AJ22">
        <v>102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-47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  <c r="BF22" t="s">
        <v>11</v>
      </c>
    </row>
    <row r="23" spans="1:58" x14ac:dyDescent="0.45">
      <c r="A23" t="s">
        <v>152</v>
      </c>
      <c r="B23" t="s">
        <v>80</v>
      </c>
      <c r="C23" t="s">
        <v>147</v>
      </c>
      <c r="D23" t="s">
        <v>82</v>
      </c>
      <c r="E23" s="2" t="str">
        <f>HYPERLINK("capsilon://?command=openfolder&amp;siteaddress=FAM.docvelocity-na8.net&amp;folderid=FX39A1D805-1065-36A6-3416-DF0074409F66","FX22017244")</f>
        <v>FX22017244</v>
      </c>
      <c r="F23" t="s">
        <v>19</v>
      </c>
      <c r="G23" t="s">
        <v>19</v>
      </c>
      <c r="H23" t="s">
        <v>83</v>
      </c>
      <c r="I23" t="s">
        <v>153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44623.60015046296</v>
      </c>
      <c r="P23" s="1">
        <v>44623.635196759256</v>
      </c>
      <c r="Q23">
        <v>1892</v>
      </c>
      <c r="R23">
        <v>1136</v>
      </c>
      <c r="S23" t="b">
        <v>0</v>
      </c>
      <c r="T23" t="s">
        <v>88</v>
      </c>
      <c r="U23" t="b">
        <v>0</v>
      </c>
      <c r="V23" t="s">
        <v>154</v>
      </c>
      <c r="W23" s="1">
        <v>44623.614988425928</v>
      </c>
      <c r="X23">
        <v>582</v>
      </c>
      <c r="Y23">
        <v>44</v>
      </c>
      <c r="Z23">
        <v>0</v>
      </c>
      <c r="AA23">
        <v>44</v>
      </c>
      <c r="AB23">
        <v>0</v>
      </c>
      <c r="AC23">
        <v>36</v>
      </c>
      <c r="AD23">
        <v>-44</v>
      </c>
      <c r="AE23">
        <v>0</v>
      </c>
      <c r="AF23">
        <v>0</v>
      </c>
      <c r="AG23">
        <v>0</v>
      </c>
      <c r="AH23" t="s">
        <v>90</v>
      </c>
      <c r="AI23" s="1">
        <v>44623.635196759256</v>
      </c>
      <c r="AJ23">
        <v>547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-45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  <c r="BF23" t="s">
        <v>11</v>
      </c>
    </row>
    <row r="24" spans="1:58" x14ac:dyDescent="0.45">
      <c r="A24" t="s">
        <v>155</v>
      </c>
      <c r="B24" t="s">
        <v>80</v>
      </c>
      <c r="C24" t="s">
        <v>147</v>
      </c>
      <c r="D24" t="s">
        <v>82</v>
      </c>
      <c r="E24" s="2" t="str">
        <f>HYPERLINK("capsilon://?command=openfolder&amp;siteaddress=FAM.docvelocity-na8.net&amp;folderid=FX39A1D805-1065-36A6-3416-DF0074409F66","FX22017244")</f>
        <v>FX22017244</v>
      </c>
      <c r="F24" t="s">
        <v>19</v>
      </c>
      <c r="G24" t="s">
        <v>19</v>
      </c>
      <c r="H24" t="s">
        <v>83</v>
      </c>
      <c r="I24" t="s">
        <v>156</v>
      </c>
      <c r="J24">
        <v>0</v>
      </c>
      <c r="K24" t="s">
        <v>85</v>
      </c>
      <c r="L24" t="s">
        <v>86</v>
      </c>
      <c r="M24" t="s">
        <v>87</v>
      </c>
      <c r="N24">
        <v>2</v>
      </c>
      <c r="O24" s="1">
        <v>44623.60056712963</v>
      </c>
      <c r="P24" s="1">
        <v>44623.630069444444</v>
      </c>
      <c r="Q24">
        <v>1844</v>
      </c>
      <c r="R24">
        <v>705</v>
      </c>
      <c r="S24" t="b">
        <v>0</v>
      </c>
      <c r="T24" t="s">
        <v>88</v>
      </c>
      <c r="U24" t="b">
        <v>0</v>
      </c>
      <c r="V24" t="s">
        <v>130</v>
      </c>
      <c r="W24" s="1">
        <v>44623.621516203704</v>
      </c>
      <c r="X24">
        <v>597</v>
      </c>
      <c r="Y24">
        <v>44</v>
      </c>
      <c r="Z24">
        <v>0</v>
      </c>
      <c r="AA24">
        <v>44</v>
      </c>
      <c r="AB24">
        <v>0</v>
      </c>
      <c r="AC24">
        <v>36</v>
      </c>
      <c r="AD24">
        <v>-44</v>
      </c>
      <c r="AE24">
        <v>0</v>
      </c>
      <c r="AF24">
        <v>0</v>
      </c>
      <c r="AG24">
        <v>0</v>
      </c>
      <c r="AH24" t="s">
        <v>103</v>
      </c>
      <c r="AI24" s="1">
        <v>44623.630069444444</v>
      </c>
      <c r="AJ24">
        <v>99</v>
      </c>
      <c r="AK24">
        <v>3</v>
      </c>
      <c r="AL24">
        <v>0</v>
      </c>
      <c r="AM24">
        <v>3</v>
      </c>
      <c r="AN24">
        <v>0</v>
      </c>
      <c r="AO24">
        <v>3</v>
      </c>
      <c r="AP24">
        <v>-47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  <c r="BF24" t="s">
        <v>11</v>
      </c>
    </row>
    <row r="25" spans="1:58" x14ac:dyDescent="0.45">
      <c r="A25" t="s">
        <v>157</v>
      </c>
      <c r="B25" t="s">
        <v>80</v>
      </c>
      <c r="C25" t="s">
        <v>139</v>
      </c>
      <c r="D25" t="s">
        <v>82</v>
      </c>
      <c r="E25" s="2" t="str">
        <f>HYPERLINK("capsilon://?command=openfolder&amp;siteaddress=FAM.docvelocity-na8.net&amp;folderid=FX7A8A48A6-44DA-1ABD-F8AC-7AAADF0CD62D","FX211211174")</f>
        <v>FX211211174</v>
      </c>
      <c r="F25" t="s">
        <v>19</v>
      </c>
      <c r="G25" t="s">
        <v>19</v>
      </c>
      <c r="H25" t="s">
        <v>83</v>
      </c>
      <c r="I25" t="s">
        <v>142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44623.608807870369</v>
      </c>
      <c r="P25" s="1">
        <v>44623.65797453704</v>
      </c>
      <c r="Q25">
        <v>1069</v>
      </c>
      <c r="R25">
        <v>3179</v>
      </c>
      <c r="S25" t="b">
        <v>0</v>
      </c>
      <c r="T25" t="s">
        <v>88</v>
      </c>
      <c r="U25" t="b">
        <v>1</v>
      </c>
      <c r="V25" t="s">
        <v>127</v>
      </c>
      <c r="W25" s="1">
        <v>44623.6406712963</v>
      </c>
      <c r="X25">
        <v>2314</v>
      </c>
      <c r="Y25">
        <v>153</v>
      </c>
      <c r="Z25">
        <v>0</v>
      </c>
      <c r="AA25">
        <v>153</v>
      </c>
      <c r="AB25">
        <v>0</v>
      </c>
      <c r="AC25">
        <v>104</v>
      </c>
      <c r="AD25">
        <v>-153</v>
      </c>
      <c r="AE25">
        <v>0</v>
      </c>
      <c r="AF25">
        <v>0</v>
      </c>
      <c r="AG25">
        <v>0</v>
      </c>
      <c r="AH25" t="s">
        <v>90</v>
      </c>
      <c r="AI25" s="1">
        <v>44623.65797453704</v>
      </c>
      <c r="AJ25">
        <v>856</v>
      </c>
      <c r="AK25">
        <v>11</v>
      </c>
      <c r="AL25">
        <v>0</v>
      </c>
      <c r="AM25">
        <v>11</v>
      </c>
      <c r="AN25">
        <v>0</v>
      </c>
      <c r="AO25">
        <v>11</v>
      </c>
      <c r="AP25">
        <v>-164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  <c r="BF25" t="s">
        <v>11</v>
      </c>
    </row>
    <row r="26" spans="1:58" x14ac:dyDescent="0.45">
      <c r="A26" t="s">
        <v>158</v>
      </c>
      <c r="B26" t="s">
        <v>80</v>
      </c>
      <c r="C26" t="s">
        <v>159</v>
      </c>
      <c r="D26" t="s">
        <v>82</v>
      </c>
      <c r="E26" s="2" t="str">
        <f>HYPERLINK("capsilon://?command=openfolder&amp;siteaddress=FAM.docvelocity-na8.net&amp;folderid=FXB60BAD3B-38AD-A631-15E0-01DD55459AE9","FX22029004")</f>
        <v>FX22029004</v>
      </c>
      <c r="F26" t="s">
        <v>19</v>
      </c>
      <c r="G26" t="s">
        <v>19</v>
      </c>
      <c r="H26" t="s">
        <v>83</v>
      </c>
      <c r="I26" t="s">
        <v>160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44623.615231481483</v>
      </c>
      <c r="P26" s="1">
        <v>44623.631377314814</v>
      </c>
      <c r="Q26">
        <v>1206</v>
      </c>
      <c r="R26">
        <v>189</v>
      </c>
      <c r="S26" t="b">
        <v>0</v>
      </c>
      <c r="T26" t="s">
        <v>88</v>
      </c>
      <c r="U26" t="b">
        <v>0</v>
      </c>
      <c r="V26" t="s">
        <v>154</v>
      </c>
      <c r="W26" s="1">
        <v>44623.618171296293</v>
      </c>
      <c r="X26">
        <v>50</v>
      </c>
      <c r="Y26">
        <v>9</v>
      </c>
      <c r="Z26">
        <v>0</v>
      </c>
      <c r="AA26">
        <v>9</v>
      </c>
      <c r="AB26">
        <v>0</v>
      </c>
      <c r="AC26">
        <v>1</v>
      </c>
      <c r="AD26">
        <v>-9</v>
      </c>
      <c r="AE26">
        <v>0</v>
      </c>
      <c r="AF26">
        <v>0</v>
      </c>
      <c r="AG26">
        <v>0</v>
      </c>
      <c r="AH26" t="s">
        <v>98</v>
      </c>
      <c r="AI26" s="1">
        <v>44623.631377314814</v>
      </c>
      <c r="AJ26">
        <v>139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  <c r="BF26" t="s">
        <v>11</v>
      </c>
    </row>
    <row r="27" spans="1:58" x14ac:dyDescent="0.45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HYPERLINK("capsilon://?command=openfolder&amp;siteaddress=FAM.docvelocity-na8.net&amp;folderid=FX8C5D5A38-A2BE-9A80-AED3-8F736AC8B040","FX22023157")</f>
        <v>FX22023157</v>
      </c>
      <c r="F27" t="s">
        <v>19</v>
      </c>
      <c r="G27" t="s">
        <v>19</v>
      </c>
      <c r="H27" t="s">
        <v>83</v>
      </c>
      <c r="I27" t="s">
        <v>163</v>
      </c>
      <c r="J27">
        <v>0</v>
      </c>
      <c r="K27" t="s">
        <v>85</v>
      </c>
      <c r="L27" t="s">
        <v>86</v>
      </c>
      <c r="M27" t="s">
        <v>87</v>
      </c>
      <c r="N27">
        <v>2</v>
      </c>
      <c r="O27" s="1">
        <v>44623.619409722225</v>
      </c>
      <c r="P27" s="1">
        <v>44623.631053240744</v>
      </c>
      <c r="Q27">
        <v>299</v>
      </c>
      <c r="R27">
        <v>707</v>
      </c>
      <c r="S27" t="b">
        <v>0</v>
      </c>
      <c r="T27" t="s">
        <v>88</v>
      </c>
      <c r="U27" t="b">
        <v>0</v>
      </c>
      <c r="V27" t="s">
        <v>111</v>
      </c>
      <c r="W27" s="1">
        <v>44623.628379629627</v>
      </c>
      <c r="X27">
        <v>623</v>
      </c>
      <c r="Y27">
        <v>41</v>
      </c>
      <c r="Z27">
        <v>0</v>
      </c>
      <c r="AA27">
        <v>41</v>
      </c>
      <c r="AB27">
        <v>0</v>
      </c>
      <c r="AC27">
        <v>23</v>
      </c>
      <c r="AD27">
        <v>-41</v>
      </c>
      <c r="AE27">
        <v>0</v>
      </c>
      <c r="AF27">
        <v>0</v>
      </c>
      <c r="AG27">
        <v>0</v>
      </c>
      <c r="AH27" t="s">
        <v>103</v>
      </c>
      <c r="AI27" s="1">
        <v>44623.631053240744</v>
      </c>
      <c r="AJ27">
        <v>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-41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  <c r="BF27" t="s">
        <v>11</v>
      </c>
    </row>
    <row r="28" spans="1:58" x14ac:dyDescent="0.45">
      <c r="A28" t="s">
        <v>164</v>
      </c>
      <c r="B28" t="s">
        <v>80</v>
      </c>
      <c r="C28" t="s">
        <v>165</v>
      </c>
      <c r="D28" t="s">
        <v>82</v>
      </c>
      <c r="E28" s="2" t="str">
        <f t="shared" ref="E28:E43" si="0">HYPERLINK("capsilon://?command=openfolder&amp;siteaddress=FAM.docvelocity-na8.net&amp;folderid=FX0CF17C2C-D8F2-94BB-3710-794B0F7FA7CC","FX22026579")</f>
        <v>FX22026579</v>
      </c>
      <c r="F28" t="s">
        <v>19</v>
      </c>
      <c r="G28" t="s">
        <v>19</v>
      </c>
      <c r="H28" t="s">
        <v>83</v>
      </c>
      <c r="I28" t="s">
        <v>166</v>
      </c>
      <c r="J28">
        <v>0</v>
      </c>
      <c r="K28" t="s">
        <v>85</v>
      </c>
      <c r="L28" t="s">
        <v>86</v>
      </c>
      <c r="M28" t="s">
        <v>87</v>
      </c>
      <c r="N28">
        <v>2</v>
      </c>
      <c r="O28" s="1">
        <v>44623.632430555554</v>
      </c>
      <c r="P28" s="1">
        <v>44623.660034722219</v>
      </c>
      <c r="Q28">
        <v>208</v>
      </c>
      <c r="R28">
        <v>2177</v>
      </c>
      <c r="S28" t="b">
        <v>0</v>
      </c>
      <c r="T28" t="s">
        <v>88</v>
      </c>
      <c r="U28" t="b">
        <v>0</v>
      </c>
      <c r="V28" t="s">
        <v>89</v>
      </c>
      <c r="W28" s="1">
        <v>44623.655439814815</v>
      </c>
      <c r="X28">
        <v>1872</v>
      </c>
      <c r="Y28">
        <v>67</v>
      </c>
      <c r="Z28">
        <v>0</v>
      </c>
      <c r="AA28">
        <v>67</v>
      </c>
      <c r="AB28">
        <v>0</v>
      </c>
      <c r="AC28">
        <v>30</v>
      </c>
      <c r="AD28">
        <v>-67</v>
      </c>
      <c r="AE28">
        <v>0</v>
      </c>
      <c r="AF28">
        <v>0</v>
      </c>
      <c r="AG28">
        <v>0</v>
      </c>
      <c r="AH28" t="s">
        <v>107</v>
      </c>
      <c r="AI28" s="1">
        <v>44623.660034722219</v>
      </c>
      <c r="AJ28">
        <v>305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-67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  <c r="BF28" t="s">
        <v>11</v>
      </c>
    </row>
    <row r="29" spans="1:58" x14ac:dyDescent="0.45">
      <c r="A29" t="s">
        <v>167</v>
      </c>
      <c r="B29" t="s">
        <v>80</v>
      </c>
      <c r="C29" t="s">
        <v>165</v>
      </c>
      <c r="D29" t="s">
        <v>82</v>
      </c>
      <c r="E29" s="2" t="str">
        <f t="shared" si="0"/>
        <v>FX22026579</v>
      </c>
      <c r="F29" t="s">
        <v>19</v>
      </c>
      <c r="G29" t="s">
        <v>19</v>
      </c>
      <c r="H29" t="s">
        <v>83</v>
      </c>
      <c r="I29" t="s">
        <v>168</v>
      </c>
      <c r="J29">
        <v>0</v>
      </c>
      <c r="K29" t="s">
        <v>85</v>
      </c>
      <c r="L29" t="s">
        <v>86</v>
      </c>
      <c r="M29" t="s">
        <v>87</v>
      </c>
      <c r="N29">
        <v>2</v>
      </c>
      <c r="O29" s="1">
        <v>44623.633321759262</v>
      </c>
      <c r="P29" s="1">
        <v>44623.65347222222</v>
      </c>
      <c r="Q29">
        <v>826</v>
      </c>
      <c r="R29">
        <v>915</v>
      </c>
      <c r="S29" t="b">
        <v>0</v>
      </c>
      <c r="T29" t="s">
        <v>88</v>
      </c>
      <c r="U29" t="b">
        <v>0</v>
      </c>
      <c r="V29" t="s">
        <v>127</v>
      </c>
      <c r="W29" s="1">
        <v>44623.647523148145</v>
      </c>
      <c r="X29">
        <v>592</v>
      </c>
      <c r="Y29">
        <v>67</v>
      </c>
      <c r="Z29">
        <v>0</v>
      </c>
      <c r="AA29">
        <v>67</v>
      </c>
      <c r="AB29">
        <v>0</v>
      </c>
      <c r="AC29">
        <v>29</v>
      </c>
      <c r="AD29">
        <v>-67</v>
      </c>
      <c r="AE29">
        <v>0</v>
      </c>
      <c r="AF29">
        <v>0</v>
      </c>
      <c r="AG29">
        <v>0</v>
      </c>
      <c r="AH29" t="s">
        <v>98</v>
      </c>
      <c r="AI29" s="1">
        <v>44623.65347222222</v>
      </c>
      <c r="AJ29">
        <v>316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-68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  <c r="BF29" t="s">
        <v>11</v>
      </c>
    </row>
    <row r="30" spans="1:58" x14ac:dyDescent="0.45">
      <c r="A30" t="s">
        <v>169</v>
      </c>
      <c r="B30" t="s">
        <v>80</v>
      </c>
      <c r="C30" t="s">
        <v>165</v>
      </c>
      <c r="D30" t="s">
        <v>82</v>
      </c>
      <c r="E30" s="2" t="str">
        <f t="shared" si="0"/>
        <v>FX22026579</v>
      </c>
      <c r="F30" t="s">
        <v>19</v>
      </c>
      <c r="G30" t="s">
        <v>19</v>
      </c>
      <c r="H30" t="s">
        <v>83</v>
      </c>
      <c r="I30" t="s">
        <v>170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44623.63380787037</v>
      </c>
      <c r="P30" s="1">
        <v>44623.661435185182</v>
      </c>
      <c r="Q30">
        <v>1732</v>
      </c>
      <c r="R30">
        <v>655</v>
      </c>
      <c r="S30" t="b">
        <v>0</v>
      </c>
      <c r="T30" t="s">
        <v>88</v>
      </c>
      <c r="U30" t="b">
        <v>0</v>
      </c>
      <c r="V30" t="s">
        <v>114</v>
      </c>
      <c r="W30" s="1">
        <v>44623.654918981483</v>
      </c>
      <c r="X30">
        <v>348</v>
      </c>
      <c r="Y30">
        <v>72</v>
      </c>
      <c r="Z30">
        <v>0</v>
      </c>
      <c r="AA30">
        <v>72</v>
      </c>
      <c r="AB30">
        <v>0</v>
      </c>
      <c r="AC30">
        <v>33</v>
      </c>
      <c r="AD30">
        <v>-72</v>
      </c>
      <c r="AE30">
        <v>0</v>
      </c>
      <c r="AF30">
        <v>0</v>
      </c>
      <c r="AG30">
        <v>0</v>
      </c>
      <c r="AH30" t="s">
        <v>90</v>
      </c>
      <c r="AI30" s="1">
        <v>44623.661435185182</v>
      </c>
      <c r="AJ30">
        <v>298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-72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  <c r="BF30" t="s">
        <v>11</v>
      </c>
    </row>
    <row r="31" spans="1:58" x14ac:dyDescent="0.45">
      <c r="A31" t="s">
        <v>171</v>
      </c>
      <c r="B31" t="s">
        <v>80</v>
      </c>
      <c r="C31" t="s">
        <v>165</v>
      </c>
      <c r="D31" t="s">
        <v>82</v>
      </c>
      <c r="E31" s="2" t="str">
        <f t="shared" si="0"/>
        <v>FX22026579</v>
      </c>
      <c r="F31" t="s">
        <v>19</v>
      </c>
      <c r="G31" t="s">
        <v>19</v>
      </c>
      <c r="H31" t="s">
        <v>83</v>
      </c>
      <c r="I31" t="s">
        <v>172</v>
      </c>
      <c r="J31">
        <v>0</v>
      </c>
      <c r="K31" t="s">
        <v>85</v>
      </c>
      <c r="L31" t="s">
        <v>86</v>
      </c>
      <c r="M31" t="s">
        <v>87</v>
      </c>
      <c r="N31">
        <v>2</v>
      </c>
      <c r="O31" s="1">
        <v>44623.634201388886</v>
      </c>
      <c r="P31" s="1">
        <v>44623.662581018521</v>
      </c>
      <c r="Q31">
        <v>1881</v>
      </c>
      <c r="R31">
        <v>571</v>
      </c>
      <c r="S31" t="b">
        <v>0</v>
      </c>
      <c r="T31" t="s">
        <v>88</v>
      </c>
      <c r="U31" t="b">
        <v>0</v>
      </c>
      <c r="V31" t="s">
        <v>114</v>
      </c>
      <c r="W31" s="1">
        <v>44623.659004629626</v>
      </c>
      <c r="X31">
        <v>352</v>
      </c>
      <c r="Y31">
        <v>67</v>
      </c>
      <c r="Z31">
        <v>0</v>
      </c>
      <c r="AA31">
        <v>67</v>
      </c>
      <c r="AB31">
        <v>0</v>
      </c>
      <c r="AC31">
        <v>18</v>
      </c>
      <c r="AD31">
        <v>-67</v>
      </c>
      <c r="AE31">
        <v>0</v>
      </c>
      <c r="AF31">
        <v>0</v>
      </c>
      <c r="AG31">
        <v>0</v>
      </c>
      <c r="AH31" t="s">
        <v>107</v>
      </c>
      <c r="AI31" s="1">
        <v>44623.662581018521</v>
      </c>
      <c r="AJ31">
        <v>219</v>
      </c>
      <c r="AK31">
        <v>1</v>
      </c>
      <c r="AL31">
        <v>0</v>
      </c>
      <c r="AM31">
        <v>1</v>
      </c>
      <c r="AN31">
        <v>0</v>
      </c>
      <c r="AO31">
        <v>0</v>
      </c>
      <c r="AP31">
        <v>-68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  <c r="BF31" t="s">
        <v>11</v>
      </c>
    </row>
    <row r="32" spans="1:58" x14ac:dyDescent="0.45">
      <c r="A32" t="s">
        <v>173</v>
      </c>
      <c r="B32" t="s">
        <v>80</v>
      </c>
      <c r="C32" t="s">
        <v>165</v>
      </c>
      <c r="D32" t="s">
        <v>82</v>
      </c>
      <c r="E32" s="2" t="str">
        <f t="shared" si="0"/>
        <v>FX22026579</v>
      </c>
      <c r="F32" t="s">
        <v>19</v>
      </c>
      <c r="G32" t="s">
        <v>19</v>
      </c>
      <c r="H32" t="s">
        <v>83</v>
      </c>
      <c r="I32" t="s">
        <v>174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44623.634641203702</v>
      </c>
      <c r="P32" s="1">
        <v>44623.688368055555</v>
      </c>
      <c r="Q32">
        <v>2629</v>
      </c>
      <c r="R32">
        <v>2013</v>
      </c>
      <c r="S32" t="b">
        <v>0</v>
      </c>
      <c r="T32" t="s">
        <v>88</v>
      </c>
      <c r="U32" t="b">
        <v>0</v>
      </c>
      <c r="V32" t="s">
        <v>130</v>
      </c>
      <c r="W32" s="1">
        <v>44623.680856481478</v>
      </c>
      <c r="X32">
        <v>1654</v>
      </c>
      <c r="Y32">
        <v>63</v>
      </c>
      <c r="Z32">
        <v>0</v>
      </c>
      <c r="AA32">
        <v>63</v>
      </c>
      <c r="AB32">
        <v>0</v>
      </c>
      <c r="AC32">
        <v>42</v>
      </c>
      <c r="AD32">
        <v>-63</v>
      </c>
      <c r="AE32">
        <v>0</v>
      </c>
      <c r="AF32">
        <v>0</v>
      </c>
      <c r="AG32">
        <v>0</v>
      </c>
      <c r="AH32" t="s">
        <v>107</v>
      </c>
      <c r="AI32" s="1">
        <v>44623.688368055555</v>
      </c>
      <c r="AJ32">
        <v>307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-64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  <c r="BF32" t="s">
        <v>11</v>
      </c>
    </row>
    <row r="33" spans="1:58" x14ac:dyDescent="0.45">
      <c r="A33" t="s">
        <v>175</v>
      </c>
      <c r="B33" t="s">
        <v>80</v>
      </c>
      <c r="C33" t="s">
        <v>165</v>
      </c>
      <c r="D33" t="s">
        <v>82</v>
      </c>
      <c r="E33" s="2" t="str">
        <f t="shared" si="0"/>
        <v>FX22026579</v>
      </c>
      <c r="F33" t="s">
        <v>19</v>
      </c>
      <c r="G33" t="s">
        <v>19</v>
      </c>
      <c r="H33" t="s">
        <v>83</v>
      </c>
      <c r="I33" t="s">
        <v>176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44623.634872685187</v>
      </c>
      <c r="P33" s="1">
        <v>44623.689976851849</v>
      </c>
      <c r="Q33">
        <v>4203</v>
      </c>
      <c r="R33">
        <v>558</v>
      </c>
      <c r="S33" t="b">
        <v>0</v>
      </c>
      <c r="T33" t="s">
        <v>88</v>
      </c>
      <c r="U33" t="b">
        <v>0</v>
      </c>
      <c r="V33" t="s">
        <v>130</v>
      </c>
      <c r="W33" s="1">
        <v>44623.663298611114</v>
      </c>
      <c r="X33">
        <v>420</v>
      </c>
      <c r="Y33">
        <v>49</v>
      </c>
      <c r="Z33">
        <v>0</v>
      </c>
      <c r="AA33">
        <v>49</v>
      </c>
      <c r="AB33">
        <v>0</v>
      </c>
      <c r="AC33">
        <v>36</v>
      </c>
      <c r="AD33">
        <v>-49</v>
      </c>
      <c r="AE33">
        <v>0</v>
      </c>
      <c r="AF33">
        <v>0</v>
      </c>
      <c r="AG33">
        <v>0</v>
      </c>
      <c r="AH33" t="s">
        <v>107</v>
      </c>
      <c r="AI33" s="1">
        <v>44623.689976851849</v>
      </c>
      <c r="AJ33">
        <v>138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-50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  <c r="BF33" t="s">
        <v>11</v>
      </c>
    </row>
    <row r="34" spans="1:58" x14ac:dyDescent="0.45">
      <c r="A34" t="s">
        <v>177</v>
      </c>
      <c r="B34" t="s">
        <v>80</v>
      </c>
      <c r="C34" t="s">
        <v>165</v>
      </c>
      <c r="D34" t="s">
        <v>82</v>
      </c>
      <c r="E34" s="2" t="str">
        <f t="shared" si="0"/>
        <v>FX22026579</v>
      </c>
      <c r="F34" t="s">
        <v>19</v>
      </c>
      <c r="G34" t="s">
        <v>19</v>
      </c>
      <c r="H34" t="s">
        <v>83</v>
      </c>
      <c r="I34" t="s">
        <v>178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44623.635694444441</v>
      </c>
      <c r="P34" s="1">
        <v>44623.696736111109</v>
      </c>
      <c r="Q34">
        <v>4142</v>
      </c>
      <c r="R34">
        <v>1132</v>
      </c>
      <c r="S34" t="b">
        <v>0</v>
      </c>
      <c r="T34" t="s">
        <v>88</v>
      </c>
      <c r="U34" t="b">
        <v>0</v>
      </c>
      <c r="V34" t="s">
        <v>130</v>
      </c>
      <c r="W34" s="1">
        <v>44623.669421296298</v>
      </c>
      <c r="X34">
        <v>528</v>
      </c>
      <c r="Y34">
        <v>89</v>
      </c>
      <c r="Z34">
        <v>0</v>
      </c>
      <c r="AA34">
        <v>89</v>
      </c>
      <c r="AB34">
        <v>0</v>
      </c>
      <c r="AC34">
        <v>60</v>
      </c>
      <c r="AD34">
        <v>-89</v>
      </c>
      <c r="AE34">
        <v>0</v>
      </c>
      <c r="AF34">
        <v>0</v>
      </c>
      <c r="AG34">
        <v>0</v>
      </c>
      <c r="AH34" t="s">
        <v>98</v>
      </c>
      <c r="AI34" s="1">
        <v>44623.696736111109</v>
      </c>
      <c r="AJ34">
        <v>558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-89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  <c r="BF34" t="s">
        <v>11</v>
      </c>
    </row>
    <row r="35" spans="1:58" x14ac:dyDescent="0.45">
      <c r="A35" t="s">
        <v>179</v>
      </c>
      <c r="B35" t="s">
        <v>80</v>
      </c>
      <c r="C35" t="s">
        <v>165</v>
      </c>
      <c r="D35" t="s">
        <v>82</v>
      </c>
      <c r="E35" s="2" t="str">
        <f t="shared" si="0"/>
        <v>FX22026579</v>
      </c>
      <c r="F35" t="s">
        <v>19</v>
      </c>
      <c r="G35" t="s">
        <v>19</v>
      </c>
      <c r="H35" t="s">
        <v>83</v>
      </c>
      <c r="I35" t="s">
        <v>180</v>
      </c>
      <c r="J35">
        <v>0</v>
      </c>
      <c r="K35" t="s">
        <v>85</v>
      </c>
      <c r="L35" t="s">
        <v>86</v>
      </c>
      <c r="M35" t="s">
        <v>87</v>
      </c>
      <c r="N35">
        <v>2</v>
      </c>
      <c r="O35" s="1">
        <v>44623.636504629627</v>
      </c>
      <c r="P35" s="1">
        <v>44623.733240740738</v>
      </c>
      <c r="Q35">
        <v>7665</v>
      </c>
      <c r="R35">
        <v>693</v>
      </c>
      <c r="S35" t="b">
        <v>0</v>
      </c>
      <c r="T35" t="s">
        <v>88</v>
      </c>
      <c r="U35" t="b">
        <v>0</v>
      </c>
      <c r="V35" t="s">
        <v>130</v>
      </c>
      <c r="W35" s="1">
        <v>44623.674710648149</v>
      </c>
      <c r="X35">
        <v>456</v>
      </c>
      <c r="Y35">
        <v>84</v>
      </c>
      <c r="Z35">
        <v>0</v>
      </c>
      <c r="AA35">
        <v>84</v>
      </c>
      <c r="AB35">
        <v>0</v>
      </c>
      <c r="AC35">
        <v>50</v>
      </c>
      <c r="AD35">
        <v>-84</v>
      </c>
      <c r="AE35">
        <v>0</v>
      </c>
      <c r="AF35">
        <v>0</v>
      </c>
      <c r="AG35">
        <v>0</v>
      </c>
      <c r="AH35" t="s">
        <v>103</v>
      </c>
      <c r="AI35" s="1">
        <v>44623.733240740738</v>
      </c>
      <c r="AJ35">
        <v>154</v>
      </c>
      <c r="AK35">
        <v>5</v>
      </c>
      <c r="AL35">
        <v>0</v>
      </c>
      <c r="AM35">
        <v>5</v>
      </c>
      <c r="AN35">
        <v>0</v>
      </c>
      <c r="AO35">
        <v>4</v>
      </c>
      <c r="AP35">
        <v>-89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  <c r="BF35" t="s">
        <v>11</v>
      </c>
    </row>
    <row r="36" spans="1:58" x14ac:dyDescent="0.45">
      <c r="A36" t="s">
        <v>181</v>
      </c>
      <c r="B36" t="s">
        <v>80</v>
      </c>
      <c r="C36" t="s">
        <v>165</v>
      </c>
      <c r="D36" t="s">
        <v>82</v>
      </c>
      <c r="E36" s="2" t="str">
        <f t="shared" si="0"/>
        <v>FX22026579</v>
      </c>
      <c r="F36" t="s">
        <v>19</v>
      </c>
      <c r="G36" t="s">
        <v>19</v>
      </c>
      <c r="H36" t="s">
        <v>83</v>
      </c>
      <c r="I36" t="s">
        <v>182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44623.63689814815</v>
      </c>
      <c r="P36" s="1">
        <v>44623.691412037035</v>
      </c>
      <c r="Q36">
        <v>3960</v>
      </c>
      <c r="R36">
        <v>750</v>
      </c>
      <c r="S36" t="b">
        <v>0</v>
      </c>
      <c r="T36" t="s">
        <v>88</v>
      </c>
      <c r="U36" t="b">
        <v>0</v>
      </c>
      <c r="V36" t="s">
        <v>149</v>
      </c>
      <c r="W36" s="1">
        <v>44623.685127314813</v>
      </c>
      <c r="X36">
        <v>602</v>
      </c>
      <c r="Y36">
        <v>67</v>
      </c>
      <c r="Z36">
        <v>0</v>
      </c>
      <c r="AA36">
        <v>67</v>
      </c>
      <c r="AB36">
        <v>0</v>
      </c>
      <c r="AC36">
        <v>26</v>
      </c>
      <c r="AD36">
        <v>-67</v>
      </c>
      <c r="AE36">
        <v>0</v>
      </c>
      <c r="AF36">
        <v>0</v>
      </c>
      <c r="AG36">
        <v>0</v>
      </c>
      <c r="AH36" t="s">
        <v>107</v>
      </c>
      <c r="AI36" s="1">
        <v>44623.691412037035</v>
      </c>
      <c r="AJ36">
        <v>123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-67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  <c r="BF36" t="s">
        <v>11</v>
      </c>
    </row>
    <row r="37" spans="1:58" x14ac:dyDescent="0.45">
      <c r="A37" t="s">
        <v>183</v>
      </c>
      <c r="B37" t="s">
        <v>80</v>
      </c>
      <c r="C37" t="s">
        <v>165</v>
      </c>
      <c r="D37" t="s">
        <v>82</v>
      </c>
      <c r="E37" s="2" t="str">
        <f t="shared" si="0"/>
        <v>FX22026579</v>
      </c>
      <c r="F37" t="s">
        <v>19</v>
      </c>
      <c r="G37" t="s">
        <v>19</v>
      </c>
      <c r="H37" t="s">
        <v>83</v>
      </c>
      <c r="I37" t="s">
        <v>184</v>
      </c>
      <c r="J37">
        <v>0</v>
      </c>
      <c r="K37" t="s">
        <v>85</v>
      </c>
      <c r="L37" t="s">
        <v>86</v>
      </c>
      <c r="M37" t="s">
        <v>87</v>
      </c>
      <c r="N37">
        <v>2</v>
      </c>
      <c r="O37" s="1">
        <v>44623.637384259258</v>
      </c>
      <c r="P37" s="1">
        <v>44623.693078703705</v>
      </c>
      <c r="Q37">
        <v>4470</v>
      </c>
      <c r="R37">
        <v>342</v>
      </c>
      <c r="S37" t="b">
        <v>0</v>
      </c>
      <c r="T37" t="s">
        <v>88</v>
      </c>
      <c r="U37" t="b">
        <v>0</v>
      </c>
      <c r="V37" t="s">
        <v>130</v>
      </c>
      <c r="W37" s="1">
        <v>44623.683171296296</v>
      </c>
      <c r="X37">
        <v>199</v>
      </c>
      <c r="Y37">
        <v>67</v>
      </c>
      <c r="Z37">
        <v>0</v>
      </c>
      <c r="AA37">
        <v>67</v>
      </c>
      <c r="AB37">
        <v>0</v>
      </c>
      <c r="AC37">
        <v>28</v>
      </c>
      <c r="AD37">
        <v>-67</v>
      </c>
      <c r="AE37">
        <v>0</v>
      </c>
      <c r="AF37">
        <v>0</v>
      </c>
      <c r="AG37">
        <v>0</v>
      </c>
      <c r="AH37" t="s">
        <v>107</v>
      </c>
      <c r="AI37" s="1">
        <v>44623.693078703705</v>
      </c>
      <c r="AJ37">
        <v>143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  <c r="BF37" t="s">
        <v>11</v>
      </c>
    </row>
    <row r="38" spans="1:58" x14ac:dyDescent="0.45">
      <c r="A38" t="s">
        <v>185</v>
      </c>
      <c r="B38" t="s">
        <v>80</v>
      </c>
      <c r="C38" t="s">
        <v>165</v>
      </c>
      <c r="D38" t="s">
        <v>82</v>
      </c>
      <c r="E38" s="2" t="str">
        <f t="shared" si="0"/>
        <v>FX22026579</v>
      </c>
      <c r="F38" t="s">
        <v>19</v>
      </c>
      <c r="G38" t="s">
        <v>19</v>
      </c>
      <c r="H38" t="s">
        <v>83</v>
      </c>
      <c r="I38" t="s">
        <v>186</v>
      </c>
      <c r="J38">
        <v>0</v>
      </c>
      <c r="K38" t="s">
        <v>85</v>
      </c>
      <c r="L38" t="s">
        <v>86</v>
      </c>
      <c r="M38" t="s">
        <v>87</v>
      </c>
      <c r="N38">
        <v>2</v>
      </c>
      <c r="O38" s="1">
        <v>44623.638020833336</v>
      </c>
      <c r="P38" s="1">
        <v>44623.7</v>
      </c>
      <c r="Q38">
        <v>3899</v>
      </c>
      <c r="R38">
        <v>1456</v>
      </c>
      <c r="S38" t="b">
        <v>0</v>
      </c>
      <c r="T38" t="s">
        <v>88</v>
      </c>
      <c r="U38" t="b">
        <v>0</v>
      </c>
      <c r="V38" t="s">
        <v>89</v>
      </c>
      <c r="W38" s="1">
        <v>44623.695937500001</v>
      </c>
      <c r="X38">
        <v>1145</v>
      </c>
      <c r="Y38">
        <v>67</v>
      </c>
      <c r="Z38">
        <v>0</v>
      </c>
      <c r="AA38">
        <v>67</v>
      </c>
      <c r="AB38">
        <v>0</v>
      </c>
      <c r="AC38">
        <v>28</v>
      </c>
      <c r="AD38">
        <v>-67</v>
      </c>
      <c r="AE38">
        <v>0</v>
      </c>
      <c r="AF38">
        <v>0</v>
      </c>
      <c r="AG38">
        <v>0</v>
      </c>
      <c r="AH38" t="s">
        <v>107</v>
      </c>
      <c r="AI38" s="1">
        <v>44623.7</v>
      </c>
      <c r="AJ38">
        <v>311</v>
      </c>
      <c r="AK38">
        <v>5</v>
      </c>
      <c r="AL38">
        <v>0</v>
      </c>
      <c r="AM38">
        <v>5</v>
      </c>
      <c r="AN38">
        <v>0</v>
      </c>
      <c r="AO38">
        <v>5</v>
      </c>
      <c r="AP38">
        <v>-72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  <c r="BF38" t="s">
        <v>11</v>
      </c>
    </row>
    <row r="39" spans="1:58" x14ac:dyDescent="0.45">
      <c r="A39" t="s">
        <v>187</v>
      </c>
      <c r="B39" t="s">
        <v>80</v>
      </c>
      <c r="C39" t="s">
        <v>165</v>
      </c>
      <c r="D39" t="s">
        <v>82</v>
      </c>
      <c r="E39" s="2" t="str">
        <f t="shared" si="0"/>
        <v>FX22026579</v>
      </c>
      <c r="F39" t="s">
        <v>19</v>
      </c>
      <c r="G39" t="s">
        <v>19</v>
      </c>
      <c r="H39" t="s">
        <v>83</v>
      </c>
      <c r="I39" t="s">
        <v>188</v>
      </c>
      <c r="J39">
        <v>0</v>
      </c>
      <c r="K39" t="s">
        <v>85</v>
      </c>
      <c r="L39" t="s">
        <v>86</v>
      </c>
      <c r="M39" t="s">
        <v>87</v>
      </c>
      <c r="N39">
        <v>2</v>
      </c>
      <c r="O39" s="1">
        <v>44623.638518518521</v>
      </c>
      <c r="P39" s="1">
        <v>44623.694282407407</v>
      </c>
      <c r="Q39">
        <v>4437</v>
      </c>
      <c r="R39">
        <v>381</v>
      </c>
      <c r="S39" t="b">
        <v>0</v>
      </c>
      <c r="T39" t="s">
        <v>88</v>
      </c>
      <c r="U39" t="b">
        <v>0</v>
      </c>
      <c r="V39" t="s">
        <v>130</v>
      </c>
      <c r="W39" s="1">
        <v>44623.686400462961</v>
      </c>
      <c r="X39">
        <v>278</v>
      </c>
      <c r="Y39">
        <v>67</v>
      </c>
      <c r="Z39">
        <v>0</v>
      </c>
      <c r="AA39">
        <v>67</v>
      </c>
      <c r="AB39">
        <v>0</v>
      </c>
      <c r="AC39">
        <v>17</v>
      </c>
      <c r="AD39">
        <v>-67</v>
      </c>
      <c r="AE39">
        <v>0</v>
      </c>
      <c r="AF39">
        <v>0</v>
      </c>
      <c r="AG39">
        <v>0</v>
      </c>
      <c r="AH39" t="s">
        <v>107</v>
      </c>
      <c r="AI39" s="1">
        <v>44623.694282407407</v>
      </c>
      <c r="AJ39">
        <v>103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-67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  <c r="BF39" t="s">
        <v>11</v>
      </c>
    </row>
    <row r="40" spans="1:58" x14ac:dyDescent="0.45">
      <c r="A40" t="s">
        <v>189</v>
      </c>
      <c r="B40" t="s">
        <v>80</v>
      </c>
      <c r="C40" t="s">
        <v>165</v>
      </c>
      <c r="D40" t="s">
        <v>82</v>
      </c>
      <c r="E40" s="2" t="str">
        <f t="shared" si="0"/>
        <v>FX22026579</v>
      </c>
      <c r="F40" t="s">
        <v>19</v>
      </c>
      <c r="G40" t="s">
        <v>19</v>
      </c>
      <c r="H40" t="s">
        <v>83</v>
      </c>
      <c r="I40" t="s">
        <v>190</v>
      </c>
      <c r="J40">
        <v>0</v>
      </c>
      <c r="K40" t="s">
        <v>85</v>
      </c>
      <c r="L40" t="s">
        <v>86</v>
      </c>
      <c r="M40" t="s">
        <v>87</v>
      </c>
      <c r="N40">
        <v>2</v>
      </c>
      <c r="O40" s="1">
        <v>44623.639224537037</v>
      </c>
      <c r="P40" s="1">
        <v>44623.695254629631</v>
      </c>
      <c r="Q40">
        <v>4180</v>
      </c>
      <c r="R40">
        <v>661</v>
      </c>
      <c r="S40" t="b">
        <v>0</v>
      </c>
      <c r="T40" t="s">
        <v>88</v>
      </c>
      <c r="U40" t="b">
        <v>0</v>
      </c>
      <c r="V40" t="s">
        <v>191</v>
      </c>
      <c r="W40" s="1">
        <v>44623.68990740741</v>
      </c>
      <c r="X40">
        <v>578</v>
      </c>
      <c r="Y40">
        <v>54</v>
      </c>
      <c r="Z40">
        <v>0</v>
      </c>
      <c r="AA40">
        <v>54</v>
      </c>
      <c r="AB40">
        <v>0</v>
      </c>
      <c r="AC40">
        <v>39</v>
      </c>
      <c r="AD40">
        <v>-54</v>
      </c>
      <c r="AE40">
        <v>0</v>
      </c>
      <c r="AF40">
        <v>0</v>
      </c>
      <c r="AG40">
        <v>0</v>
      </c>
      <c r="AH40" t="s">
        <v>107</v>
      </c>
      <c r="AI40" s="1">
        <v>44623.695254629631</v>
      </c>
      <c r="AJ40">
        <v>83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-54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  <c r="BF40" t="s">
        <v>11</v>
      </c>
    </row>
    <row r="41" spans="1:58" x14ac:dyDescent="0.45">
      <c r="A41" t="s">
        <v>192</v>
      </c>
      <c r="B41" t="s">
        <v>80</v>
      </c>
      <c r="C41" t="s">
        <v>165</v>
      </c>
      <c r="D41" t="s">
        <v>82</v>
      </c>
      <c r="E41" s="2" t="str">
        <f t="shared" si="0"/>
        <v>FX22026579</v>
      </c>
      <c r="F41" t="s">
        <v>19</v>
      </c>
      <c r="G41" t="s">
        <v>19</v>
      </c>
      <c r="H41" t="s">
        <v>83</v>
      </c>
      <c r="I41" t="s">
        <v>193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44623.639618055553</v>
      </c>
      <c r="P41" s="1">
        <v>44623.696388888886</v>
      </c>
      <c r="Q41">
        <v>4087</v>
      </c>
      <c r="R41">
        <v>818</v>
      </c>
      <c r="S41" t="b">
        <v>0</v>
      </c>
      <c r="T41" t="s">
        <v>88</v>
      </c>
      <c r="U41" t="b">
        <v>0</v>
      </c>
      <c r="V41" t="s">
        <v>149</v>
      </c>
      <c r="W41" s="1">
        <v>44623.693483796298</v>
      </c>
      <c r="X41">
        <v>721</v>
      </c>
      <c r="Y41">
        <v>49</v>
      </c>
      <c r="Z41">
        <v>0</v>
      </c>
      <c r="AA41">
        <v>49</v>
      </c>
      <c r="AB41">
        <v>0</v>
      </c>
      <c r="AC41">
        <v>35</v>
      </c>
      <c r="AD41">
        <v>-49</v>
      </c>
      <c r="AE41">
        <v>0</v>
      </c>
      <c r="AF41">
        <v>0</v>
      </c>
      <c r="AG41">
        <v>0</v>
      </c>
      <c r="AH41" t="s">
        <v>107</v>
      </c>
      <c r="AI41" s="1">
        <v>44623.696388888886</v>
      </c>
      <c r="AJ41">
        <v>97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-49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  <c r="BF41" t="s">
        <v>11</v>
      </c>
    </row>
    <row r="42" spans="1:58" x14ac:dyDescent="0.45">
      <c r="A42" t="s">
        <v>194</v>
      </c>
      <c r="B42" t="s">
        <v>80</v>
      </c>
      <c r="C42" t="s">
        <v>165</v>
      </c>
      <c r="D42" t="s">
        <v>82</v>
      </c>
      <c r="E42" s="2" t="str">
        <f t="shared" si="0"/>
        <v>FX22026579</v>
      </c>
      <c r="F42" t="s">
        <v>19</v>
      </c>
      <c r="G42" t="s">
        <v>19</v>
      </c>
      <c r="H42" t="s">
        <v>83</v>
      </c>
      <c r="I42" t="s">
        <v>195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44623.640034722222</v>
      </c>
      <c r="P42" s="1">
        <v>44623.703541666669</v>
      </c>
      <c r="Q42">
        <v>4725</v>
      </c>
      <c r="R42">
        <v>762</v>
      </c>
      <c r="S42" t="b">
        <v>0</v>
      </c>
      <c r="T42" t="s">
        <v>88</v>
      </c>
      <c r="U42" t="b">
        <v>0</v>
      </c>
      <c r="V42" t="s">
        <v>130</v>
      </c>
      <c r="W42" s="1">
        <v>44623.691701388889</v>
      </c>
      <c r="X42">
        <v>457</v>
      </c>
      <c r="Y42">
        <v>84</v>
      </c>
      <c r="Z42">
        <v>0</v>
      </c>
      <c r="AA42">
        <v>84</v>
      </c>
      <c r="AB42">
        <v>0</v>
      </c>
      <c r="AC42">
        <v>57</v>
      </c>
      <c r="AD42">
        <v>-84</v>
      </c>
      <c r="AE42">
        <v>0</v>
      </c>
      <c r="AF42">
        <v>0</v>
      </c>
      <c r="AG42">
        <v>0</v>
      </c>
      <c r="AH42" t="s">
        <v>107</v>
      </c>
      <c r="AI42" s="1">
        <v>44623.703541666669</v>
      </c>
      <c r="AJ42">
        <v>305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-84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  <c r="BF42" t="s">
        <v>11</v>
      </c>
    </row>
    <row r="43" spans="1:58" x14ac:dyDescent="0.45">
      <c r="A43" t="s">
        <v>196</v>
      </c>
      <c r="B43" t="s">
        <v>80</v>
      </c>
      <c r="C43" t="s">
        <v>165</v>
      </c>
      <c r="D43" t="s">
        <v>82</v>
      </c>
      <c r="E43" s="2" t="str">
        <f t="shared" si="0"/>
        <v>FX22026579</v>
      </c>
      <c r="F43" t="s">
        <v>19</v>
      </c>
      <c r="G43" t="s">
        <v>19</v>
      </c>
      <c r="H43" t="s">
        <v>83</v>
      </c>
      <c r="I43" t="s">
        <v>197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44623.6409375</v>
      </c>
      <c r="P43" s="1">
        <v>44623.709166666667</v>
      </c>
      <c r="Q43">
        <v>4598</v>
      </c>
      <c r="R43">
        <v>1297</v>
      </c>
      <c r="S43" t="b">
        <v>0</v>
      </c>
      <c r="T43" t="s">
        <v>88</v>
      </c>
      <c r="U43" t="b">
        <v>0</v>
      </c>
      <c r="V43" t="s">
        <v>127</v>
      </c>
      <c r="W43" s="1">
        <v>44623.697500000002</v>
      </c>
      <c r="X43">
        <v>924</v>
      </c>
      <c r="Y43">
        <v>89</v>
      </c>
      <c r="Z43">
        <v>0</v>
      </c>
      <c r="AA43">
        <v>89</v>
      </c>
      <c r="AB43">
        <v>0</v>
      </c>
      <c r="AC43">
        <v>62</v>
      </c>
      <c r="AD43">
        <v>-89</v>
      </c>
      <c r="AE43">
        <v>0</v>
      </c>
      <c r="AF43">
        <v>0</v>
      </c>
      <c r="AG43">
        <v>0</v>
      </c>
      <c r="AH43" t="s">
        <v>107</v>
      </c>
      <c r="AI43" s="1">
        <v>44623.709166666667</v>
      </c>
      <c r="AJ43">
        <v>366</v>
      </c>
      <c r="AK43">
        <v>1</v>
      </c>
      <c r="AL43">
        <v>0</v>
      </c>
      <c r="AM43">
        <v>1</v>
      </c>
      <c r="AN43">
        <v>0</v>
      </c>
      <c r="AO43">
        <v>1</v>
      </c>
      <c r="AP43">
        <v>-90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  <c r="BF43" t="s">
        <v>11</v>
      </c>
    </row>
    <row r="44" spans="1:58" x14ac:dyDescent="0.45">
      <c r="A44" t="s">
        <v>198</v>
      </c>
      <c r="B44" t="s">
        <v>80</v>
      </c>
      <c r="C44" t="s">
        <v>199</v>
      </c>
      <c r="D44" t="s">
        <v>82</v>
      </c>
      <c r="E44" s="2" t="str">
        <f>HYPERLINK("capsilon://?command=openfolder&amp;siteaddress=FAM.docvelocity-na8.net&amp;folderid=FXD189C7DD-4565-BD64-2B59-E1BBA75DCE69","FX220111805")</f>
        <v>FX220111805</v>
      </c>
      <c r="F44" t="s">
        <v>19</v>
      </c>
      <c r="G44" t="s">
        <v>19</v>
      </c>
      <c r="H44" t="s">
        <v>83</v>
      </c>
      <c r="I44" t="s">
        <v>200</v>
      </c>
      <c r="J44">
        <v>0</v>
      </c>
      <c r="K44" t="s">
        <v>85</v>
      </c>
      <c r="L44" t="s">
        <v>86</v>
      </c>
      <c r="M44" t="s">
        <v>87</v>
      </c>
      <c r="N44">
        <v>2</v>
      </c>
      <c r="O44" s="1">
        <v>44621.480231481481</v>
      </c>
      <c r="P44" s="1">
        <v>44621.544861111113</v>
      </c>
      <c r="Q44">
        <v>5506</v>
      </c>
      <c r="R44">
        <v>78</v>
      </c>
      <c r="S44" t="b">
        <v>0</v>
      </c>
      <c r="T44" t="s">
        <v>88</v>
      </c>
      <c r="U44" t="b">
        <v>0</v>
      </c>
      <c r="V44" t="s">
        <v>102</v>
      </c>
      <c r="W44" s="1">
        <v>44621.495219907411</v>
      </c>
      <c r="X44">
        <v>43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103</v>
      </c>
      <c r="AI44" s="1">
        <v>44621.544861111113</v>
      </c>
      <c r="AJ44">
        <v>19</v>
      </c>
      <c r="AK44">
        <v>0</v>
      </c>
      <c r="AL44">
        <v>0</v>
      </c>
      <c r="AM44">
        <v>0</v>
      </c>
      <c r="AN44">
        <v>52</v>
      </c>
      <c r="AO44">
        <v>0</v>
      </c>
      <c r="AP44">
        <v>0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  <c r="BF44" t="s">
        <v>11</v>
      </c>
    </row>
    <row r="45" spans="1:58" x14ac:dyDescent="0.45">
      <c r="A45" t="s">
        <v>201</v>
      </c>
      <c r="B45" t="s">
        <v>80</v>
      </c>
      <c r="C45" t="s">
        <v>202</v>
      </c>
      <c r="D45" t="s">
        <v>82</v>
      </c>
      <c r="E45" s="2" t="str">
        <f>HYPERLINK("capsilon://?command=openfolder&amp;siteaddress=FAM.docvelocity-na8.net&amp;folderid=FX903746B8-DCEA-E959-822B-FE604F3D2C58","FX211211484")</f>
        <v>FX211211484</v>
      </c>
      <c r="F45" t="s">
        <v>19</v>
      </c>
      <c r="G45" t="s">
        <v>19</v>
      </c>
      <c r="H45" t="s">
        <v>83</v>
      </c>
      <c r="I45" t="s">
        <v>203</v>
      </c>
      <c r="J45">
        <v>0</v>
      </c>
      <c r="K45" t="s">
        <v>85</v>
      </c>
      <c r="L45" t="s">
        <v>86</v>
      </c>
      <c r="M45" t="s">
        <v>87</v>
      </c>
      <c r="N45">
        <v>2</v>
      </c>
      <c r="O45" s="1">
        <v>44621.480995370373</v>
      </c>
      <c r="P45" s="1">
        <v>44621.547743055555</v>
      </c>
      <c r="Q45">
        <v>4719</v>
      </c>
      <c r="R45">
        <v>1048</v>
      </c>
      <c r="S45" t="b">
        <v>0</v>
      </c>
      <c r="T45" t="s">
        <v>88</v>
      </c>
      <c r="U45" t="b">
        <v>0</v>
      </c>
      <c r="V45" t="s">
        <v>191</v>
      </c>
      <c r="W45" s="1">
        <v>44621.506342592591</v>
      </c>
      <c r="X45">
        <v>771</v>
      </c>
      <c r="Y45">
        <v>36</v>
      </c>
      <c r="Z45">
        <v>0</v>
      </c>
      <c r="AA45">
        <v>36</v>
      </c>
      <c r="AB45">
        <v>0</v>
      </c>
      <c r="AC45">
        <v>30</v>
      </c>
      <c r="AD45">
        <v>-36</v>
      </c>
      <c r="AE45">
        <v>0</v>
      </c>
      <c r="AF45">
        <v>0</v>
      </c>
      <c r="AG45">
        <v>0</v>
      </c>
      <c r="AH45" t="s">
        <v>103</v>
      </c>
      <c r="AI45" s="1">
        <v>44621.547743055555</v>
      </c>
      <c r="AJ45">
        <v>248</v>
      </c>
      <c r="AK45">
        <v>4</v>
      </c>
      <c r="AL45">
        <v>0</v>
      </c>
      <c r="AM45">
        <v>4</v>
      </c>
      <c r="AN45">
        <v>0</v>
      </c>
      <c r="AO45">
        <v>3</v>
      </c>
      <c r="AP45">
        <v>-40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  <c r="BF45" t="s">
        <v>11</v>
      </c>
    </row>
    <row r="46" spans="1:58" x14ac:dyDescent="0.45">
      <c r="A46" t="s">
        <v>204</v>
      </c>
      <c r="B46" t="s">
        <v>80</v>
      </c>
      <c r="C46" t="s">
        <v>202</v>
      </c>
      <c r="D46" t="s">
        <v>82</v>
      </c>
      <c r="E46" s="2" t="str">
        <f>HYPERLINK("capsilon://?command=openfolder&amp;siteaddress=FAM.docvelocity-na8.net&amp;folderid=FX903746B8-DCEA-E959-822B-FE604F3D2C58","FX211211484")</f>
        <v>FX211211484</v>
      </c>
      <c r="F46" t="s">
        <v>19</v>
      </c>
      <c r="G46" t="s">
        <v>19</v>
      </c>
      <c r="H46" t="s">
        <v>83</v>
      </c>
      <c r="I46" t="s">
        <v>205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44621.481064814812</v>
      </c>
      <c r="P46" s="1">
        <v>44621.551400462966</v>
      </c>
      <c r="Q46">
        <v>5160</v>
      </c>
      <c r="R46">
        <v>917</v>
      </c>
      <c r="S46" t="b">
        <v>0</v>
      </c>
      <c r="T46" t="s">
        <v>88</v>
      </c>
      <c r="U46" t="b">
        <v>0</v>
      </c>
      <c r="V46" t="s">
        <v>114</v>
      </c>
      <c r="W46" s="1">
        <v>44621.512766203705</v>
      </c>
      <c r="X46">
        <v>259</v>
      </c>
      <c r="Y46">
        <v>42</v>
      </c>
      <c r="Z46">
        <v>0</v>
      </c>
      <c r="AA46">
        <v>42</v>
      </c>
      <c r="AB46">
        <v>0</v>
      </c>
      <c r="AC46">
        <v>30</v>
      </c>
      <c r="AD46">
        <v>-42</v>
      </c>
      <c r="AE46">
        <v>0</v>
      </c>
      <c r="AF46">
        <v>0</v>
      </c>
      <c r="AG46">
        <v>0</v>
      </c>
      <c r="AH46" t="s">
        <v>103</v>
      </c>
      <c r="AI46" s="1">
        <v>44621.551400462966</v>
      </c>
      <c r="AJ46">
        <v>316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-42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  <c r="BF46" t="s">
        <v>11</v>
      </c>
    </row>
    <row r="47" spans="1:58" x14ac:dyDescent="0.45">
      <c r="A47" t="s">
        <v>206</v>
      </c>
      <c r="B47" t="s">
        <v>80</v>
      </c>
      <c r="C47" t="s">
        <v>207</v>
      </c>
      <c r="D47" t="s">
        <v>82</v>
      </c>
      <c r="E47" s="2" t="str">
        <f>HYPERLINK("capsilon://?command=openfolder&amp;siteaddress=FAM.docvelocity-na8.net&amp;folderid=FX66919803-0D54-A761-53E7-0F1B6C945D62","FX21113990")</f>
        <v>FX21113990</v>
      </c>
      <c r="F47" t="s">
        <v>19</v>
      </c>
      <c r="G47" t="s">
        <v>19</v>
      </c>
      <c r="H47" t="s">
        <v>83</v>
      </c>
      <c r="I47" t="s">
        <v>208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44623.661481481482</v>
      </c>
      <c r="P47" s="1">
        <v>44623.71502314815</v>
      </c>
      <c r="Q47">
        <v>3744</v>
      </c>
      <c r="R47">
        <v>882</v>
      </c>
      <c r="S47" t="b">
        <v>0</v>
      </c>
      <c r="T47" t="s">
        <v>88</v>
      </c>
      <c r="U47" t="b">
        <v>0</v>
      </c>
      <c r="V47" t="s">
        <v>191</v>
      </c>
      <c r="W47" s="1">
        <v>44623.694236111114</v>
      </c>
      <c r="X47">
        <v>373</v>
      </c>
      <c r="Y47">
        <v>52</v>
      </c>
      <c r="Z47">
        <v>0</v>
      </c>
      <c r="AA47">
        <v>52</v>
      </c>
      <c r="AB47">
        <v>0</v>
      </c>
      <c r="AC47">
        <v>36</v>
      </c>
      <c r="AD47">
        <v>-52</v>
      </c>
      <c r="AE47">
        <v>0</v>
      </c>
      <c r="AF47">
        <v>0</v>
      </c>
      <c r="AG47">
        <v>0</v>
      </c>
      <c r="AH47" t="s">
        <v>107</v>
      </c>
      <c r="AI47" s="1">
        <v>44623.71502314815</v>
      </c>
      <c r="AJ47">
        <v>505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-54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  <c r="BF47" t="s">
        <v>11</v>
      </c>
    </row>
    <row r="48" spans="1:58" x14ac:dyDescent="0.45">
      <c r="A48" t="s">
        <v>209</v>
      </c>
      <c r="B48" t="s">
        <v>80</v>
      </c>
      <c r="C48" t="s">
        <v>210</v>
      </c>
      <c r="D48" t="s">
        <v>82</v>
      </c>
      <c r="E48" s="2" t="str">
        <f>HYPERLINK("capsilon://?command=openfolder&amp;siteaddress=FAM.docvelocity-na8.net&amp;folderid=FX3E8C62C1-1270-1F24-4394-87F9963700B4","FX22021157")</f>
        <v>FX22021157</v>
      </c>
      <c r="F48" t="s">
        <v>19</v>
      </c>
      <c r="G48" t="s">
        <v>19</v>
      </c>
      <c r="H48" t="s">
        <v>83</v>
      </c>
      <c r="I48" t="s">
        <v>211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44623.67386574074</v>
      </c>
      <c r="P48" s="1">
        <v>44623.717002314814</v>
      </c>
      <c r="Q48">
        <v>3266</v>
      </c>
      <c r="R48">
        <v>461</v>
      </c>
      <c r="S48" t="b">
        <v>0</v>
      </c>
      <c r="T48" t="s">
        <v>88</v>
      </c>
      <c r="U48" t="b">
        <v>0</v>
      </c>
      <c r="V48" t="s">
        <v>130</v>
      </c>
      <c r="W48" s="1">
        <v>44623.69321759259</v>
      </c>
      <c r="X48">
        <v>130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-21</v>
      </c>
      <c r="AE48">
        <v>0</v>
      </c>
      <c r="AF48">
        <v>0</v>
      </c>
      <c r="AG48">
        <v>0</v>
      </c>
      <c r="AH48" t="s">
        <v>98</v>
      </c>
      <c r="AI48" s="1">
        <v>44623.717002314814</v>
      </c>
      <c r="AJ48">
        <v>331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-21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  <c r="BF48" t="s">
        <v>11</v>
      </c>
    </row>
    <row r="49" spans="1:58" x14ac:dyDescent="0.45">
      <c r="A49" t="s">
        <v>212</v>
      </c>
      <c r="B49" t="s">
        <v>80</v>
      </c>
      <c r="C49" t="s">
        <v>210</v>
      </c>
      <c r="D49" t="s">
        <v>82</v>
      </c>
      <c r="E49" s="2" t="str">
        <f>HYPERLINK("capsilon://?command=openfolder&amp;siteaddress=FAM.docvelocity-na8.net&amp;folderid=FX3E8C62C1-1270-1F24-4394-87F9963700B4","FX22021157")</f>
        <v>FX22021157</v>
      </c>
      <c r="F49" t="s">
        <v>19</v>
      </c>
      <c r="G49" t="s">
        <v>19</v>
      </c>
      <c r="H49" t="s">
        <v>83</v>
      </c>
      <c r="I49" t="s">
        <v>213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44623.674166666664</v>
      </c>
      <c r="P49" s="1">
        <v>44623.719328703701</v>
      </c>
      <c r="Q49">
        <v>3242</v>
      </c>
      <c r="R49">
        <v>660</v>
      </c>
      <c r="S49" t="b">
        <v>0</v>
      </c>
      <c r="T49" t="s">
        <v>88</v>
      </c>
      <c r="U49" t="b">
        <v>0</v>
      </c>
      <c r="V49" t="s">
        <v>130</v>
      </c>
      <c r="W49" s="1">
        <v>44623.696574074071</v>
      </c>
      <c r="X49">
        <v>289</v>
      </c>
      <c r="Y49">
        <v>21</v>
      </c>
      <c r="Z49">
        <v>0</v>
      </c>
      <c r="AA49">
        <v>21</v>
      </c>
      <c r="AB49">
        <v>0</v>
      </c>
      <c r="AC49">
        <v>20</v>
      </c>
      <c r="AD49">
        <v>-21</v>
      </c>
      <c r="AE49">
        <v>0</v>
      </c>
      <c r="AF49">
        <v>0</v>
      </c>
      <c r="AG49">
        <v>0</v>
      </c>
      <c r="AH49" t="s">
        <v>107</v>
      </c>
      <c r="AI49" s="1">
        <v>44623.719328703701</v>
      </c>
      <c r="AJ49">
        <v>371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-23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  <c r="BF49" t="s">
        <v>11</v>
      </c>
    </row>
    <row r="50" spans="1:58" x14ac:dyDescent="0.45">
      <c r="A50" t="s">
        <v>214</v>
      </c>
      <c r="B50" t="s">
        <v>80</v>
      </c>
      <c r="C50" t="s">
        <v>210</v>
      </c>
      <c r="D50" t="s">
        <v>82</v>
      </c>
      <c r="E50" s="2" t="str">
        <f>HYPERLINK("capsilon://?command=openfolder&amp;siteaddress=FAM.docvelocity-na8.net&amp;folderid=FX3E8C62C1-1270-1F24-4394-87F9963700B4","FX22021157")</f>
        <v>FX22021157</v>
      </c>
      <c r="F50" t="s">
        <v>19</v>
      </c>
      <c r="G50" t="s">
        <v>19</v>
      </c>
      <c r="H50" t="s">
        <v>83</v>
      </c>
      <c r="I50" t="s">
        <v>215</v>
      </c>
      <c r="J50">
        <v>0</v>
      </c>
      <c r="K50" t="s">
        <v>85</v>
      </c>
      <c r="L50" t="s">
        <v>86</v>
      </c>
      <c r="M50" t="s">
        <v>87</v>
      </c>
      <c r="N50">
        <v>2</v>
      </c>
      <c r="O50" s="1">
        <v>44623.674699074072</v>
      </c>
      <c r="P50" s="1">
        <v>44623.717199074075</v>
      </c>
      <c r="Q50">
        <v>3536</v>
      </c>
      <c r="R50">
        <v>136</v>
      </c>
      <c r="S50" t="b">
        <v>0</v>
      </c>
      <c r="T50" t="s">
        <v>88</v>
      </c>
      <c r="U50" t="b">
        <v>0</v>
      </c>
      <c r="V50" t="s">
        <v>149</v>
      </c>
      <c r="W50" s="1">
        <v>44623.694884259261</v>
      </c>
      <c r="X50">
        <v>120</v>
      </c>
      <c r="Y50">
        <v>0</v>
      </c>
      <c r="Z50">
        <v>0</v>
      </c>
      <c r="AA50">
        <v>0</v>
      </c>
      <c r="AB50">
        <v>27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98</v>
      </c>
      <c r="AI50" s="1">
        <v>44623.717199074075</v>
      </c>
      <c r="AJ50">
        <v>16</v>
      </c>
      <c r="AK50">
        <v>0</v>
      </c>
      <c r="AL50">
        <v>0</v>
      </c>
      <c r="AM50">
        <v>0</v>
      </c>
      <c r="AN50">
        <v>27</v>
      </c>
      <c r="AO50">
        <v>0</v>
      </c>
      <c r="AP50">
        <v>0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  <c r="BF50" t="s">
        <v>11</v>
      </c>
    </row>
    <row r="51" spans="1:58" x14ac:dyDescent="0.45">
      <c r="A51" t="s">
        <v>216</v>
      </c>
      <c r="B51" t="s">
        <v>80</v>
      </c>
      <c r="C51" t="s">
        <v>217</v>
      </c>
      <c r="D51" t="s">
        <v>82</v>
      </c>
      <c r="E51" s="2" t="str">
        <f>HYPERLINK("capsilon://?command=openfolder&amp;siteaddress=FAM.docvelocity-na8.net&amp;folderid=FX5AE5E742-3B74-068F-C732-32217D9AB407","FX21129612")</f>
        <v>FX21129612</v>
      </c>
      <c r="F51" t="s">
        <v>19</v>
      </c>
      <c r="G51" t="s">
        <v>19</v>
      </c>
      <c r="H51" t="s">
        <v>83</v>
      </c>
      <c r="I51" t="s">
        <v>218</v>
      </c>
      <c r="J51">
        <v>0</v>
      </c>
      <c r="K51" t="s">
        <v>85</v>
      </c>
      <c r="L51" t="s">
        <v>86</v>
      </c>
      <c r="M51" t="s">
        <v>87</v>
      </c>
      <c r="N51">
        <v>2</v>
      </c>
      <c r="O51" s="1">
        <v>44623.68068287037</v>
      </c>
      <c r="P51" s="1">
        <v>44623.721875000003</v>
      </c>
      <c r="Q51">
        <v>3054</v>
      </c>
      <c r="R51">
        <v>505</v>
      </c>
      <c r="S51" t="b">
        <v>0</v>
      </c>
      <c r="T51" t="s">
        <v>88</v>
      </c>
      <c r="U51" t="b">
        <v>0</v>
      </c>
      <c r="V51" t="s">
        <v>191</v>
      </c>
      <c r="W51" s="1">
        <v>44623.697465277779</v>
      </c>
      <c r="X51">
        <v>278</v>
      </c>
      <c r="Y51">
        <v>39</v>
      </c>
      <c r="Z51">
        <v>0</v>
      </c>
      <c r="AA51">
        <v>39</v>
      </c>
      <c r="AB51">
        <v>0</v>
      </c>
      <c r="AC51">
        <v>23</v>
      </c>
      <c r="AD51">
        <v>-39</v>
      </c>
      <c r="AE51">
        <v>0</v>
      </c>
      <c r="AF51">
        <v>0</v>
      </c>
      <c r="AG51">
        <v>0</v>
      </c>
      <c r="AH51" t="s">
        <v>107</v>
      </c>
      <c r="AI51" s="1">
        <v>44623.721875000003</v>
      </c>
      <c r="AJ51">
        <v>219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-39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  <c r="BF51" t="s">
        <v>11</v>
      </c>
    </row>
    <row r="52" spans="1:58" x14ac:dyDescent="0.45">
      <c r="A52" t="s">
        <v>219</v>
      </c>
      <c r="B52" t="s">
        <v>80</v>
      </c>
      <c r="C52" t="s">
        <v>220</v>
      </c>
      <c r="D52" t="s">
        <v>82</v>
      </c>
      <c r="E52" s="2" t="str">
        <f>HYPERLINK("capsilon://?command=openfolder&amp;siteaddress=FAM.docvelocity-na8.net&amp;folderid=FX0A497DC2-39A7-28AD-7C84-FF03158F6229","FX22014468")</f>
        <v>FX22014468</v>
      </c>
      <c r="F52" t="s">
        <v>19</v>
      </c>
      <c r="G52" t="s">
        <v>19</v>
      </c>
      <c r="H52" t="s">
        <v>83</v>
      </c>
      <c r="I52" t="s">
        <v>221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44623.686909722222</v>
      </c>
      <c r="P52" s="1">
        <v>44623.724502314813</v>
      </c>
      <c r="Q52">
        <v>2757</v>
      </c>
      <c r="R52">
        <v>491</v>
      </c>
      <c r="S52" t="b">
        <v>0</v>
      </c>
      <c r="T52" t="s">
        <v>88</v>
      </c>
      <c r="U52" t="b">
        <v>0</v>
      </c>
      <c r="V52" t="s">
        <v>149</v>
      </c>
      <c r="W52" s="1">
        <v>44623.697962962964</v>
      </c>
      <c r="X52">
        <v>265</v>
      </c>
      <c r="Y52">
        <v>46</v>
      </c>
      <c r="Z52">
        <v>0</v>
      </c>
      <c r="AA52">
        <v>46</v>
      </c>
      <c r="AB52">
        <v>0</v>
      </c>
      <c r="AC52">
        <v>5</v>
      </c>
      <c r="AD52">
        <v>-46</v>
      </c>
      <c r="AE52">
        <v>0</v>
      </c>
      <c r="AF52">
        <v>0</v>
      </c>
      <c r="AG52">
        <v>0</v>
      </c>
      <c r="AH52" t="s">
        <v>107</v>
      </c>
      <c r="AI52" s="1">
        <v>44623.724502314813</v>
      </c>
      <c r="AJ52">
        <v>226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-46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  <c r="BF52" t="s">
        <v>11</v>
      </c>
    </row>
    <row r="53" spans="1:58" x14ac:dyDescent="0.45">
      <c r="A53" t="s">
        <v>222</v>
      </c>
      <c r="B53" t="s">
        <v>80</v>
      </c>
      <c r="C53" t="s">
        <v>223</v>
      </c>
      <c r="D53" t="s">
        <v>82</v>
      </c>
      <c r="E53" s="2" t="str">
        <f>HYPERLINK("capsilon://?command=openfolder&amp;siteaddress=FAM.docvelocity-na8.net&amp;folderid=FXD598D7C2-DC0F-311A-3E1E-B89A2F848FFA","FX22027196")</f>
        <v>FX22027196</v>
      </c>
      <c r="F53" t="s">
        <v>19</v>
      </c>
      <c r="G53" t="s">
        <v>19</v>
      </c>
      <c r="H53" t="s">
        <v>83</v>
      </c>
      <c r="I53" t="s">
        <v>224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44623.692129629628</v>
      </c>
      <c r="P53" s="1">
        <v>44623.734525462962</v>
      </c>
      <c r="Q53">
        <v>2667</v>
      </c>
      <c r="R53">
        <v>996</v>
      </c>
      <c r="S53" t="b">
        <v>0</v>
      </c>
      <c r="T53" t="s">
        <v>88</v>
      </c>
      <c r="U53" t="b">
        <v>0</v>
      </c>
      <c r="V53" t="s">
        <v>191</v>
      </c>
      <c r="W53" s="1">
        <v>44623.706030092595</v>
      </c>
      <c r="X53">
        <v>739</v>
      </c>
      <c r="Y53">
        <v>52</v>
      </c>
      <c r="Z53">
        <v>0</v>
      </c>
      <c r="AA53">
        <v>52</v>
      </c>
      <c r="AB53">
        <v>0</v>
      </c>
      <c r="AC53">
        <v>50</v>
      </c>
      <c r="AD53">
        <v>-52</v>
      </c>
      <c r="AE53">
        <v>0</v>
      </c>
      <c r="AF53">
        <v>0</v>
      </c>
      <c r="AG53">
        <v>0</v>
      </c>
      <c r="AH53" t="s">
        <v>103</v>
      </c>
      <c r="AI53" s="1">
        <v>44623.734525462962</v>
      </c>
      <c r="AJ53">
        <v>110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-52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  <c r="BF53" t="s">
        <v>11</v>
      </c>
    </row>
    <row r="54" spans="1:58" x14ac:dyDescent="0.45">
      <c r="A54" t="s">
        <v>225</v>
      </c>
      <c r="B54" t="s">
        <v>80</v>
      </c>
      <c r="C54" t="s">
        <v>226</v>
      </c>
      <c r="D54" t="s">
        <v>82</v>
      </c>
      <c r="E54" s="2" t="str">
        <f>HYPERLINK("capsilon://?command=openfolder&amp;siteaddress=FAM.docvelocity-na8.net&amp;folderid=FX1B2343AA-B0A9-4AD6-539A-D2310D980F09","FX22023811")</f>
        <v>FX22023811</v>
      </c>
      <c r="F54" t="s">
        <v>19</v>
      </c>
      <c r="G54" t="s">
        <v>19</v>
      </c>
      <c r="H54" t="s">
        <v>83</v>
      </c>
      <c r="I54" t="s">
        <v>227</v>
      </c>
      <c r="J54">
        <v>0</v>
      </c>
      <c r="K54" t="s">
        <v>85</v>
      </c>
      <c r="L54" t="s">
        <v>86</v>
      </c>
      <c r="M54" t="s">
        <v>87</v>
      </c>
      <c r="N54">
        <v>1</v>
      </c>
      <c r="O54" s="1">
        <v>44623.718333333331</v>
      </c>
      <c r="P54" s="1">
        <v>44623.728576388887</v>
      </c>
      <c r="Q54">
        <v>674</v>
      </c>
      <c r="R54">
        <v>211</v>
      </c>
      <c r="S54" t="b">
        <v>0</v>
      </c>
      <c r="T54" t="s">
        <v>88</v>
      </c>
      <c r="U54" t="b">
        <v>0</v>
      </c>
      <c r="V54" t="s">
        <v>143</v>
      </c>
      <c r="W54" s="1">
        <v>44623.728576388887</v>
      </c>
      <c r="X54">
        <v>89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37</v>
      </c>
      <c r="AF54">
        <v>0</v>
      </c>
      <c r="AG54">
        <v>2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  <c r="BF54" t="s">
        <v>11</v>
      </c>
    </row>
    <row r="55" spans="1:58" x14ac:dyDescent="0.45">
      <c r="A55" t="s">
        <v>228</v>
      </c>
      <c r="B55" t="s">
        <v>80</v>
      </c>
      <c r="C55" t="s">
        <v>229</v>
      </c>
      <c r="D55" t="s">
        <v>82</v>
      </c>
      <c r="E55" s="2" t="str">
        <f>HYPERLINK("capsilon://?command=openfolder&amp;siteaddress=FAM.docvelocity-na8.net&amp;folderid=FXE2569A0E-D65D-FC86-274B-08DF7C97C570","FX220210172")</f>
        <v>FX220210172</v>
      </c>
      <c r="F55" t="s">
        <v>19</v>
      </c>
      <c r="G55" t="s">
        <v>19</v>
      </c>
      <c r="H55" t="s">
        <v>83</v>
      </c>
      <c r="I55" t="s">
        <v>230</v>
      </c>
      <c r="J55">
        <v>0</v>
      </c>
      <c r="K55" t="s">
        <v>85</v>
      </c>
      <c r="L55" t="s">
        <v>86</v>
      </c>
      <c r="M55" t="s">
        <v>87</v>
      </c>
      <c r="N55">
        <v>2</v>
      </c>
      <c r="O55" s="1">
        <v>44621.48810185185</v>
      </c>
      <c r="P55" s="1">
        <v>44621.557905092595</v>
      </c>
      <c r="Q55">
        <v>5251</v>
      </c>
      <c r="R55">
        <v>780</v>
      </c>
      <c r="S55" t="b">
        <v>0</v>
      </c>
      <c r="T55" t="s">
        <v>88</v>
      </c>
      <c r="U55" t="b">
        <v>0</v>
      </c>
      <c r="V55" t="s">
        <v>191</v>
      </c>
      <c r="W55" s="1">
        <v>44621.508888888886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9</v>
      </c>
      <c r="AD55">
        <v>-21</v>
      </c>
      <c r="AE55">
        <v>0</v>
      </c>
      <c r="AF55">
        <v>0</v>
      </c>
      <c r="AG55">
        <v>0</v>
      </c>
      <c r="AH55" t="s">
        <v>103</v>
      </c>
      <c r="AI55" s="1">
        <v>44621.557905092595</v>
      </c>
      <c r="AJ55">
        <v>561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  <c r="BF55" t="s">
        <v>11</v>
      </c>
    </row>
    <row r="56" spans="1:58" x14ac:dyDescent="0.45">
      <c r="A56" t="s">
        <v>231</v>
      </c>
      <c r="B56" t="s">
        <v>80</v>
      </c>
      <c r="C56" t="s">
        <v>226</v>
      </c>
      <c r="D56" t="s">
        <v>82</v>
      </c>
      <c r="E56" s="2" t="str">
        <f>HYPERLINK("capsilon://?command=openfolder&amp;siteaddress=FAM.docvelocity-na8.net&amp;folderid=FX1B2343AA-B0A9-4AD6-539A-D2310D980F09","FX22023811")</f>
        <v>FX22023811</v>
      </c>
      <c r="F56" t="s">
        <v>19</v>
      </c>
      <c r="G56" t="s">
        <v>19</v>
      </c>
      <c r="H56" t="s">
        <v>83</v>
      </c>
      <c r="I56" t="s">
        <v>227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44623.72892361111</v>
      </c>
      <c r="P56" s="1">
        <v>44623.74863425926</v>
      </c>
      <c r="Q56">
        <v>459</v>
      </c>
      <c r="R56">
        <v>1244</v>
      </c>
      <c r="S56" t="b">
        <v>0</v>
      </c>
      <c r="T56" t="s">
        <v>88</v>
      </c>
      <c r="U56" t="b">
        <v>1</v>
      </c>
      <c r="V56" t="s">
        <v>149</v>
      </c>
      <c r="W56" s="1">
        <v>44623.747187499997</v>
      </c>
      <c r="X56">
        <v>1161</v>
      </c>
      <c r="Y56">
        <v>74</v>
      </c>
      <c r="Z56">
        <v>0</v>
      </c>
      <c r="AA56">
        <v>74</v>
      </c>
      <c r="AB56">
        <v>0</v>
      </c>
      <c r="AC56">
        <v>48</v>
      </c>
      <c r="AD56">
        <v>-74</v>
      </c>
      <c r="AE56">
        <v>0</v>
      </c>
      <c r="AF56">
        <v>0</v>
      </c>
      <c r="AG56">
        <v>0</v>
      </c>
      <c r="AH56" t="s">
        <v>103</v>
      </c>
      <c r="AI56" s="1">
        <v>44623.74863425926</v>
      </c>
      <c r="AJ56">
        <v>83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-74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  <c r="BF56" t="s">
        <v>11</v>
      </c>
    </row>
    <row r="57" spans="1:58" x14ac:dyDescent="0.45">
      <c r="A57" t="s">
        <v>232</v>
      </c>
      <c r="B57" t="s">
        <v>80</v>
      </c>
      <c r="C57" t="s">
        <v>229</v>
      </c>
      <c r="D57" t="s">
        <v>82</v>
      </c>
      <c r="E57" s="2" t="str">
        <f>HYPERLINK("capsilon://?command=openfolder&amp;siteaddress=FAM.docvelocity-na8.net&amp;folderid=FXE2569A0E-D65D-FC86-274B-08DF7C97C570","FX220210172")</f>
        <v>FX220210172</v>
      </c>
      <c r="F57" t="s">
        <v>19</v>
      </c>
      <c r="G57" t="s">
        <v>19</v>
      </c>
      <c r="H57" t="s">
        <v>83</v>
      </c>
      <c r="I57" t="s">
        <v>233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44621.488182870373</v>
      </c>
      <c r="P57" s="1">
        <v>44621.559745370374</v>
      </c>
      <c r="Q57">
        <v>5658</v>
      </c>
      <c r="R57">
        <v>525</v>
      </c>
      <c r="S57" t="b">
        <v>0</v>
      </c>
      <c r="T57" t="s">
        <v>88</v>
      </c>
      <c r="U57" t="b">
        <v>0</v>
      </c>
      <c r="V57" t="s">
        <v>114</v>
      </c>
      <c r="W57" s="1">
        <v>44621.517025462963</v>
      </c>
      <c r="X57">
        <v>367</v>
      </c>
      <c r="Y57">
        <v>21</v>
      </c>
      <c r="Z57">
        <v>0</v>
      </c>
      <c r="AA57">
        <v>21</v>
      </c>
      <c r="AB57">
        <v>0</v>
      </c>
      <c r="AC57">
        <v>18</v>
      </c>
      <c r="AD57">
        <v>-21</v>
      </c>
      <c r="AE57">
        <v>0</v>
      </c>
      <c r="AF57">
        <v>0</v>
      </c>
      <c r="AG57">
        <v>0</v>
      </c>
      <c r="AH57" t="s">
        <v>103</v>
      </c>
      <c r="AI57" s="1">
        <v>44621.559745370374</v>
      </c>
      <c r="AJ57">
        <v>158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-21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  <c r="BF57" t="s">
        <v>11</v>
      </c>
    </row>
    <row r="58" spans="1:58" x14ac:dyDescent="0.45">
      <c r="A58" t="s">
        <v>234</v>
      </c>
      <c r="B58" t="s">
        <v>80</v>
      </c>
      <c r="C58" t="s">
        <v>235</v>
      </c>
      <c r="D58" t="s">
        <v>82</v>
      </c>
      <c r="E58" s="2" t="str">
        <f>HYPERLINK("capsilon://?command=openfolder&amp;siteaddress=FAM.docvelocity-na8.net&amp;folderid=FXEF6B9233-93B2-1348-5ECD-4264D35C5AEA","FX22013019")</f>
        <v>FX22013019</v>
      </c>
      <c r="F58" t="s">
        <v>19</v>
      </c>
      <c r="G58" t="s">
        <v>19</v>
      </c>
      <c r="H58" t="s">
        <v>83</v>
      </c>
      <c r="I58" t="s">
        <v>236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44623.762384259258</v>
      </c>
      <c r="P58" s="1">
        <v>44623.781134259261</v>
      </c>
      <c r="Q58">
        <v>1334</v>
      </c>
      <c r="R58">
        <v>286</v>
      </c>
      <c r="S58" t="b">
        <v>0</v>
      </c>
      <c r="T58" t="s">
        <v>88</v>
      </c>
      <c r="U58" t="b">
        <v>0</v>
      </c>
      <c r="V58" t="s">
        <v>237</v>
      </c>
      <c r="W58" s="1">
        <v>44623.765173611115</v>
      </c>
      <c r="X58">
        <v>228</v>
      </c>
      <c r="Y58">
        <v>50</v>
      </c>
      <c r="Z58">
        <v>0</v>
      </c>
      <c r="AA58">
        <v>50</v>
      </c>
      <c r="AB58">
        <v>0</v>
      </c>
      <c r="AC58">
        <v>18</v>
      </c>
      <c r="AD58">
        <v>-50</v>
      </c>
      <c r="AE58">
        <v>0</v>
      </c>
      <c r="AF58">
        <v>0</v>
      </c>
      <c r="AG58">
        <v>0</v>
      </c>
      <c r="AH58" t="s">
        <v>103</v>
      </c>
      <c r="AI58" s="1">
        <v>44623.781134259261</v>
      </c>
      <c r="AJ58">
        <v>58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-50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  <c r="BF58" t="s">
        <v>11</v>
      </c>
    </row>
    <row r="59" spans="1:58" x14ac:dyDescent="0.45">
      <c r="A59" t="s">
        <v>238</v>
      </c>
      <c r="B59" t="s">
        <v>80</v>
      </c>
      <c r="C59" t="s">
        <v>235</v>
      </c>
      <c r="D59" t="s">
        <v>82</v>
      </c>
      <c r="E59" s="2" t="str">
        <f>HYPERLINK("capsilon://?command=openfolder&amp;siteaddress=FAM.docvelocity-na8.net&amp;folderid=FXEF6B9233-93B2-1348-5ECD-4264D35C5AEA","FX22013019")</f>
        <v>FX22013019</v>
      </c>
      <c r="F59" t="s">
        <v>19</v>
      </c>
      <c r="G59" t="s">
        <v>19</v>
      </c>
      <c r="H59" t="s">
        <v>83</v>
      </c>
      <c r="I59" t="s">
        <v>239</v>
      </c>
      <c r="J59">
        <v>0</v>
      </c>
      <c r="K59" t="s">
        <v>85</v>
      </c>
      <c r="L59" t="s">
        <v>86</v>
      </c>
      <c r="M59" t="s">
        <v>87</v>
      </c>
      <c r="N59">
        <v>2</v>
      </c>
      <c r="O59" s="1">
        <v>44623.763148148151</v>
      </c>
      <c r="P59" s="1">
        <v>44623.78528935185</v>
      </c>
      <c r="Q59">
        <v>1278</v>
      </c>
      <c r="R59">
        <v>635</v>
      </c>
      <c r="S59" t="b">
        <v>0</v>
      </c>
      <c r="T59" t="s">
        <v>88</v>
      </c>
      <c r="U59" t="b">
        <v>0</v>
      </c>
      <c r="V59" t="s">
        <v>154</v>
      </c>
      <c r="W59" s="1">
        <v>44623.767268518517</v>
      </c>
      <c r="X59">
        <v>228</v>
      </c>
      <c r="Y59">
        <v>50</v>
      </c>
      <c r="Z59">
        <v>0</v>
      </c>
      <c r="AA59">
        <v>50</v>
      </c>
      <c r="AB59">
        <v>0</v>
      </c>
      <c r="AC59">
        <v>18</v>
      </c>
      <c r="AD59">
        <v>-50</v>
      </c>
      <c r="AE59">
        <v>0</v>
      </c>
      <c r="AF59">
        <v>0</v>
      </c>
      <c r="AG59">
        <v>0</v>
      </c>
      <c r="AH59" t="s">
        <v>98</v>
      </c>
      <c r="AI59" s="1">
        <v>44623.78528935185</v>
      </c>
      <c r="AJ59">
        <v>407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-50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  <c r="BF59" t="s">
        <v>11</v>
      </c>
    </row>
    <row r="60" spans="1:58" x14ac:dyDescent="0.45">
      <c r="A60" t="s">
        <v>240</v>
      </c>
      <c r="B60" t="s">
        <v>80</v>
      </c>
      <c r="C60" t="s">
        <v>235</v>
      </c>
      <c r="D60" t="s">
        <v>82</v>
      </c>
      <c r="E60" s="2" t="str">
        <f>HYPERLINK("capsilon://?command=openfolder&amp;siteaddress=FAM.docvelocity-na8.net&amp;folderid=FXEF6B9233-93B2-1348-5ECD-4264D35C5AEA","FX22013019")</f>
        <v>FX22013019</v>
      </c>
      <c r="F60" t="s">
        <v>19</v>
      </c>
      <c r="G60" t="s">
        <v>19</v>
      </c>
      <c r="H60" t="s">
        <v>83</v>
      </c>
      <c r="I60" t="s">
        <v>241</v>
      </c>
      <c r="J60">
        <v>0</v>
      </c>
      <c r="K60" t="s">
        <v>85</v>
      </c>
      <c r="L60" t="s">
        <v>86</v>
      </c>
      <c r="M60" t="s">
        <v>87</v>
      </c>
      <c r="N60">
        <v>2</v>
      </c>
      <c r="O60" s="1">
        <v>44623.76326388889</v>
      </c>
      <c r="P60" s="1">
        <v>44623.781759259262</v>
      </c>
      <c r="Q60">
        <v>1258</v>
      </c>
      <c r="R60">
        <v>340</v>
      </c>
      <c r="S60" t="b">
        <v>0</v>
      </c>
      <c r="T60" t="s">
        <v>88</v>
      </c>
      <c r="U60" t="b">
        <v>0</v>
      </c>
      <c r="V60" t="s">
        <v>237</v>
      </c>
      <c r="W60" s="1">
        <v>44623.768506944441</v>
      </c>
      <c r="X60">
        <v>287</v>
      </c>
      <c r="Y60">
        <v>52</v>
      </c>
      <c r="Z60">
        <v>0</v>
      </c>
      <c r="AA60">
        <v>52</v>
      </c>
      <c r="AB60">
        <v>0</v>
      </c>
      <c r="AC60">
        <v>32</v>
      </c>
      <c r="AD60">
        <v>-52</v>
      </c>
      <c r="AE60">
        <v>0</v>
      </c>
      <c r="AF60">
        <v>0</v>
      </c>
      <c r="AG60">
        <v>0</v>
      </c>
      <c r="AH60" t="s">
        <v>103</v>
      </c>
      <c r="AI60" s="1">
        <v>44623.781759259262</v>
      </c>
      <c r="AJ60">
        <v>53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-52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  <c r="BF60" t="s">
        <v>11</v>
      </c>
    </row>
    <row r="61" spans="1:58" x14ac:dyDescent="0.45">
      <c r="A61" t="s">
        <v>242</v>
      </c>
      <c r="B61" t="s">
        <v>80</v>
      </c>
      <c r="C61" t="s">
        <v>235</v>
      </c>
      <c r="D61" t="s">
        <v>82</v>
      </c>
      <c r="E61" s="2" t="str">
        <f>HYPERLINK("capsilon://?command=openfolder&amp;siteaddress=FAM.docvelocity-na8.net&amp;folderid=FXEF6B9233-93B2-1348-5ECD-4264D35C5AEA","FX22013019")</f>
        <v>FX22013019</v>
      </c>
      <c r="F61" t="s">
        <v>19</v>
      </c>
      <c r="G61" t="s">
        <v>19</v>
      </c>
      <c r="H61" t="s">
        <v>83</v>
      </c>
      <c r="I61" t="s">
        <v>243</v>
      </c>
      <c r="J61">
        <v>0</v>
      </c>
      <c r="K61" t="s">
        <v>85</v>
      </c>
      <c r="L61" t="s">
        <v>86</v>
      </c>
      <c r="M61" t="s">
        <v>87</v>
      </c>
      <c r="N61">
        <v>2</v>
      </c>
      <c r="O61" s="1">
        <v>44623.764641203707</v>
      </c>
      <c r="P61" s="1">
        <v>44623.782349537039</v>
      </c>
      <c r="Q61">
        <v>1297</v>
      </c>
      <c r="R61">
        <v>233</v>
      </c>
      <c r="S61" t="b">
        <v>0</v>
      </c>
      <c r="T61" t="s">
        <v>88</v>
      </c>
      <c r="U61" t="b">
        <v>0</v>
      </c>
      <c r="V61" t="s">
        <v>154</v>
      </c>
      <c r="W61" s="1">
        <v>44623.76939814815</v>
      </c>
      <c r="X61">
        <v>183</v>
      </c>
      <c r="Y61">
        <v>50</v>
      </c>
      <c r="Z61">
        <v>0</v>
      </c>
      <c r="AA61">
        <v>50</v>
      </c>
      <c r="AB61">
        <v>0</v>
      </c>
      <c r="AC61">
        <v>18</v>
      </c>
      <c r="AD61">
        <v>-50</v>
      </c>
      <c r="AE61">
        <v>0</v>
      </c>
      <c r="AF61">
        <v>0</v>
      </c>
      <c r="AG61">
        <v>0</v>
      </c>
      <c r="AH61" t="s">
        <v>103</v>
      </c>
      <c r="AI61" s="1">
        <v>44623.782349537039</v>
      </c>
      <c r="AJ61">
        <v>50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-50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  <c r="BF61" t="s">
        <v>11</v>
      </c>
    </row>
    <row r="62" spans="1:58" x14ac:dyDescent="0.45">
      <c r="A62" t="s">
        <v>244</v>
      </c>
      <c r="B62" t="s">
        <v>80</v>
      </c>
      <c r="C62" t="s">
        <v>235</v>
      </c>
      <c r="D62" t="s">
        <v>82</v>
      </c>
      <c r="E62" s="2" t="str">
        <f>HYPERLINK("capsilon://?command=openfolder&amp;siteaddress=FAM.docvelocity-na8.net&amp;folderid=FXEF6B9233-93B2-1348-5ECD-4264D35C5AEA","FX22013019")</f>
        <v>FX22013019</v>
      </c>
      <c r="F62" t="s">
        <v>19</v>
      </c>
      <c r="G62" t="s">
        <v>19</v>
      </c>
      <c r="H62" t="s">
        <v>83</v>
      </c>
      <c r="I62" t="s">
        <v>245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44623.765983796293</v>
      </c>
      <c r="P62" s="1">
        <v>44623.782916666663</v>
      </c>
      <c r="Q62">
        <v>1168</v>
      </c>
      <c r="R62">
        <v>295</v>
      </c>
      <c r="S62" t="b">
        <v>0</v>
      </c>
      <c r="T62" t="s">
        <v>88</v>
      </c>
      <c r="U62" t="b">
        <v>0</v>
      </c>
      <c r="V62" t="s">
        <v>237</v>
      </c>
      <c r="W62" s="1">
        <v>44623.771365740744</v>
      </c>
      <c r="X62">
        <v>247</v>
      </c>
      <c r="Y62">
        <v>50</v>
      </c>
      <c r="Z62">
        <v>0</v>
      </c>
      <c r="AA62">
        <v>50</v>
      </c>
      <c r="AB62">
        <v>0</v>
      </c>
      <c r="AC62">
        <v>18</v>
      </c>
      <c r="AD62">
        <v>-50</v>
      </c>
      <c r="AE62">
        <v>0</v>
      </c>
      <c r="AF62">
        <v>0</v>
      </c>
      <c r="AG62">
        <v>0</v>
      </c>
      <c r="AH62" t="s">
        <v>103</v>
      </c>
      <c r="AI62" s="1">
        <v>44623.782916666663</v>
      </c>
      <c r="AJ62">
        <v>48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-50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  <c r="BF62" t="s">
        <v>11</v>
      </c>
    </row>
    <row r="63" spans="1:58" x14ac:dyDescent="0.45">
      <c r="A63" t="s">
        <v>246</v>
      </c>
      <c r="B63" t="s">
        <v>80</v>
      </c>
      <c r="C63" t="s">
        <v>247</v>
      </c>
      <c r="D63" t="s">
        <v>82</v>
      </c>
      <c r="E63" s="2" t="str">
        <f>HYPERLINK("capsilon://?command=openfolder&amp;siteaddress=FAM.docvelocity-na8.net&amp;folderid=FXC1521C74-EFDC-171E-D751-B83E79B31354","FX220212859")</f>
        <v>FX220212859</v>
      </c>
      <c r="F63" t="s">
        <v>19</v>
      </c>
      <c r="G63" t="s">
        <v>19</v>
      </c>
      <c r="H63" t="s">
        <v>83</v>
      </c>
      <c r="I63" t="s">
        <v>248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44623.783599537041</v>
      </c>
      <c r="P63" s="1">
        <v>44623.804155092592</v>
      </c>
      <c r="Q63">
        <v>576</v>
      </c>
      <c r="R63">
        <v>1200</v>
      </c>
      <c r="S63" t="b">
        <v>0</v>
      </c>
      <c r="T63" t="s">
        <v>88</v>
      </c>
      <c r="U63" t="b">
        <v>0</v>
      </c>
      <c r="V63" t="s">
        <v>191</v>
      </c>
      <c r="W63" s="1">
        <v>44623.791956018518</v>
      </c>
      <c r="X63">
        <v>719</v>
      </c>
      <c r="Y63">
        <v>52</v>
      </c>
      <c r="Z63">
        <v>0</v>
      </c>
      <c r="AA63">
        <v>52</v>
      </c>
      <c r="AB63">
        <v>0</v>
      </c>
      <c r="AC63">
        <v>35</v>
      </c>
      <c r="AD63">
        <v>-52</v>
      </c>
      <c r="AE63">
        <v>0</v>
      </c>
      <c r="AF63">
        <v>0</v>
      </c>
      <c r="AG63">
        <v>0</v>
      </c>
      <c r="AH63" t="s">
        <v>90</v>
      </c>
      <c r="AI63" s="1">
        <v>44623.804155092592</v>
      </c>
      <c r="AJ63">
        <v>475</v>
      </c>
      <c r="AK63">
        <v>3</v>
      </c>
      <c r="AL63">
        <v>0</v>
      </c>
      <c r="AM63">
        <v>3</v>
      </c>
      <c r="AN63">
        <v>0</v>
      </c>
      <c r="AO63">
        <v>3</v>
      </c>
      <c r="AP63">
        <v>-55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  <c r="BF63" t="s">
        <v>11</v>
      </c>
    </row>
    <row r="64" spans="1:58" x14ac:dyDescent="0.45">
      <c r="A64" t="s">
        <v>249</v>
      </c>
      <c r="B64" t="s">
        <v>80</v>
      </c>
      <c r="C64" t="s">
        <v>250</v>
      </c>
      <c r="D64" t="s">
        <v>82</v>
      </c>
      <c r="E64" s="2" t="str">
        <f>HYPERLINK("capsilon://?command=openfolder&amp;siteaddress=FAM.docvelocity-na8.net&amp;folderid=FX0A5EF9D3-0DED-A5CF-EC08-4A62945C1C7F","FX22028469")</f>
        <v>FX22028469</v>
      </c>
      <c r="F64" t="s">
        <v>19</v>
      </c>
      <c r="G64" t="s">
        <v>19</v>
      </c>
      <c r="H64" t="s">
        <v>83</v>
      </c>
      <c r="I64" t="s">
        <v>251</v>
      </c>
      <c r="J64">
        <v>0</v>
      </c>
      <c r="K64" t="s">
        <v>85</v>
      </c>
      <c r="L64" t="s">
        <v>86</v>
      </c>
      <c r="M64" t="s">
        <v>87</v>
      </c>
      <c r="N64">
        <v>1</v>
      </c>
      <c r="O64" s="1">
        <v>44623.821284722224</v>
      </c>
      <c r="P64" s="1">
        <v>44624.284386574072</v>
      </c>
      <c r="Q64">
        <v>31464</v>
      </c>
      <c r="R64">
        <v>8548</v>
      </c>
      <c r="S64" t="b">
        <v>0</v>
      </c>
      <c r="T64" t="s">
        <v>88</v>
      </c>
      <c r="U64" t="b">
        <v>0</v>
      </c>
      <c r="V64" t="s">
        <v>252</v>
      </c>
      <c r="W64" s="1">
        <v>44624.284386574072</v>
      </c>
      <c r="X64">
        <v>849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37</v>
      </c>
      <c r="AF64">
        <v>0</v>
      </c>
      <c r="AG64">
        <v>6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  <c r="BF64" t="s">
        <v>11</v>
      </c>
    </row>
    <row r="65" spans="1:58" x14ac:dyDescent="0.45">
      <c r="A65" t="s">
        <v>253</v>
      </c>
      <c r="B65" t="s">
        <v>80</v>
      </c>
      <c r="C65" t="s">
        <v>250</v>
      </c>
      <c r="D65" t="s">
        <v>82</v>
      </c>
      <c r="E65" s="2" t="str">
        <f>HYPERLINK("capsilon://?command=openfolder&amp;siteaddress=FAM.docvelocity-na8.net&amp;folderid=FX0A5EF9D3-0DED-A5CF-EC08-4A62945C1C7F","FX22028469")</f>
        <v>FX22028469</v>
      </c>
      <c r="F65" t="s">
        <v>19</v>
      </c>
      <c r="G65" t="s">
        <v>19</v>
      </c>
      <c r="H65" t="s">
        <v>83</v>
      </c>
      <c r="I65" t="s">
        <v>254</v>
      </c>
      <c r="J65">
        <v>0</v>
      </c>
      <c r="K65" t="s">
        <v>85</v>
      </c>
      <c r="L65" t="s">
        <v>86</v>
      </c>
      <c r="M65" t="s">
        <v>87</v>
      </c>
      <c r="N65">
        <v>2</v>
      </c>
      <c r="O65" s="1">
        <v>44623.822118055556</v>
      </c>
      <c r="P65" s="1">
        <v>44624.156909722224</v>
      </c>
      <c r="Q65">
        <v>28193</v>
      </c>
      <c r="R65">
        <v>733</v>
      </c>
      <c r="S65" t="b">
        <v>0</v>
      </c>
      <c r="T65" t="s">
        <v>88</v>
      </c>
      <c r="U65" t="b">
        <v>0</v>
      </c>
      <c r="V65" t="s">
        <v>149</v>
      </c>
      <c r="W65" s="1">
        <v>44623.986840277779</v>
      </c>
      <c r="X65">
        <v>444</v>
      </c>
      <c r="Y65">
        <v>52</v>
      </c>
      <c r="Z65">
        <v>0</v>
      </c>
      <c r="AA65">
        <v>52</v>
      </c>
      <c r="AB65">
        <v>0</v>
      </c>
      <c r="AC65">
        <v>20</v>
      </c>
      <c r="AD65">
        <v>-52</v>
      </c>
      <c r="AE65">
        <v>0</v>
      </c>
      <c r="AF65">
        <v>0</v>
      </c>
      <c r="AG65">
        <v>0</v>
      </c>
      <c r="AH65" t="s">
        <v>255</v>
      </c>
      <c r="AI65" s="1">
        <v>44624.156909722224</v>
      </c>
      <c r="AJ65">
        <v>289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-53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  <c r="BF65" t="s">
        <v>11</v>
      </c>
    </row>
    <row r="66" spans="1:58" x14ac:dyDescent="0.45">
      <c r="A66" t="s">
        <v>256</v>
      </c>
      <c r="B66" t="s">
        <v>80</v>
      </c>
      <c r="C66" t="s">
        <v>250</v>
      </c>
      <c r="D66" t="s">
        <v>82</v>
      </c>
      <c r="E66" s="2" t="str">
        <f>HYPERLINK("capsilon://?command=openfolder&amp;siteaddress=FAM.docvelocity-na8.net&amp;folderid=FX0A5EF9D3-0DED-A5CF-EC08-4A62945C1C7F","FX22028469")</f>
        <v>FX22028469</v>
      </c>
      <c r="F66" t="s">
        <v>19</v>
      </c>
      <c r="G66" t="s">
        <v>19</v>
      </c>
      <c r="H66" t="s">
        <v>83</v>
      </c>
      <c r="I66" t="s">
        <v>257</v>
      </c>
      <c r="J66">
        <v>0</v>
      </c>
      <c r="K66" t="s">
        <v>85</v>
      </c>
      <c r="L66" t="s">
        <v>86</v>
      </c>
      <c r="M66" t="s">
        <v>82</v>
      </c>
      <c r="N66">
        <v>1</v>
      </c>
      <c r="O66" s="1">
        <v>44623.822800925926</v>
      </c>
      <c r="P66" s="1">
        <v>44623.835081018522</v>
      </c>
      <c r="Q66">
        <v>1046</v>
      </c>
      <c r="R66">
        <v>15</v>
      </c>
      <c r="S66" t="b">
        <v>0</v>
      </c>
      <c r="T66" t="s">
        <v>137</v>
      </c>
      <c r="U66" t="b">
        <v>0</v>
      </c>
      <c r="V66" t="s">
        <v>137</v>
      </c>
      <c r="W66" s="1">
        <v>44623.835081018522</v>
      </c>
      <c r="X66">
        <v>15</v>
      </c>
      <c r="Y66">
        <v>37</v>
      </c>
      <c r="Z66">
        <v>0</v>
      </c>
      <c r="AA66">
        <v>37</v>
      </c>
      <c r="AB66">
        <v>0</v>
      </c>
      <c r="AC66">
        <v>0</v>
      </c>
      <c r="AD66">
        <v>-37</v>
      </c>
      <c r="AE66">
        <v>0</v>
      </c>
      <c r="AF66">
        <v>0</v>
      </c>
      <c r="AG66">
        <v>0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  <c r="BF66" t="s">
        <v>11</v>
      </c>
    </row>
    <row r="67" spans="1:58" x14ac:dyDescent="0.45">
      <c r="A67" t="s">
        <v>258</v>
      </c>
      <c r="B67" t="s">
        <v>80</v>
      </c>
      <c r="C67" t="s">
        <v>259</v>
      </c>
      <c r="D67" t="s">
        <v>82</v>
      </c>
      <c r="E67" s="2" t="str">
        <f>HYPERLINK("capsilon://?command=openfolder&amp;siteaddress=FAM.docvelocity-na8.net&amp;folderid=FX61941AB4-0D19-8F09-4E0A-A091F583633C","FX22028180")</f>
        <v>FX22028180</v>
      </c>
      <c r="F67" t="s">
        <v>19</v>
      </c>
      <c r="G67" t="s">
        <v>19</v>
      </c>
      <c r="H67" t="s">
        <v>83</v>
      </c>
      <c r="I67" t="s">
        <v>260</v>
      </c>
      <c r="J67">
        <v>0</v>
      </c>
      <c r="K67" t="s">
        <v>85</v>
      </c>
      <c r="L67" t="s">
        <v>86</v>
      </c>
      <c r="M67" t="s">
        <v>87</v>
      </c>
      <c r="N67">
        <v>2</v>
      </c>
      <c r="O67" s="1">
        <v>44623.852569444447</v>
      </c>
      <c r="P67" s="1">
        <v>44624.158599537041</v>
      </c>
      <c r="Q67">
        <v>25947</v>
      </c>
      <c r="R67">
        <v>494</v>
      </c>
      <c r="S67" t="b">
        <v>0</v>
      </c>
      <c r="T67" t="s">
        <v>88</v>
      </c>
      <c r="U67" t="b">
        <v>0</v>
      </c>
      <c r="V67" t="s">
        <v>149</v>
      </c>
      <c r="W67" s="1">
        <v>44623.990891203706</v>
      </c>
      <c r="X67">
        <v>349</v>
      </c>
      <c r="Y67">
        <v>21</v>
      </c>
      <c r="Z67">
        <v>0</v>
      </c>
      <c r="AA67">
        <v>21</v>
      </c>
      <c r="AB67">
        <v>0</v>
      </c>
      <c r="AC67">
        <v>6</v>
      </c>
      <c r="AD67">
        <v>-21</v>
      </c>
      <c r="AE67">
        <v>0</v>
      </c>
      <c r="AF67">
        <v>0</v>
      </c>
      <c r="AG67">
        <v>0</v>
      </c>
      <c r="AH67" t="s">
        <v>255</v>
      </c>
      <c r="AI67" s="1">
        <v>44624.158599537041</v>
      </c>
      <c r="AJ67">
        <v>145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-22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  <c r="BF67" t="s">
        <v>11</v>
      </c>
    </row>
    <row r="68" spans="1:58" x14ac:dyDescent="0.45">
      <c r="A68" t="s">
        <v>261</v>
      </c>
      <c r="B68" t="s">
        <v>80</v>
      </c>
      <c r="C68" t="s">
        <v>262</v>
      </c>
      <c r="D68" t="s">
        <v>82</v>
      </c>
      <c r="E68" s="2" t="str">
        <f>HYPERLINK("capsilon://?command=openfolder&amp;siteaddress=FAM.docvelocity-na8.net&amp;folderid=FX061F7B3F-E9D1-845E-A57E-651821C3C8B4","FX22017899")</f>
        <v>FX22017899</v>
      </c>
      <c r="F68" t="s">
        <v>19</v>
      </c>
      <c r="G68" t="s">
        <v>19</v>
      </c>
      <c r="H68" t="s">
        <v>83</v>
      </c>
      <c r="I68" t="s">
        <v>263</v>
      </c>
      <c r="J68">
        <v>0</v>
      </c>
      <c r="K68" t="s">
        <v>85</v>
      </c>
      <c r="L68" t="s">
        <v>86</v>
      </c>
      <c r="M68" t="s">
        <v>87</v>
      </c>
      <c r="N68">
        <v>2</v>
      </c>
      <c r="O68" s="1">
        <v>44623.902789351851</v>
      </c>
      <c r="P68" s="1">
        <v>44624.160833333335</v>
      </c>
      <c r="Q68">
        <v>21138</v>
      </c>
      <c r="R68">
        <v>1157</v>
      </c>
      <c r="S68" t="b">
        <v>0</v>
      </c>
      <c r="T68" t="s">
        <v>88</v>
      </c>
      <c r="U68" t="b">
        <v>0</v>
      </c>
      <c r="V68" t="s">
        <v>149</v>
      </c>
      <c r="W68" s="1">
        <v>44624.001793981479</v>
      </c>
      <c r="X68">
        <v>941</v>
      </c>
      <c r="Y68">
        <v>55</v>
      </c>
      <c r="Z68">
        <v>0</v>
      </c>
      <c r="AA68">
        <v>55</v>
      </c>
      <c r="AB68">
        <v>0</v>
      </c>
      <c r="AC68">
        <v>39</v>
      </c>
      <c r="AD68">
        <v>-55</v>
      </c>
      <c r="AE68">
        <v>0</v>
      </c>
      <c r="AF68">
        <v>0</v>
      </c>
      <c r="AG68">
        <v>0</v>
      </c>
      <c r="AH68" t="s">
        <v>255</v>
      </c>
      <c r="AI68" s="1">
        <v>44624.160833333335</v>
      </c>
      <c r="AJ68">
        <v>192</v>
      </c>
      <c r="AK68">
        <v>2</v>
      </c>
      <c r="AL68">
        <v>0</v>
      </c>
      <c r="AM68">
        <v>2</v>
      </c>
      <c r="AN68">
        <v>0</v>
      </c>
      <c r="AO68">
        <v>0</v>
      </c>
      <c r="AP68">
        <v>-57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  <c r="BF68" t="s">
        <v>11</v>
      </c>
    </row>
    <row r="69" spans="1:58" x14ac:dyDescent="0.45">
      <c r="A69" t="s">
        <v>264</v>
      </c>
      <c r="B69" t="s">
        <v>80</v>
      </c>
      <c r="C69" t="s">
        <v>262</v>
      </c>
      <c r="D69" t="s">
        <v>82</v>
      </c>
      <c r="E69" s="2" t="str">
        <f>HYPERLINK("capsilon://?command=openfolder&amp;siteaddress=FAM.docvelocity-na8.net&amp;folderid=FX061F7B3F-E9D1-845E-A57E-651821C3C8B4","FX22017899")</f>
        <v>FX22017899</v>
      </c>
      <c r="F69" t="s">
        <v>19</v>
      </c>
      <c r="G69" t="s">
        <v>19</v>
      </c>
      <c r="H69" t="s">
        <v>83</v>
      </c>
      <c r="I69" t="s">
        <v>265</v>
      </c>
      <c r="J69">
        <v>0</v>
      </c>
      <c r="K69" t="s">
        <v>85</v>
      </c>
      <c r="L69" t="s">
        <v>86</v>
      </c>
      <c r="M69" t="s">
        <v>87</v>
      </c>
      <c r="N69">
        <v>2</v>
      </c>
      <c r="O69" s="1">
        <v>44623.903101851851</v>
      </c>
      <c r="P69" s="1">
        <v>44624.162418981483</v>
      </c>
      <c r="Q69">
        <v>21585</v>
      </c>
      <c r="R69">
        <v>820</v>
      </c>
      <c r="S69" t="b">
        <v>0</v>
      </c>
      <c r="T69" t="s">
        <v>88</v>
      </c>
      <c r="U69" t="b">
        <v>0</v>
      </c>
      <c r="V69" t="s">
        <v>149</v>
      </c>
      <c r="W69" s="1">
        <v>44624.023020833331</v>
      </c>
      <c r="X69">
        <v>668</v>
      </c>
      <c r="Y69">
        <v>55</v>
      </c>
      <c r="Z69">
        <v>0</v>
      </c>
      <c r="AA69">
        <v>55</v>
      </c>
      <c r="AB69">
        <v>0</v>
      </c>
      <c r="AC69">
        <v>40</v>
      </c>
      <c r="AD69">
        <v>-55</v>
      </c>
      <c r="AE69">
        <v>0</v>
      </c>
      <c r="AF69">
        <v>0</v>
      </c>
      <c r="AG69">
        <v>0</v>
      </c>
      <c r="AH69" t="s">
        <v>255</v>
      </c>
      <c r="AI69" s="1">
        <v>44624.162418981483</v>
      </c>
      <c r="AJ69">
        <v>136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-57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  <c r="BF69" t="s">
        <v>11</v>
      </c>
    </row>
    <row r="70" spans="1:58" x14ac:dyDescent="0.45">
      <c r="A70" t="s">
        <v>266</v>
      </c>
      <c r="B70" t="s">
        <v>80</v>
      </c>
      <c r="C70" t="s">
        <v>262</v>
      </c>
      <c r="D70" t="s">
        <v>82</v>
      </c>
      <c r="E70" s="2" t="str">
        <f>HYPERLINK("capsilon://?command=openfolder&amp;siteaddress=FAM.docvelocity-na8.net&amp;folderid=FX061F7B3F-E9D1-845E-A57E-651821C3C8B4","FX22017899")</f>
        <v>FX22017899</v>
      </c>
      <c r="F70" t="s">
        <v>19</v>
      </c>
      <c r="G70" t="s">
        <v>19</v>
      </c>
      <c r="H70" t="s">
        <v>83</v>
      </c>
      <c r="I70" t="s">
        <v>267</v>
      </c>
      <c r="J70">
        <v>0</v>
      </c>
      <c r="K70" t="s">
        <v>85</v>
      </c>
      <c r="L70" t="s">
        <v>86</v>
      </c>
      <c r="M70" t="s">
        <v>87</v>
      </c>
      <c r="N70">
        <v>2</v>
      </c>
      <c r="O70" s="1">
        <v>44623.903321759259</v>
      </c>
      <c r="P70" s="1">
        <v>44624.164212962962</v>
      </c>
      <c r="Q70">
        <v>21788</v>
      </c>
      <c r="R70">
        <v>753</v>
      </c>
      <c r="S70" t="b">
        <v>0</v>
      </c>
      <c r="T70" t="s">
        <v>88</v>
      </c>
      <c r="U70" t="b">
        <v>0</v>
      </c>
      <c r="V70" t="s">
        <v>149</v>
      </c>
      <c r="W70" s="1">
        <v>44624.029965277776</v>
      </c>
      <c r="X70">
        <v>599</v>
      </c>
      <c r="Y70">
        <v>55</v>
      </c>
      <c r="Z70">
        <v>0</v>
      </c>
      <c r="AA70">
        <v>55</v>
      </c>
      <c r="AB70">
        <v>0</v>
      </c>
      <c r="AC70">
        <v>41</v>
      </c>
      <c r="AD70">
        <v>-55</v>
      </c>
      <c r="AE70">
        <v>0</v>
      </c>
      <c r="AF70">
        <v>0</v>
      </c>
      <c r="AG70">
        <v>0</v>
      </c>
      <c r="AH70" t="s">
        <v>255</v>
      </c>
      <c r="AI70" s="1">
        <v>44624.164212962962</v>
      </c>
      <c r="AJ70">
        <v>154</v>
      </c>
      <c r="AK70">
        <v>2</v>
      </c>
      <c r="AL70">
        <v>0</v>
      </c>
      <c r="AM70">
        <v>2</v>
      </c>
      <c r="AN70">
        <v>0</v>
      </c>
      <c r="AO70">
        <v>1</v>
      </c>
      <c r="AP70">
        <v>-57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  <c r="BF70" t="s">
        <v>11</v>
      </c>
    </row>
    <row r="71" spans="1:58" x14ac:dyDescent="0.45">
      <c r="A71" t="s">
        <v>268</v>
      </c>
      <c r="B71" t="s">
        <v>80</v>
      </c>
      <c r="C71" t="s">
        <v>262</v>
      </c>
      <c r="D71" t="s">
        <v>82</v>
      </c>
      <c r="E71" s="2" t="str">
        <f>HYPERLINK("capsilon://?command=openfolder&amp;siteaddress=FAM.docvelocity-na8.net&amp;folderid=FX061F7B3F-E9D1-845E-A57E-651821C3C8B4","FX22017899")</f>
        <v>FX22017899</v>
      </c>
      <c r="F71" t="s">
        <v>19</v>
      </c>
      <c r="G71" t="s">
        <v>19</v>
      </c>
      <c r="H71" t="s">
        <v>83</v>
      </c>
      <c r="I71" t="s">
        <v>269</v>
      </c>
      <c r="J71">
        <v>0</v>
      </c>
      <c r="K71" t="s">
        <v>85</v>
      </c>
      <c r="L71" t="s">
        <v>86</v>
      </c>
      <c r="M71" t="s">
        <v>87</v>
      </c>
      <c r="N71">
        <v>2</v>
      </c>
      <c r="O71" s="1">
        <v>44623.903541666667</v>
      </c>
      <c r="P71" s="1">
        <v>44624.165416666663</v>
      </c>
      <c r="Q71">
        <v>21774</v>
      </c>
      <c r="R71">
        <v>852</v>
      </c>
      <c r="S71" t="b">
        <v>0</v>
      </c>
      <c r="T71" t="s">
        <v>88</v>
      </c>
      <c r="U71" t="b">
        <v>0</v>
      </c>
      <c r="V71" t="s">
        <v>149</v>
      </c>
      <c r="W71" s="1">
        <v>44624.038645833331</v>
      </c>
      <c r="X71">
        <v>749</v>
      </c>
      <c r="Y71">
        <v>21</v>
      </c>
      <c r="Z71">
        <v>0</v>
      </c>
      <c r="AA71">
        <v>21</v>
      </c>
      <c r="AB71">
        <v>0</v>
      </c>
      <c r="AC71">
        <v>12</v>
      </c>
      <c r="AD71">
        <v>-21</v>
      </c>
      <c r="AE71">
        <v>0</v>
      </c>
      <c r="AF71">
        <v>0</v>
      </c>
      <c r="AG71">
        <v>0</v>
      </c>
      <c r="AH71" t="s">
        <v>255</v>
      </c>
      <c r="AI71" s="1">
        <v>44624.165416666663</v>
      </c>
      <c r="AJ71">
        <v>103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-22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  <c r="BF71" t="s">
        <v>11</v>
      </c>
    </row>
    <row r="72" spans="1:58" x14ac:dyDescent="0.45">
      <c r="A72" t="s">
        <v>270</v>
      </c>
      <c r="B72" t="s">
        <v>80</v>
      </c>
      <c r="C72" t="s">
        <v>262</v>
      </c>
      <c r="D72" t="s">
        <v>82</v>
      </c>
      <c r="E72" s="2" t="str">
        <f>HYPERLINK("capsilon://?command=openfolder&amp;siteaddress=FAM.docvelocity-na8.net&amp;folderid=FX061F7B3F-E9D1-845E-A57E-651821C3C8B4","FX22017899")</f>
        <v>FX22017899</v>
      </c>
      <c r="F72" t="s">
        <v>19</v>
      </c>
      <c r="G72" t="s">
        <v>19</v>
      </c>
      <c r="H72" t="s">
        <v>83</v>
      </c>
      <c r="I72" t="s">
        <v>271</v>
      </c>
      <c r="J72">
        <v>0</v>
      </c>
      <c r="K72" t="s">
        <v>85</v>
      </c>
      <c r="L72" t="s">
        <v>86</v>
      </c>
      <c r="M72" t="s">
        <v>87</v>
      </c>
      <c r="N72">
        <v>2</v>
      </c>
      <c r="O72" s="1">
        <v>44623.903703703705</v>
      </c>
      <c r="P72" s="1">
        <v>44624.167569444442</v>
      </c>
      <c r="Q72">
        <v>22197</v>
      </c>
      <c r="R72">
        <v>601</v>
      </c>
      <c r="S72" t="b">
        <v>0</v>
      </c>
      <c r="T72" t="s">
        <v>88</v>
      </c>
      <c r="U72" t="b">
        <v>0</v>
      </c>
      <c r="V72" t="s">
        <v>237</v>
      </c>
      <c r="W72" s="1">
        <v>44624.03765046296</v>
      </c>
      <c r="X72">
        <v>416</v>
      </c>
      <c r="Y72">
        <v>60</v>
      </c>
      <c r="Z72">
        <v>0</v>
      </c>
      <c r="AA72">
        <v>60</v>
      </c>
      <c r="AB72">
        <v>0</v>
      </c>
      <c r="AC72">
        <v>36</v>
      </c>
      <c r="AD72">
        <v>-60</v>
      </c>
      <c r="AE72">
        <v>0</v>
      </c>
      <c r="AF72">
        <v>0</v>
      </c>
      <c r="AG72">
        <v>0</v>
      </c>
      <c r="AH72" t="s">
        <v>255</v>
      </c>
      <c r="AI72" s="1">
        <v>44624.167569444442</v>
      </c>
      <c r="AJ72">
        <v>185</v>
      </c>
      <c r="AK72">
        <v>4</v>
      </c>
      <c r="AL72">
        <v>0</v>
      </c>
      <c r="AM72">
        <v>4</v>
      </c>
      <c r="AN72">
        <v>0</v>
      </c>
      <c r="AO72">
        <v>3</v>
      </c>
      <c r="AP72">
        <v>-64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  <c r="BF72" t="s">
        <v>11</v>
      </c>
    </row>
    <row r="73" spans="1:58" x14ac:dyDescent="0.45">
      <c r="A73" t="s">
        <v>272</v>
      </c>
      <c r="B73" t="s">
        <v>80</v>
      </c>
      <c r="C73" t="s">
        <v>273</v>
      </c>
      <c r="D73" t="s">
        <v>82</v>
      </c>
      <c r="E73" s="2" t="str">
        <f>HYPERLINK("capsilon://?command=openfolder&amp;siteaddress=FAM.docvelocity-na8.net&amp;folderid=FX605A9FC1-840D-A08D-56C2-F5605041CFAB","FX22028306")</f>
        <v>FX22028306</v>
      </c>
      <c r="F73" t="s">
        <v>19</v>
      </c>
      <c r="G73" t="s">
        <v>19</v>
      </c>
      <c r="H73" t="s">
        <v>83</v>
      </c>
      <c r="I73" t="s">
        <v>274</v>
      </c>
      <c r="J73">
        <v>0</v>
      </c>
      <c r="K73" t="s">
        <v>85</v>
      </c>
      <c r="L73" t="s">
        <v>86</v>
      </c>
      <c r="M73" t="s">
        <v>87</v>
      </c>
      <c r="N73">
        <v>1</v>
      </c>
      <c r="O73" s="1">
        <v>44624.080787037034</v>
      </c>
      <c r="P73" s="1">
        <v>44624.165439814817</v>
      </c>
      <c r="Q73">
        <v>6366</v>
      </c>
      <c r="R73">
        <v>948</v>
      </c>
      <c r="S73" t="b">
        <v>0</v>
      </c>
      <c r="T73" t="s">
        <v>88</v>
      </c>
      <c r="U73" t="b">
        <v>0</v>
      </c>
      <c r="V73" t="s">
        <v>252</v>
      </c>
      <c r="W73" s="1">
        <v>44624.165439814817</v>
      </c>
      <c r="X73">
        <v>494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73</v>
      </c>
      <c r="AF73">
        <v>0</v>
      </c>
      <c r="AG73">
        <v>4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  <c r="BF73" t="s">
        <v>11</v>
      </c>
    </row>
    <row r="74" spans="1:58" x14ac:dyDescent="0.45">
      <c r="A74" t="s">
        <v>275</v>
      </c>
      <c r="B74" t="s">
        <v>80</v>
      </c>
      <c r="C74" t="s">
        <v>273</v>
      </c>
      <c r="D74" t="s">
        <v>82</v>
      </c>
      <c r="E74" s="2" t="str">
        <f>HYPERLINK("capsilon://?command=openfolder&amp;siteaddress=FAM.docvelocity-na8.net&amp;folderid=FX605A9FC1-840D-A08D-56C2-F5605041CFAB","FX22028306")</f>
        <v>FX22028306</v>
      </c>
      <c r="F74" t="s">
        <v>19</v>
      </c>
      <c r="G74" t="s">
        <v>19</v>
      </c>
      <c r="H74" t="s">
        <v>83</v>
      </c>
      <c r="I74" t="s">
        <v>274</v>
      </c>
      <c r="J74">
        <v>0</v>
      </c>
      <c r="K74" t="s">
        <v>85</v>
      </c>
      <c r="L74" t="s">
        <v>86</v>
      </c>
      <c r="M74" t="s">
        <v>87</v>
      </c>
      <c r="N74">
        <v>2</v>
      </c>
      <c r="O74" s="1">
        <v>44624.166064814817</v>
      </c>
      <c r="P74" s="1">
        <v>44624.281782407408</v>
      </c>
      <c r="Q74">
        <v>6984</v>
      </c>
      <c r="R74">
        <v>3014</v>
      </c>
      <c r="S74" t="b">
        <v>0</v>
      </c>
      <c r="T74" t="s">
        <v>88</v>
      </c>
      <c r="U74" t="b">
        <v>1</v>
      </c>
      <c r="V74" t="s">
        <v>276</v>
      </c>
      <c r="W74" s="1">
        <v>44624.188078703701</v>
      </c>
      <c r="X74">
        <v>1714</v>
      </c>
      <c r="Y74">
        <v>94</v>
      </c>
      <c r="Z74">
        <v>0</v>
      </c>
      <c r="AA74">
        <v>94</v>
      </c>
      <c r="AB74">
        <v>21</v>
      </c>
      <c r="AC74">
        <v>44</v>
      </c>
      <c r="AD74">
        <v>-94</v>
      </c>
      <c r="AE74">
        <v>0</v>
      </c>
      <c r="AF74">
        <v>0</v>
      </c>
      <c r="AG74">
        <v>0</v>
      </c>
      <c r="AH74" t="s">
        <v>255</v>
      </c>
      <c r="AI74" s="1">
        <v>44624.281782407408</v>
      </c>
      <c r="AJ74">
        <v>242</v>
      </c>
      <c r="AK74">
        <v>2</v>
      </c>
      <c r="AL74">
        <v>0</v>
      </c>
      <c r="AM74">
        <v>2</v>
      </c>
      <c r="AN74">
        <v>21</v>
      </c>
      <c r="AO74">
        <v>1</v>
      </c>
      <c r="AP74">
        <v>-96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  <c r="BF74" t="s">
        <v>11</v>
      </c>
    </row>
    <row r="75" spans="1:58" x14ac:dyDescent="0.45">
      <c r="A75" t="s">
        <v>277</v>
      </c>
      <c r="B75" t="s">
        <v>80</v>
      </c>
      <c r="C75" t="s">
        <v>250</v>
      </c>
      <c r="D75" t="s">
        <v>82</v>
      </c>
      <c r="E75" s="2" t="str">
        <f>HYPERLINK("capsilon://?command=openfolder&amp;siteaddress=FAM.docvelocity-na8.net&amp;folderid=FX0A5EF9D3-0DED-A5CF-EC08-4A62945C1C7F","FX22028469")</f>
        <v>FX22028469</v>
      </c>
      <c r="F75" t="s">
        <v>19</v>
      </c>
      <c r="G75" t="s">
        <v>19</v>
      </c>
      <c r="H75" t="s">
        <v>83</v>
      </c>
      <c r="I75" t="s">
        <v>251</v>
      </c>
      <c r="J75">
        <v>0</v>
      </c>
      <c r="K75" t="s">
        <v>85</v>
      </c>
      <c r="L75" t="s">
        <v>86</v>
      </c>
      <c r="M75" t="s">
        <v>87</v>
      </c>
      <c r="N75">
        <v>2</v>
      </c>
      <c r="O75" s="1">
        <v>44624.285057870373</v>
      </c>
      <c r="P75" s="1">
        <v>44624.508888888886</v>
      </c>
      <c r="Q75">
        <v>12782</v>
      </c>
      <c r="R75">
        <v>6557</v>
      </c>
      <c r="S75" t="b">
        <v>0</v>
      </c>
      <c r="T75" t="s">
        <v>88</v>
      </c>
      <c r="U75" t="b">
        <v>1</v>
      </c>
      <c r="V75" t="s">
        <v>276</v>
      </c>
      <c r="W75" s="1">
        <v>44624.345381944448</v>
      </c>
      <c r="X75">
        <v>3417</v>
      </c>
      <c r="Y75">
        <v>139</v>
      </c>
      <c r="Z75">
        <v>0</v>
      </c>
      <c r="AA75">
        <v>139</v>
      </c>
      <c r="AB75">
        <v>111</v>
      </c>
      <c r="AC75">
        <v>106</v>
      </c>
      <c r="AD75">
        <v>-139</v>
      </c>
      <c r="AE75">
        <v>0</v>
      </c>
      <c r="AF75">
        <v>0</v>
      </c>
      <c r="AG75">
        <v>0</v>
      </c>
      <c r="AH75" t="s">
        <v>278</v>
      </c>
      <c r="AI75" s="1">
        <v>44624.508888888886</v>
      </c>
      <c r="AJ75">
        <v>1376</v>
      </c>
      <c r="AK75">
        <v>2</v>
      </c>
      <c r="AL75">
        <v>0</v>
      </c>
      <c r="AM75">
        <v>2</v>
      </c>
      <c r="AN75">
        <v>111</v>
      </c>
      <c r="AO75">
        <v>7</v>
      </c>
      <c r="AP75">
        <v>-141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  <c r="BF75" t="s">
        <v>11</v>
      </c>
    </row>
    <row r="76" spans="1:58" x14ac:dyDescent="0.45">
      <c r="A76" t="s">
        <v>279</v>
      </c>
      <c r="B76" t="s">
        <v>80</v>
      </c>
      <c r="C76" t="s">
        <v>273</v>
      </c>
      <c r="D76" t="s">
        <v>82</v>
      </c>
      <c r="E76" s="2" t="str">
        <f>HYPERLINK("capsilon://?command=openfolder&amp;siteaddress=FAM.docvelocity-na8.net&amp;folderid=FX605A9FC1-840D-A08D-56C2-F5605041CFAB","FX22028306")</f>
        <v>FX22028306</v>
      </c>
      <c r="F76" t="s">
        <v>19</v>
      </c>
      <c r="G76" t="s">
        <v>19</v>
      </c>
      <c r="H76" t="s">
        <v>83</v>
      </c>
      <c r="I76" t="s">
        <v>280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44624.34412037037</v>
      </c>
      <c r="P76" s="1">
        <v>44624.515798611108</v>
      </c>
      <c r="Q76">
        <v>14629</v>
      </c>
      <c r="R76">
        <v>204</v>
      </c>
      <c r="S76" t="b">
        <v>0</v>
      </c>
      <c r="T76" t="s">
        <v>88</v>
      </c>
      <c r="U76" t="b">
        <v>0</v>
      </c>
      <c r="V76" t="s">
        <v>102</v>
      </c>
      <c r="W76" s="1">
        <v>44624.345601851855</v>
      </c>
      <c r="X76">
        <v>104</v>
      </c>
      <c r="Y76">
        <v>9</v>
      </c>
      <c r="Z76">
        <v>0</v>
      </c>
      <c r="AA76">
        <v>9</v>
      </c>
      <c r="AB76">
        <v>0</v>
      </c>
      <c r="AC76">
        <v>1</v>
      </c>
      <c r="AD76">
        <v>-9</v>
      </c>
      <c r="AE76">
        <v>0</v>
      </c>
      <c r="AF76">
        <v>0</v>
      </c>
      <c r="AG76">
        <v>0</v>
      </c>
      <c r="AH76" t="s">
        <v>90</v>
      </c>
      <c r="AI76" s="1">
        <v>44624.515798611108</v>
      </c>
      <c r="AJ76">
        <v>100</v>
      </c>
      <c r="AK76">
        <v>0</v>
      </c>
      <c r="AL76">
        <v>0</v>
      </c>
      <c r="AM76">
        <v>0</v>
      </c>
      <c r="AN76">
        <v>0</v>
      </c>
      <c r="AO76">
        <v>2</v>
      </c>
      <c r="AP76">
        <v>-9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  <c r="BF76" t="s">
        <v>11</v>
      </c>
    </row>
    <row r="77" spans="1:58" x14ac:dyDescent="0.45">
      <c r="A77" t="s">
        <v>281</v>
      </c>
      <c r="B77" t="s">
        <v>80</v>
      </c>
      <c r="C77" t="s">
        <v>282</v>
      </c>
      <c r="D77" t="s">
        <v>82</v>
      </c>
      <c r="E77" s="2" t="str">
        <f>HYPERLINK("capsilon://?command=openfolder&amp;siteaddress=FAM.docvelocity-na8.net&amp;folderid=FX3D6EDBD1-6D5A-C274-A286-8F5A16ECEE6B","FX220211872")</f>
        <v>FX220211872</v>
      </c>
      <c r="F77" t="s">
        <v>19</v>
      </c>
      <c r="G77" t="s">
        <v>19</v>
      </c>
      <c r="H77" t="s">
        <v>83</v>
      </c>
      <c r="I77" t="s">
        <v>283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44624.352812500001</v>
      </c>
      <c r="P77" s="1">
        <v>44624.517002314817</v>
      </c>
      <c r="Q77">
        <v>13795</v>
      </c>
      <c r="R77">
        <v>391</v>
      </c>
      <c r="S77" t="b">
        <v>0</v>
      </c>
      <c r="T77" t="s">
        <v>88</v>
      </c>
      <c r="U77" t="b">
        <v>0</v>
      </c>
      <c r="V77" t="s">
        <v>102</v>
      </c>
      <c r="W77" s="1">
        <v>44624.355300925927</v>
      </c>
      <c r="X77">
        <v>201</v>
      </c>
      <c r="Y77">
        <v>21</v>
      </c>
      <c r="Z77">
        <v>0</v>
      </c>
      <c r="AA77">
        <v>21</v>
      </c>
      <c r="AB77">
        <v>0</v>
      </c>
      <c r="AC77">
        <v>2</v>
      </c>
      <c r="AD77">
        <v>-21</v>
      </c>
      <c r="AE77">
        <v>0</v>
      </c>
      <c r="AF77">
        <v>0</v>
      </c>
      <c r="AG77">
        <v>0</v>
      </c>
      <c r="AH77" t="s">
        <v>278</v>
      </c>
      <c r="AI77" s="1">
        <v>44624.517002314817</v>
      </c>
      <c r="AJ77">
        <v>190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-21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  <c r="BF77" t="s">
        <v>11</v>
      </c>
    </row>
    <row r="78" spans="1:58" x14ac:dyDescent="0.45">
      <c r="A78" t="s">
        <v>284</v>
      </c>
      <c r="B78" t="s">
        <v>80</v>
      </c>
      <c r="C78" t="s">
        <v>285</v>
      </c>
      <c r="D78" t="s">
        <v>82</v>
      </c>
      <c r="E78" s="2" t="str">
        <f>HYPERLINK("capsilon://?command=openfolder&amp;siteaddress=FAM.docvelocity-na8.net&amp;folderid=FXB5143793-01C2-D11D-6538-DAE336D1A395","FX22029917")</f>
        <v>FX22029917</v>
      </c>
      <c r="F78" t="s">
        <v>19</v>
      </c>
      <c r="G78" t="s">
        <v>19</v>
      </c>
      <c r="H78" t="s">
        <v>83</v>
      </c>
      <c r="I78" t="s">
        <v>286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44624.366481481484</v>
      </c>
      <c r="P78" s="1">
        <v>44624.519247685188</v>
      </c>
      <c r="Q78">
        <v>12687</v>
      </c>
      <c r="R78">
        <v>512</v>
      </c>
      <c r="S78" t="b">
        <v>0</v>
      </c>
      <c r="T78" t="s">
        <v>88</v>
      </c>
      <c r="U78" t="b">
        <v>0</v>
      </c>
      <c r="V78" t="s">
        <v>102</v>
      </c>
      <c r="W78" s="1">
        <v>44624.369131944448</v>
      </c>
      <c r="X78">
        <v>215</v>
      </c>
      <c r="Y78">
        <v>52</v>
      </c>
      <c r="Z78">
        <v>0</v>
      </c>
      <c r="AA78">
        <v>52</v>
      </c>
      <c r="AB78">
        <v>0</v>
      </c>
      <c r="AC78">
        <v>10</v>
      </c>
      <c r="AD78">
        <v>-52</v>
      </c>
      <c r="AE78">
        <v>0</v>
      </c>
      <c r="AF78">
        <v>0</v>
      </c>
      <c r="AG78">
        <v>0</v>
      </c>
      <c r="AH78" t="s">
        <v>90</v>
      </c>
      <c r="AI78" s="1">
        <v>44624.519247685188</v>
      </c>
      <c r="AJ78">
        <v>297</v>
      </c>
      <c r="AK78">
        <v>2</v>
      </c>
      <c r="AL78">
        <v>0</v>
      </c>
      <c r="AM78">
        <v>2</v>
      </c>
      <c r="AN78">
        <v>0</v>
      </c>
      <c r="AO78">
        <v>12</v>
      </c>
      <c r="AP78">
        <v>-54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  <c r="BF78" t="s">
        <v>11</v>
      </c>
    </row>
    <row r="79" spans="1:58" x14ac:dyDescent="0.45">
      <c r="A79" t="s">
        <v>287</v>
      </c>
      <c r="B79" t="s">
        <v>80</v>
      </c>
      <c r="C79" t="s">
        <v>285</v>
      </c>
      <c r="D79" t="s">
        <v>82</v>
      </c>
      <c r="E79" s="2" t="str">
        <f>HYPERLINK("capsilon://?command=openfolder&amp;siteaddress=FAM.docvelocity-na8.net&amp;folderid=FXB5143793-01C2-D11D-6538-DAE336D1A395","FX22029917")</f>
        <v>FX22029917</v>
      </c>
      <c r="F79" t="s">
        <v>19</v>
      </c>
      <c r="G79" t="s">
        <v>19</v>
      </c>
      <c r="H79" t="s">
        <v>83</v>
      </c>
      <c r="I79" t="s">
        <v>288</v>
      </c>
      <c r="J79">
        <v>0</v>
      </c>
      <c r="K79" t="s">
        <v>85</v>
      </c>
      <c r="L79" t="s">
        <v>86</v>
      </c>
      <c r="M79" t="s">
        <v>87</v>
      </c>
      <c r="N79">
        <v>2</v>
      </c>
      <c r="O79" s="1">
        <v>44624.366643518515</v>
      </c>
      <c r="P79" s="1">
        <v>44624.517245370371</v>
      </c>
      <c r="Q79">
        <v>12885</v>
      </c>
      <c r="R79">
        <v>127</v>
      </c>
      <c r="S79" t="b">
        <v>0</v>
      </c>
      <c r="T79" t="s">
        <v>88</v>
      </c>
      <c r="U79" t="b">
        <v>0</v>
      </c>
      <c r="V79" t="s">
        <v>289</v>
      </c>
      <c r="W79" s="1">
        <v>44624.368148148147</v>
      </c>
      <c r="X79">
        <v>107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278</v>
      </c>
      <c r="AI79" s="1">
        <v>44624.517245370371</v>
      </c>
      <c r="AJ79">
        <v>20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  <c r="BF79" t="s">
        <v>11</v>
      </c>
    </row>
    <row r="80" spans="1:58" x14ac:dyDescent="0.45">
      <c r="A80" t="s">
        <v>290</v>
      </c>
      <c r="B80" t="s">
        <v>80</v>
      </c>
      <c r="C80" t="s">
        <v>291</v>
      </c>
      <c r="D80" t="s">
        <v>82</v>
      </c>
      <c r="E80" s="2" t="str">
        <f>HYPERLINK("capsilon://?command=openfolder&amp;siteaddress=FAM.docvelocity-na8.net&amp;folderid=FXB1E7CFFE-8B7D-2664-0BAB-23B9C3EA35AA","FX22028299")</f>
        <v>FX22028299</v>
      </c>
      <c r="F80" t="s">
        <v>19</v>
      </c>
      <c r="G80" t="s">
        <v>19</v>
      </c>
      <c r="H80" t="s">
        <v>83</v>
      </c>
      <c r="I80" t="s">
        <v>292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44624.372685185182</v>
      </c>
      <c r="P80" s="1">
        <v>44624.521736111114</v>
      </c>
      <c r="Q80">
        <v>12305</v>
      </c>
      <c r="R80">
        <v>573</v>
      </c>
      <c r="S80" t="b">
        <v>0</v>
      </c>
      <c r="T80" t="s">
        <v>88</v>
      </c>
      <c r="U80" t="b">
        <v>0</v>
      </c>
      <c r="V80" t="s">
        <v>102</v>
      </c>
      <c r="W80" s="1">
        <v>44624.375092592592</v>
      </c>
      <c r="X80">
        <v>186</v>
      </c>
      <c r="Y80">
        <v>64</v>
      </c>
      <c r="Z80">
        <v>0</v>
      </c>
      <c r="AA80">
        <v>64</v>
      </c>
      <c r="AB80">
        <v>0</v>
      </c>
      <c r="AC80">
        <v>3</v>
      </c>
      <c r="AD80">
        <v>-64</v>
      </c>
      <c r="AE80">
        <v>0</v>
      </c>
      <c r="AF80">
        <v>0</v>
      </c>
      <c r="AG80">
        <v>0</v>
      </c>
      <c r="AH80" t="s">
        <v>278</v>
      </c>
      <c r="AI80" s="1">
        <v>44624.521736111114</v>
      </c>
      <c r="AJ80">
        <v>387</v>
      </c>
      <c r="AK80">
        <v>8</v>
      </c>
      <c r="AL80">
        <v>0</v>
      </c>
      <c r="AM80">
        <v>8</v>
      </c>
      <c r="AN80">
        <v>0</v>
      </c>
      <c r="AO80">
        <v>8</v>
      </c>
      <c r="AP80">
        <v>-72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  <c r="BF80" t="s">
        <v>11</v>
      </c>
    </row>
    <row r="81" spans="1:58" x14ac:dyDescent="0.45">
      <c r="A81" t="s">
        <v>293</v>
      </c>
      <c r="B81" t="s">
        <v>80</v>
      </c>
      <c r="C81" t="s">
        <v>291</v>
      </c>
      <c r="D81" t="s">
        <v>82</v>
      </c>
      <c r="E81" s="2" t="str">
        <f>HYPERLINK("capsilon://?command=openfolder&amp;siteaddress=FAM.docvelocity-na8.net&amp;folderid=FXB1E7CFFE-8B7D-2664-0BAB-23B9C3EA35AA","FX22028299")</f>
        <v>FX22028299</v>
      </c>
      <c r="F81" t="s">
        <v>19</v>
      </c>
      <c r="G81" t="s">
        <v>19</v>
      </c>
      <c r="H81" t="s">
        <v>83</v>
      </c>
      <c r="I81" t="s">
        <v>294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44624.372754629629</v>
      </c>
      <c r="P81" s="1">
        <v>44624.522743055553</v>
      </c>
      <c r="Q81">
        <v>11951</v>
      </c>
      <c r="R81">
        <v>1008</v>
      </c>
      <c r="S81" t="b">
        <v>0</v>
      </c>
      <c r="T81" t="s">
        <v>88</v>
      </c>
      <c r="U81" t="b">
        <v>0</v>
      </c>
      <c r="V81" t="s">
        <v>89</v>
      </c>
      <c r="W81" s="1">
        <v>44624.382754629631</v>
      </c>
      <c r="X81">
        <v>706</v>
      </c>
      <c r="Y81">
        <v>66</v>
      </c>
      <c r="Z81">
        <v>0</v>
      </c>
      <c r="AA81">
        <v>66</v>
      </c>
      <c r="AB81">
        <v>0</v>
      </c>
      <c r="AC81">
        <v>8</v>
      </c>
      <c r="AD81">
        <v>-66</v>
      </c>
      <c r="AE81">
        <v>0</v>
      </c>
      <c r="AF81">
        <v>0</v>
      </c>
      <c r="AG81">
        <v>0</v>
      </c>
      <c r="AH81" t="s">
        <v>90</v>
      </c>
      <c r="AI81" s="1">
        <v>44624.522743055553</v>
      </c>
      <c r="AJ81">
        <v>302</v>
      </c>
      <c r="AK81">
        <v>6</v>
      </c>
      <c r="AL81">
        <v>0</v>
      </c>
      <c r="AM81">
        <v>6</v>
      </c>
      <c r="AN81">
        <v>0</v>
      </c>
      <c r="AO81">
        <v>6</v>
      </c>
      <c r="AP81">
        <v>-72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  <c r="BF81" t="s">
        <v>11</v>
      </c>
    </row>
    <row r="82" spans="1:58" x14ac:dyDescent="0.45">
      <c r="A82" t="s">
        <v>295</v>
      </c>
      <c r="B82" t="s">
        <v>80</v>
      </c>
      <c r="C82" t="s">
        <v>296</v>
      </c>
      <c r="D82" t="s">
        <v>82</v>
      </c>
      <c r="E82" s="2" t="str">
        <f>HYPERLINK("capsilon://?command=openfolder&amp;siteaddress=FAM.docvelocity-na8.net&amp;folderid=FXBA18067B-ED52-6D87-0E3C-6F20AFFF0756","FX22024160")</f>
        <v>FX22024160</v>
      </c>
      <c r="F82" t="s">
        <v>19</v>
      </c>
      <c r="G82" t="s">
        <v>19</v>
      </c>
      <c r="H82" t="s">
        <v>83</v>
      </c>
      <c r="I82" t="s">
        <v>297</v>
      </c>
      <c r="J82">
        <v>0</v>
      </c>
      <c r="K82" t="s">
        <v>85</v>
      </c>
      <c r="L82" t="s">
        <v>86</v>
      </c>
      <c r="M82" t="s">
        <v>87</v>
      </c>
      <c r="N82">
        <v>1</v>
      </c>
      <c r="O82" s="1">
        <v>44624.404895833337</v>
      </c>
      <c r="P82" s="1">
        <v>44624.429976851854</v>
      </c>
      <c r="Q82">
        <v>1577</v>
      </c>
      <c r="R82">
        <v>590</v>
      </c>
      <c r="S82" t="b">
        <v>0</v>
      </c>
      <c r="T82" t="s">
        <v>88</v>
      </c>
      <c r="U82" t="b">
        <v>0</v>
      </c>
      <c r="V82" t="s">
        <v>89</v>
      </c>
      <c r="W82" s="1">
        <v>44624.429976851854</v>
      </c>
      <c r="X82">
        <v>523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104</v>
      </c>
      <c r="AF82">
        <v>0</v>
      </c>
      <c r="AG82">
        <v>2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  <c r="BF82" t="s">
        <v>11</v>
      </c>
    </row>
    <row r="83" spans="1:58" x14ac:dyDescent="0.45">
      <c r="A83" t="s">
        <v>298</v>
      </c>
      <c r="B83" t="s">
        <v>80</v>
      </c>
      <c r="C83" t="s">
        <v>299</v>
      </c>
      <c r="D83" t="s">
        <v>82</v>
      </c>
      <c r="E83" s="2" t="str">
        <f>HYPERLINK("capsilon://?command=openfolder&amp;siteaddress=FAM.docvelocity-na8.net&amp;folderid=FXD681C238-7BB0-5627-C682-51A5A8ECFB87","FX220210116")</f>
        <v>FX220210116</v>
      </c>
      <c r="F83" t="s">
        <v>19</v>
      </c>
      <c r="G83" t="s">
        <v>19</v>
      </c>
      <c r="H83" t="s">
        <v>83</v>
      </c>
      <c r="I83" t="s">
        <v>300</v>
      </c>
      <c r="J83">
        <v>0</v>
      </c>
      <c r="K83" t="s">
        <v>85</v>
      </c>
      <c r="L83" t="s">
        <v>86</v>
      </c>
      <c r="M83" t="s">
        <v>87</v>
      </c>
      <c r="N83">
        <v>2</v>
      </c>
      <c r="O83" s="1">
        <v>44624.406875000001</v>
      </c>
      <c r="P83" s="1">
        <v>44624.522615740738</v>
      </c>
      <c r="Q83">
        <v>9735</v>
      </c>
      <c r="R83">
        <v>265</v>
      </c>
      <c r="S83" t="b">
        <v>0</v>
      </c>
      <c r="T83" t="s">
        <v>88</v>
      </c>
      <c r="U83" t="b">
        <v>0</v>
      </c>
      <c r="V83" t="s">
        <v>94</v>
      </c>
      <c r="W83" s="1">
        <v>44624.411805555559</v>
      </c>
      <c r="X83">
        <v>184</v>
      </c>
      <c r="Y83">
        <v>9</v>
      </c>
      <c r="Z83">
        <v>0</v>
      </c>
      <c r="AA83">
        <v>9</v>
      </c>
      <c r="AB83">
        <v>0</v>
      </c>
      <c r="AC83">
        <v>3</v>
      </c>
      <c r="AD83">
        <v>-9</v>
      </c>
      <c r="AE83">
        <v>0</v>
      </c>
      <c r="AF83">
        <v>0</v>
      </c>
      <c r="AG83">
        <v>0</v>
      </c>
      <c r="AH83" t="s">
        <v>278</v>
      </c>
      <c r="AI83" s="1">
        <v>44624.522615740738</v>
      </c>
      <c r="AJ83">
        <v>75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  <c r="BF83" t="s">
        <v>11</v>
      </c>
    </row>
    <row r="84" spans="1:58" x14ac:dyDescent="0.45">
      <c r="A84" t="s">
        <v>301</v>
      </c>
      <c r="B84" t="s">
        <v>80</v>
      </c>
      <c r="C84" t="s">
        <v>302</v>
      </c>
      <c r="D84" t="s">
        <v>82</v>
      </c>
      <c r="E84" s="2" t="str">
        <f>HYPERLINK("capsilon://?command=openfolder&amp;siteaddress=FAM.docvelocity-na8.net&amp;folderid=FX3CD28B53-E35B-59F8-CF23-D9CD3A15B6C8","FX2203257")</f>
        <v>FX2203257</v>
      </c>
      <c r="F84" t="s">
        <v>19</v>
      </c>
      <c r="G84" t="s">
        <v>19</v>
      </c>
      <c r="H84" t="s">
        <v>83</v>
      </c>
      <c r="I84" t="s">
        <v>303</v>
      </c>
      <c r="J84">
        <v>0</v>
      </c>
      <c r="K84" t="s">
        <v>85</v>
      </c>
      <c r="L84" t="s">
        <v>86</v>
      </c>
      <c r="M84" t="s">
        <v>87</v>
      </c>
      <c r="N84">
        <v>2</v>
      </c>
      <c r="O84" s="1">
        <v>44624.412604166668</v>
      </c>
      <c r="P84" s="1">
        <v>44624.524409722224</v>
      </c>
      <c r="Q84">
        <v>9201</v>
      </c>
      <c r="R84">
        <v>459</v>
      </c>
      <c r="S84" t="b">
        <v>0</v>
      </c>
      <c r="T84" t="s">
        <v>88</v>
      </c>
      <c r="U84" t="b">
        <v>0</v>
      </c>
      <c r="V84" t="s">
        <v>94</v>
      </c>
      <c r="W84" s="1">
        <v>44624.420069444444</v>
      </c>
      <c r="X84">
        <v>245</v>
      </c>
      <c r="Y84">
        <v>21</v>
      </c>
      <c r="Z84">
        <v>0</v>
      </c>
      <c r="AA84">
        <v>21</v>
      </c>
      <c r="AB84">
        <v>0</v>
      </c>
      <c r="AC84">
        <v>3</v>
      </c>
      <c r="AD84">
        <v>-21</v>
      </c>
      <c r="AE84">
        <v>0</v>
      </c>
      <c r="AF84">
        <v>0</v>
      </c>
      <c r="AG84">
        <v>0</v>
      </c>
      <c r="AH84" t="s">
        <v>278</v>
      </c>
      <c r="AI84" s="1">
        <v>44624.524409722224</v>
      </c>
      <c r="AJ84">
        <v>154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-21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  <c r="BF84" t="s">
        <v>11</v>
      </c>
    </row>
    <row r="85" spans="1:58" x14ac:dyDescent="0.45">
      <c r="A85" t="s">
        <v>304</v>
      </c>
      <c r="B85" t="s">
        <v>80</v>
      </c>
      <c r="C85" t="s">
        <v>305</v>
      </c>
      <c r="D85" t="s">
        <v>82</v>
      </c>
      <c r="E85" s="2" t="str">
        <f>HYPERLINK("capsilon://?command=openfolder&amp;siteaddress=FAM.docvelocity-na8.net&amp;folderid=FXECD51E28-F95A-A431-2518-CA7F83D456EF","FX211211630")</f>
        <v>FX211211630</v>
      </c>
      <c r="F85" t="s">
        <v>19</v>
      </c>
      <c r="G85" t="s">
        <v>19</v>
      </c>
      <c r="H85" t="s">
        <v>83</v>
      </c>
      <c r="I85" t="s">
        <v>306</v>
      </c>
      <c r="J85">
        <v>0</v>
      </c>
      <c r="K85" t="s">
        <v>85</v>
      </c>
      <c r="L85" t="s">
        <v>86</v>
      </c>
      <c r="M85" t="s">
        <v>82</v>
      </c>
      <c r="N85">
        <v>2</v>
      </c>
      <c r="O85" s="1">
        <v>44624.420393518521</v>
      </c>
      <c r="P85" s="1">
        <v>44624.435474537036</v>
      </c>
      <c r="Q85">
        <v>1026</v>
      </c>
      <c r="R85">
        <v>277</v>
      </c>
      <c r="S85" t="b">
        <v>0</v>
      </c>
      <c r="T85" t="s">
        <v>307</v>
      </c>
      <c r="U85" t="b">
        <v>0</v>
      </c>
      <c r="V85" t="s">
        <v>94</v>
      </c>
      <c r="W85" s="1">
        <v>44624.42423611111</v>
      </c>
      <c r="X85">
        <v>272</v>
      </c>
      <c r="Y85">
        <v>21</v>
      </c>
      <c r="Z85">
        <v>0</v>
      </c>
      <c r="AA85">
        <v>21</v>
      </c>
      <c r="AB85">
        <v>0</v>
      </c>
      <c r="AC85">
        <v>14</v>
      </c>
      <c r="AD85">
        <v>-21</v>
      </c>
      <c r="AE85">
        <v>0</v>
      </c>
      <c r="AF85">
        <v>0</v>
      </c>
      <c r="AG85">
        <v>0</v>
      </c>
      <c r="AH85" t="s">
        <v>307</v>
      </c>
      <c r="AI85" s="1">
        <v>44624.435474537036</v>
      </c>
      <c r="AJ85">
        <v>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-21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  <c r="BF85" t="s">
        <v>11</v>
      </c>
    </row>
    <row r="86" spans="1:58" x14ac:dyDescent="0.45">
      <c r="A86" t="s">
        <v>308</v>
      </c>
      <c r="B86" t="s">
        <v>80</v>
      </c>
      <c r="C86" t="s">
        <v>305</v>
      </c>
      <c r="D86" t="s">
        <v>82</v>
      </c>
      <c r="E86" s="2" t="str">
        <f>HYPERLINK("capsilon://?command=openfolder&amp;siteaddress=FAM.docvelocity-na8.net&amp;folderid=FXECD51E28-F95A-A431-2518-CA7F83D456EF","FX211211630")</f>
        <v>FX211211630</v>
      </c>
      <c r="F86" t="s">
        <v>19</v>
      </c>
      <c r="G86" t="s">
        <v>19</v>
      </c>
      <c r="H86" t="s">
        <v>83</v>
      </c>
      <c r="I86" t="s">
        <v>309</v>
      </c>
      <c r="J86">
        <v>0</v>
      </c>
      <c r="K86" t="s">
        <v>85</v>
      </c>
      <c r="L86" t="s">
        <v>86</v>
      </c>
      <c r="M86" t="s">
        <v>82</v>
      </c>
      <c r="N86">
        <v>2</v>
      </c>
      <c r="O86" s="1">
        <v>44624.421180555553</v>
      </c>
      <c r="P86" s="1">
        <v>44624.435578703706</v>
      </c>
      <c r="Q86">
        <v>988</v>
      </c>
      <c r="R86">
        <v>256</v>
      </c>
      <c r="S86" t="b">
        <v>0</v>
      </c>
      <c r="T86" t="s">
        <v>307</v>
      </c>
      <c r="U86" t="b">
        <v>0</v>
      </c>
      <c r="V86" t="s">
        <v>94</v>
      </c>
      <c r="W86" s="1">
        <v>44624.427152777775</v>
      </c>
      <c r="X86">
        <v>251</v>
      </c>
      <c r="Y86">
        <v>35</v>
      </c>
      <c r="Z86">
        <v>0</v>
      </c>
      <c r="AA86">
        <v>35</v>
      </c>
      <c r="AB86">
        <v>0</v>
      </c>
      <c r="AC86">
        <v>20</v>
      </c>
      <c r="AD86">
        <v>-35</v>
      </c>
      <c r="AE86">
        <v>0</v>
      </c>
      <c r="AF86">
        <v>0</v>
      </c>
      <c r="AG86">
        <v>0</v>
      </c>
      <c r="AH86" t="s">
        <v>307</v>
      </c>
      <c r="AI86" s="1">
        <v>44624.435578703706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-35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  <c r="BF86" t="s">
        <v>11</v>
      </c>
    </row>
    <row r="87" spans="1:58" x14ac:dyDescent="0.45">
      <c r="A87" t="s">
        <v>310</v>
      </c>
      <c r="B87" t="s">
        <v>80</v>
      </c>
      <c r="C87" t="s">
        <v>302</v>
      </c>
      <c r="D87" t="s">
        <v>82</v>
      </c>
      <c r="E87" s="2" t="str">
        <f>HYPERLINK("capsilon://?command=openfolder&amp;siteaddress=FAM.docvelocity-na8.net&amp;folderid=FX3CD28B53-E35B-59F8-CF23-D9CD3A15B6C8","FX2203257")</f>
        <v>FX2203257</v>
      </c>
      <c r="F87" t="s">
        <v>19</v>
      </c>
      <c r="G87" t="s">
        <v>19</v>
      </c>
      <c r="H87" t="s">
        <v>83</v>
      </c>
      <c r="I87" t="s">
        <v>311</v>
      </c>
      <c r="J87">
        <v>0</v>
      </c>
      <c r="K87" t="s">
        <v>85</v>
      </c>
      <c r="L87" t="s">
        <v>86</v>
      </c>
      <c r="M87" t="s">
        <v>87</v>
      </c>
      <c r="N87">
        <v>2</v>
      </c>
      <c r="O87" s="1">
        <v>44624.421689814815</v>
      </c>
      <c r="P87" s="1">
        <v>44624.525706018518</v>
      </c>
      <c r="Q87">
        <v>8483</v>
      </c>
      <c r="R87">
        <v>504</v>
      </c>
      <c r="S87" t="b">
        <v>0</v>
      </c>
      <c r="T87" t="s">
        <v>88</v>
      </c>
      <c r="U87" t="b">
        <v>0</v>
      </c>
      <c r="V87" t="s">
        <v>94</v>
      </c>
      <c r="W87" s="1">
        <v>44624.430868055555</v>
      </c>
      <c r="X87">
        <v>241</v>
      </c>
      <c r="Y87">
        <v>37</v>
      </c>
      <c r="Z87">
        <v>0</v>
      </c>
      <c r="AA87">
        <v>37</v>
      </c>
      <c r="AB87">
        <v>0</v>
      </c>
      <c r="AC87">
        <v>12</v>
      </c>
      <c r="AD87">
        <v>-37</v>
      </c>
      <c r="AE87">
        <v>0</v>
      </c>
      <c r="AF87">
        <v>0</v>
      </c>
      <c r="AG87">
        <v>0</v>
      </c>
      <c r="AH87" t="s">
        <v>90</v>
      </c>
      <c r="AI87" s="1">
        <v>44624.525706018518</v>
      </c>
      <c r="AJ87">
        <v>256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-37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  <c r="BF87" t="s">
        <v>11</v>
      </c>
    </row>
    <row r="88" spans="1:58" x14ac:dyDescent="0.45">
      <c r="A88" t="s">
        <v>312</v>
      </c>
      <c r="B88" t="s">
        <v>80</v>
      </c>
      <c r="C88" t="s">
        <v>285</v>
      </c>
      <c r="D88" t="s">
        <v>82</v>
      </c>
      <c r="E88" s="2" t="str">
        <f>HYPERLINK("capsilon://?command=openfolder&amp;siteaddress=FAM.docvelocity-na8.net&amp;folderid=FXB5143793-01C2-D11D-6538-DAE336D1A395","FX22029917")</f>
        <v>FX22029917</v>
      </c>
      <c r="F88" t="s">
        <v>19</v>
      </c>
      <c r="G88" t="s">
        <v>19</v>
      </c>
      <c r="H88" t="s">
        <v>83</v>
      </c>
      <c r="I88" t="s">
        <v>313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44624.421898148146</v>
      </c>
      <c r="P88" s="1">
        <v>44624.526504629626</v>
      </c>
      <c r="Q88">
        <v>7965</v>
      </c>
      <c r="R88">
        <v>1073</v>
      </c>
      <c r="S88" t="b">
        <v>0</v>
      </c>
      <c r="T88" t="s">
        <v>88</v>
      </c>
      <c r="U88" t="b">
        <v>0</v>
      </c>
      <c r="V88" t="s">
        <v>94</v>
      </c>
      <c r="W88" s="1">
        <v>44624.465312499997</v>
      </c>
      <c r="X88">
        <v>491</v>
      </c>
      <c r="Y88">
        <v>21</v>
      </c>
      <c r="Z88">
        <v>0</v>
      </c>
      <c r="AA88">
        <v>21</v>
      </c>
      <c r="AB88">
        <v>0</v>
      </c>
      <c r="AC88">
        <v>17</v>
      </c>
      <c r="AD88">
        <v>-21</v>
      </c>
      <c r="AE88">
        <v>0</v>
      </c>
      <c r="AF88">
        <v>0</v>
      </c>
      <c r="AG88">
        <v>0</v>
      </c>
      <c r="AH88" t="s">
        <v>278</v>
      </c>
      <c r="AI88" s="1">
        <v>44624.526504629626</v>
      </c>
      <c r="AJ88">
        <v>180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-23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  <c r="BF88" t="s">
        <v>11</v>
      </c>
    </row>
    <row r="89" spans="1:58" x14ac:dyDescent="0.45">
      <c r="A89" t="s">
        <v>314</v>
      </c>
      <c r="B89" t="s">
        <v>80</v>
      </c>
      <c r="C89" t="s">
        <v>296</v>
      </c>
      <c r="D89" t="s">
        <v>82</v>
      </c>
      <c r="E89" s="2" t="str">
        <f>HYPERLINK("capsilon://?command=openfolder&amp;siteaddress=FAM.docvelocity-na8.net&amp;folderid=FXBA18067B-ED52-6D87-0E3C-6F20AFFF0756","FX22024160")</f>
        <v>FX22024160</v>
      </c>
      <c r="F89" t="s">
        <v>19</v>
      </c>
      <c r="G89" t="s">
        <v>19</v>
      </c>
      <c r="H89" t="s">
        <v>83</v>
      </c>
      <c r="I89" t="s">
        <v>297</v>
      </c>
      <c r="J89">
        <v>0</v>
      </c>
      <c r="K89" t="s">
        <v>85</v>
      </c>
      <c r="L89" t="s">
        <v>86</v>
      </c>
      <c r="M89" t="s">
        <v>87</v>
      </c>
      <c r="N89">
        <v>2</v>
      </c>
      <c r="O89" s="1">
        <v>44624.430405092593</v>
      </c>
      <c r="P89" s="1">
        <v>44624.514791666668</v>
      </c>
      <c r="Q89">
        <v>4651</v>
      </c>
      <c r="R89">
        <v>2640</v>
      </c>
      <c r="S89" t="b">
        <v>0</v>
      </c>
      <c r="T89" t="s">
        <v>88</v>
      </c>
      <c r="U89" t="b">
        <v>1</v>
      </c>
      <c r="V89" t="s">
        <v>89</v>
      </c>
      <c r="W89" s="1">
        <v>44624.473344907405</v>
      </c>
      <c r="X89">
        <v>1998</v>
      </c>
      <c r="Y89">
        <v>89</v>
      </c>
      <c r="Z89">
        <v>0</v>
      </c>
      <c r="AA89">
        <v>89</v>
      </c>
      <c r="AB89">
        <v>0</v>
      </c>
      <c r="AC89">
        <v>71</v>
      </c>
      <c r="AD89">
        <v>-89</v>
      </c>
      <c r="AE89">
        <v>0</v>
      </c>
      <c r="AF89">
        <v>0</v>
      </c>
      <c r="AG89">
        <v>0</v>
      </c>
      <c r="AH89" t="s">
        <v>278</v>
      </c>
      <c r="AI89" s="1">
        <v>44624.514791666668</v>
      </c>
      <c r="AJ89">
        <v>509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-89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  <c r="BF89" t="s">
        <v>11</v>
      </c>
    </row>
    <row r="90" spans="1:58" x14ac:dyDescent="0.45">
      <c r="A90" t="s">
        <v>315</v>
      </c>
      <c r="B90" t="s">
        <v>80</v>
      </c>
      <c r="C90" t="s">
        <v>207</v>
      </c>
      <c r="D90" t="s">
        <v>82</v>
      </c>
      <c r="E90" s="2" t="str">
        <f>HYPERLINK("capsilon://?command=openfolder&amp;siteaddress=FAM.docvelocity-na8.net&amp;folderid=FX66919803-0D54-A761-53E7-0F1B6C945D62","FX21113990")</f>
        <v>FX21113990</v>
      </c>
      <c r="F90" t="s">
        <v>19</v>
      </c>
      <c r="G90" t="s">
        <v>19</v>
      </c>
      <c r="H90" t="s">
        <v>83</v>
      </c>
      <c r="I90" t="s">
        <v>316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44624.433946759258</v>
      </c>
      <c r="P90" s="1">
        <v>44624.525891203702</v>
      </c>
      <c r="Q90">
        <v>7511</v>
      </c>
      <c r="R90">
        <v>433</v>
      </c>
      <c r="S90" t="b">
        <v>0</v>
      </c>
      <c r="T90" t="s">
        <v>88</v>
      </c>
      <c r="U90" t="b">
        <v>0</v>
      </c>
      <c r="V90" t="s">
        <v>276</v>
      </c>
      <c r="W90" s="1">
        <v>44624.470925925925</v>
      </c>
      <c r="X90">
        <v>309</v>
      </c>
      <c r="Y90">
        <v>0</v>
      </c>
      <c r="Z90">
        <v>0</v>
      </c>
      <c r="AA90">
        <v>0</v>
      </c>
      <c r="AB90">
        <v>9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90</v>
      </c>
      <c r="AI90" s="1">
        <v>44624.525891203702</v>
      </c>
      <c r="AJ90">
        <v>15</v>
      </c>
      <c r="AK90">
        <v>0</v>
      </c>
      <c r="AL90">
        <v>0</v>
      </c>
      <c r="AM90">
        <v>0</v>
      </c>
      <c r="AN90">
        <v>9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  <c r="BF90" t="s">
        <v>11</v>
      </c>
    </row>
    <row r="91" spans="1:58" x14ac:dyDescent="0.45">
      <c r="A91" t="s">
        <v>317</v>
      </c>
      <c r="B91" t="s">
        <v>80</v>
      </c>
      <c r="C91" t="s">
        <v>318</v>
      </c>
      <c r="D91" t="s">
        <v>82</v>
      </c>
      <c r="E91" s="2" t="str">
        <f>HYPERLINK("capsilon://?command=openfolder&amp;siteaddress=FAM.docvelocity-na8.net&amp;folderid=FXFDCF04BF-27EF-8127-715C-9F0C389D12D5","FX22025224")</f>
        <v>FX22025224</v>
      </c>
      <c r="F91" t="s">
        <v>19</v>
      </c>
      <c r="G91" t="s">
        <v>19</v>
      </c>
      <c r="H91" t="s">
        <v>83</v>
      </c>
      <c r="I91" t="s">
        <v>319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44624.446793981479</v>
      </c>
      <c r="P91" s="1">
        <v>44624.528275462966</v>
      </c>
      <c r="Q91">
        <v>6375</v>
      </c>
      <c r="R91">
        <v>665</v>
      </c>
      <c r="S91" t="b">
        <v>0</v>
      </c>
      <c r="T91" t="s">
        <v>88</v>
      </c>
      <c r="U91" t="b">
        <v>0</v>
      </c>
      <c r="V91" t="s">
        <v>276</v>
      </c>
      <c r="W91" s="1">
        <v>44624.476261574076</v>
      </c>
      <c r="X91">
        <v>460</v>
      </c>
      <c r="Y91">
        <v>52</v>
      </c>
      <c r="Z91">
        <v>0</v>
      </c>
      <c r="AA91">
        <v>52</v>
      </c>
      <c r="AB91">
        <v>0</v>
      </c>
      <c r="AC91">
        <v>12</v>
      </c>
      <c r="AD91">
        <v>-52</v>
      </c>
      <c r="AE91">
        <v>0</v>
      </c>
      <c r="AF91">
        <v>0</v>
      </c>
      <c r="AG91">
        <v>0</v>
      </c>
      <c r="AH91" t="s">
        <v>90</v>
      </c>
      <c r="AI91" s="1">
        <v>44624.528275462966</v>
      </c>
      <c r="AJ91">
        <v>205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-52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  <c r="BF91" t="s">
        <v>11</v>
      </c>
    </row>
    <row r="92" spans="1:58" x14ac:dyDescent="0.45">
      <c r="A92" t="s">
        <v>320</v>
      </c>
      <c r="B92" t="s">
        <v>80</v>
      </c>
      <c r="C92" t="s">
        <v>321</v>
      </c>
      <c r="D92" t="s">
        <v>82</v>
      </c>
      <c r="E92" s="2" t="str">
        <f>HYPERLINK("capsilon://?command=openfolder&amp;siteaddress=FAM.docvelocity-na8.net&amp;folderid=FX5E742D24-2EA4-AA50-CF99-BD33457706E0","FX22024275")</f>
        <v>FX22024275</v>
      </c>
      <c r="F92" t="s">
        <v>19</v>
      </c>
      <c r="G92" t="s">
        <v>19</v>
      </c>
      <c r="H92" t="s">
        <v>83</v>
      </c>
      <c r="I92" t="s">
        <v>322</v>
      </c>
      <c r="J92">
        <v>0</v>
      </c>
      <c r="K92" t="s">
        <v>85</v>
      </c>
      <c r="L92" t="s">
        <v>86</v>
      </c>
      <c r="M92" t="s">
        <v>87</v>
      </c>
      <c r="N92">
        <v>1</v>
      </c>
      <c r="O92" s="1">
        <v>44624.447800925926</v>
      </c>
      <c r="P92" s="1">
        <v>44624.519652777781</v>
      </c>
      <c r="Q92">
        <v>5050</v>
      </c>
      <c r="R92">
        <v>1158</v>
      </c>
      <c r="S92" t="b">
        <v>0</v>
      </c>
      <c r="T92" t="s">
        <v>88</v>
      </c>
      <c r="U92" t="b">
        <v>0</v>
      </c>
      <c r="V92" t="s">
        <v>143</v>
      </c>
      <c r="W92" s="1">
        <v>44624.519652777781</v>
      </c>
      <c r="X92">
        <v>269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349</v>
      </c>
      <c r="AF92">
        <v>0</v>
      </c>
      <c r="AG92">
        <v>12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  <c r="BF92" t="s">
        <v>11</v>
      </c>
    </row>
    <row r="93" spans="1:58" x14ac:dyDescent="0.45">
      <c r="A93" t="s">
        <v>323</v>
      </c>
      <c r="B93" t="s">
        <v>80</v>
      </c>
      <c r="C93" t="s">
        <v>324</v>
      </c>
      <c r="D93" t="s">
        <v>82</v>
      </c>
      <c r="E93" s="2" t="str">
        <f>HYPERLINK("capsilon://?command=openfolder&amp;siteaddress=FAM.docvelocity-na8.net&amp;folderid=FXC42CA0F0-EEC7-F80E-0134-C85D561EF051","FX211211095")</f>
        <v>FX211211095</v>
      </c>
      <c r="F93" t="s">
        <v>19</v>
      </c>
      <c r="G93" t="s">
        <v>19</v>
      </c>
      <c r="H93" t="s">
        <v>83</v>
      </c>
      <c r="I93" t="s">
        <v>325</v>
      </c>
      <c r="J93">
        <v>0</v>
      </c>
      <c r="K93" t="s">
        <v>85</v>
      </c>
      <c r="L93" t="s">
        <v>86</v>
      </c>
      <c r="M93" t="s">
        <v>87</v>
      </c>
      <c r="N93">
        <v>1</v>
      </c>
      <c r="O93" s="1">
        <v>44624.451261574075</v>
      </c>
      <c r="P93" s="1">
        <v>44624.521215277775</v>
      </c>
      <c r="Q93">
        <v>5507</v>
      </c>
      <c r="R93">
        <v>537</v>
      </c>
      <c r="S93" t="b">
        <v>0</v>
      </c>
      <c r="T93" t="s">
        <v>88</v>
      </c>
      <c r="U93" t="b">
        <v>0</v>
      </c>
      <c r="V93" t="s">
        <v>143</v>
      </c>
      <c r="W93" s="1">
        <v>44624.521215277775</v>
      </c>
      <c r="X93">
        <v>135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52</v>
      </c>
      <c r="AF93">
        <v>0</v>
      </c>
      <c r="AG93">
        <v>2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  <c r="BF93" t="s">
        <v>11</v>
      </c>
    </row>
    <row r="94" spans="1:58" x14ac:dyDescent="0.45">
      <c r="A94" t="s">
        <v>326</v>
      </c>
      <c r="B94" t="s">
        <v>80</v>
      </c>
      <c r="C94" t="s">
        <v>324</v>
      </c>
      <c r="D94" t="s">
        <v>82</v>
      </c>
      <c r="E94" s="2" t="str">
        <f>HYPERLINK("capsilon://?command=openfolder&amp;siteaddress=FAM.docvelocity-na8.net&amp;folderid=FXC42CA0F0-EEC7-F80E-0134-C85D561EF051","FX211211095")</f>
        <v>FX211211095</v>
      </c>
      <c r="F94" t="s">
        <v>19</v>
      </c>
      <c r="G94" t="s">
        <v>19</v>
      </c>
      <c r="H94" t="s">
        <v>83</v>
      </c>
      <c r="I94" t="s">
        <v>327</v>
      </c>
      <c r="J94">
        <v>0</v>
      </c>
      <c r="K94" t="s">
        <v>85</v>
      </c>
      <c r="L94" t="s">
        <v>86</v>
      </c>
      <c r="M94" t="s">
        <v>87</v>
      </c>
      <c r="N94">
        <v>1</v>
      </c>
      <c r="O94" s="1">
        <v>44624.451678240737</v>
      </c>
      <c r="P94" s="1">
        <v>44624.522488425922</v>
      </c>
      <c r="Q94">
        <v>5770</v>
      </c>
      <c r="R94">
        <v>348</v>
      </c>
      <c r="S94" t="b">
        <v>0</v>
      </c>
      <c r="T94" t="s">
        <v>88</v>
      </c>
      <c r="U94" t="b">
        <v>0</v>
      </c>
      <c r="V94" t="s">
        <v>143</v>
      </c>
      <c r="W94" s="1">
        <v>44624.522488425922</v>
      </c>
      <c r="X94">
        <v>109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36</v>
      </c>
      <c r="AF94">
        <v>0</v>
      </c>
      <c r="AG94">
        <v>4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  <c r="BF94" t="s">
        <v>11</v>
      </c>
    </row>
    <row r="95" spans="1:58" x14ac:dyDescent="0.45">
      <c r="A95" t="s">
        <v>328</v>
      </c>
      <c r="B95" t="s">
        <v>80</v>
      </c>
      <c r="C95" t="s">
        <v>329</v>
      </c>
      <c r="D95" t="s">
        <v>82</v>
      </c>
      <c r="E95" s="2" t="str">
        <f>HYPERLINK("capsilon://?command=openfolder&amp;siteaddress=FAM.docvelocity-na8.net&amp;folderid=FX5CA35C4B-7B77-503A-BBAC-6311662BA857","FX22026392")</f>
        <v>FX22026392</v>
      </c>
      <c r="F95" t="s">
        <v>19</v>
      </c>
      <c r="G95" t="s">
        <v>19</v>
      </c>
      <c r="H95" t="s">
        <v>83</v>
      </c>
      <c r="I95" t="s">
        <v>330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44624.453402777777</v>
      </c>
      <c r="P95" s="1">
        <v>44624.527916666666</v>
      </c>
      <c r="Q95">
        <v>5770</v>
      </c>
      <c r="R95">
        <v>668</v>
      </c>
      <c r="S95" t="b">
        <v>0</v>
      </c>
      <c r="T95" t="s">
        <v>88</v>
      </c>
      <c r="U95" t="b">
        <v>0</v>
      </c>
      <c r="V95" t="s">
        <v>89</v>
      </c>
      <c r="W95" s="1">
        <v>44624.483703703707</v>
      </c>
      <c r="X95">
        <v>547</v>
      </c>
      <c r="Y95">
        <v>21</v>
      </c>
      <c r="Z95">
        <v>0</v>
      </c>
      <c r="AA95">
        <v>21</v>
      </c>
      <c r="AB95">
        <v>0</v>
      </c>
      <c r="AC95">
        <v>10</v>
      </c>
      <c r="AD95">
        <v>-21</v>
      </c>
      <c r="AE95">
        <v>0</v>
      </c>
      <c r="AF95">
        <v>0</v>
      </c>
      <c r="AG95">
        <v>0</v>
      </c>
      <c r="AH95" t="s">
        <v>278</v>
      </c>
      <c r="AI95" s="1">
        <v>44624.527916666666</v>
      </c>
      <c r="AJ95">
        <v>121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-21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  <c r="BF95" t="s">
        <v>11</v>
      </c>
    </row>
    <row r="96" spans="1:58" x14ac:dyDescent="0.45">
      <c r="A96" t="s">
        <v>331</v>
      </c>
      <c r="B96" t="s">
        <v>80</v>
      </c>
      <c r="C96" t="s">
        <v>332</v>
      </c>
      <c r="D96" t="s">
        <v>82</v>
      </c>
      <c r="E96" s="2" t="str">
        <f>HYPERLINK("capsilon://?command=openfolder&amp;siteaddress=FAM.docvelocity-na8.net&amp;folderid=FX2AB561C6-8FF4-52B3-0D0A-FBD2569DC4A8","FX22024501")</f>
        <v>FX22024501</v>
      </c>
      <c r="F96" t="s">
        <v>19</v>
      </c>
      <c r="G96" t="s">
        <v>19</v>
      </c>
      <c r="H96" t="s">
        <v>83</v>
      </c>
      <c r="I96" t="s">
        <v>333</v>
      </c>
      <c r="J96">
        <v>0</v>
      </c>
      <c r="K96" t="s">
        <v>85</v>
      </c>
      <c r="L96" t="s">
        <v>86</v>
      </c>
      <c r="M96" t="s">
        <v>82</v>
      </c>
      <c r="N96">
        <v>2</v>
      </c>
      <c r="O96" s="1">
        <v>44624.459340277775</v>
      </c>
      <c r="P96" s="1">
        <v>44624.523090277777</v>
      </c>
      <c r="Q96">
        <v>5135</v>
      </c>
      <c r="R96">
        <v>373</v>
      </c>
      <c r="S96" t="b">
        <v>0</v>
      </c>
      <c r="T96" t="s">
        <v>334</v>
      </c>
      <c r="U96" t="b">
        <v>0</v>
      </c>
      <c r="V96" t="s">
        <v>276</v>
      </c>
      <c r="W96" s="1">
        <v>44624.484444444446</v>
      </c>
      <c r="X96">
        <v>365</v>
      </c>
      <c r="Y96">
        <v>82</v>
      </c>
      <c r="Z96">
        <v>0</v>
      </c>
      <c r="AA96">
        <v>82</v>
      </c>
      <c r="AB96">
        <v>0</v>
      </c>
      <c r="AC96">
        <v>11</v>
      </c>
      <c r="AD96">
        <v>-82</v>
      </c>
      <c r="AE96">
        <v>0</v>
      </c>
      <c r="AF96">
        <v>0</v>
      </c>
      <c r="AG96">
        <v>0</v>
      </c>
      <c r="AH96" t="s">
        <v>334</v>
      </c>
      <c r="AI96" s="1">
        <v>44624.523090277777</v>
      </c>
      <c r="AJ96">
        <v>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-82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  <c r="BF96" t="s">
        <v>11</v>
      </c>
    </row>
    <row r="97" spans="1:58" x14ac:dyDescent="0.45">
      <c r="A97" t="s">
        <v>335</v>
      </c>
      <c r="B97" t="s">
        <v>80</v>
      </c>
      <c r="C97" t="s">
        <v>291</v>
      </c>
      <c r="D97" t="s">
        <v>82</v>
      </c>
      <c r="E97" s="2" t="str">
        <f>HYPERLINK("capsilon://?command=openfolder&amp;siteaddress=FAM.docvelocity-na8.net&amp;folderid=FXB1E7CFFE-8B7D-2664-0BAB-23B9C3EA35AA","FX22028299")</f>
        <v>FX22028299</v>
      </c>
      <c r="F97" t="s">
        <v>19</v>
      </c>
      <c r="G97" t="s">
        <v>19</v>
      </c>
      <c r="H97" t="s">
        <v>83</v>
      </c>
      <c r="I97" t="s">
        <v>336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44624.469074074077</v>
      </c>
      <c r="P97" s="1">
        <v>44624.529965277776</v>
      </c>
      <c r="Q97">
        <v>4382</v>
      </c>
      <c r="R97">
        <v>879</v>
      </c>
      <c r="S97" t="b">
        <v>0</v>
      </c>
      <c r="T97" t="s">
        <v>88</v>
      </c>
      <c r="U97" t="b">
        <v>0</v>
      </c>
      <c r="V97" t="s">
        <v>89</v>
      </c>
      <c r="W97" s="1">
        <v>44624.492372685185</v>
      </c>
      <c r="X97">
        <v>703</v>
      </c>
      <c r="Y97">
        <v>21</v>
      </c>
      <c r="Z97">
        <v>0</v>
      </c>
      <c r="AA97">
        <v>21</v>
      </c>
      <c r="AB97">
        <v>0</v>
      </c>
      <c r="AC97">
        <v>18</v>
      </c>
      <c r="AD97">
        <v>-21</v>
      </c>
      <c r="AE97">
        <v>0</v>
      </c>
      <c r="AF97">
        <v>0</v>
      </c>
      <c r="AG97">
        <v>0</v>
      </c>
      <c r="AH97" t="s">
        <v>278</v>
      </c>
      <c r="AI97" s="1">
        <v>44624.529965277776</v>
      </c>
      <c r="AJ97">
        <v>176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-22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  <c r="BF97" t="s">
        <v>11</v>
      </c>
    </row>
    <row r="98" spans="1:58" x14ac:dyDescent="0.45">
      <c r="A98" t="s">
        <v>337</v>
      </c>
      <c r="B98" t="s">
        <v>80</v>
      </c>
      <c r="C98" t="s">
        <v>338</v>
      </c>
      <c r="D98" t="s">
        <v>82</v>
      </c>
      <c r="E98" s="2" t="str">
        <f>HYPERLINK("capsilon://?command=openfolder&amp;siteaddress=FAM.docvelocity-na8.net&amp;folderid=FX43AFDDD7-A502-6A0D-73D9-EB8BD3388448","FX22017872")</f>
        <v>FX22017872</v>
      </c>
      <c r="F98" t="s">
        <v>19</v>
      </c>
      <c r="G98" t="s">
        <v>19</v>
      </c>
      <c r="H98" t="s">
        <v>83</v>
      </c>
      <c r="I98" t="s">
        <v>339</v>
      </c>
      <c r="J98">
        <v>0</v>
      </c>
      <c r="K98" t="s">
        <v>85</v>
      </c>
      <c r="L98" t="s">
        <v>86</v>
      </c>
      <c r="M98" t="s">
        <v>87</v>
      </c>
      <c r="N98">
        <v>2</v>
      </c>
      <c r="O98" s="1">
        <v>44624.472268518519</v>
      </c>
      <c r="P98" s="1">
        <v>44624.529641203706</v>
      </c>
      <c r="Q98">
        <v>4672</v>
      </c>
      <c r="R98">
        <v>285</v>
      </c>
      <c r="S98" t="b">
        <v>0</v>
      </c>
      <c r="T98" t="s">
        <v>88</v>
      </c>
      <c r="U98" t="b">
        <v>0</v>
      </c>
      <c r="V98" t="s">
        <v>276</v>
      </c>
      <c r="W98" s="1">
        <v>44624.486388888887</v>
      </c>
      <c r="X98">
        <v>168</v>
      </c>
      <c r="Y98">
        <v>21</v>
      </c>
      <c r="Z98">
        <v>0</v>
      </c>
      <c r="AA98">
        <v>21</v>
      </c>
      <c r="AB98">
        <v>0</v>
      </c>
      <c r="AC98">
        <v>2</v>
      </c>
      <c r="AD98">
        <v>-21</v>
      </c>
      <c r="AE98">
        <v>0</v>
      </c>
      <c r="AF98">
        <v>0</v>
      </c>
      <c r="AG98">
        <v>0</v>
      </c>
      <c r="AH98" t="s">
        <v>90</v>
      </c>
      <c r="AI98" s="1">
        <v>44624.529641203706</v>
      </c>
      <c r="AJ98">
        <v>117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-21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  <c r="BF98" t="s">
        <v>11</v>
      </c>
    </row>
    <row r="99" spans="1:58" x14ac:dyDescent="0.45">
      <c r="A99" t="s">
        <v>340</v>
      </c>
      <c r="B99" t="s">
        <v>80</v>
      </c>
      <c r="C99" t="s">
        <v>341</v>
      </c>
      <c r="D99" t="s">
        <v>82</v>
      </c>
      <c r="E99" s="2" t="str">
        <f>HYPERLINK("capsilon://?command=openfolder&amp;siteaddress=FAM.docvelocity-na8.net&amp;folderid=FX314FB2C1-A4DD-FE98-5107-674DD3AA4040","FX220211703")</f>
        <v>FX220211703</v>
      </c>
      <c r="F99" t="s">
        <v>19</v>
      </c>
      <c r="G99" t="s">
        <v>19</v>
      </c>
      <c r="H99" t="s">
        <v>83</v>
      </c>
      <c r="I99" t="s">
        <v>342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44624.479224537034</v>
      </c>
      <c r="P99" s="1">
        <v>44624.533009259256</v>
      </c>
      <c r="Q99">
        <v>3465</v>
      </c>
      <c r="R99">
        <v>1182</v>
      </c>
      <c r="S99" t="b">
        <v>0</v>
      </c>
      <c r="T99" t="s">
        <v>88</v>
      </c>
      <c r="U99" t="b">
        <v>0</v>
      </c>
      <c r="V99" t="s">
        <v>111</v>
      </c>
      <c r="W99" s="1">
        <v>44624.498356481483</v>
      </c>
      <c r="X99">
        <v>876</v>
      </c>
      <c r="Y99">
        <v>52</v>
      </c>
      <c r="Z99">
        <v>0</v>
      </c>
      <c r="AA99">
        <v>52</v>
      </c>
      <c r="AB99">
        <v>0</v>
      </c>
      <c r="AC99">
        <v>40</v>
      </c>
      <c r="AD99">
        <v>-52</v>
      </c>
      <c r="AE99">
        <v>0</v>
      </c>
      <c r="AF99">
        <v>0</v>
      </c>
      <c r="AG99">
        <v>0</v>
      </c>
      <c r="AH99" t="s">
        <v>90</v>
      </c>
      <c r="AI99" s="1">
        <v>44624.533009259256</v>
      </c>
      <c r="AJ99">
        <v>291</v>
      </c>
      <c r="AK99">
        <v>2</v>
      </c>
      <c r="AL99">
        <v>0</v>
      </c>
      <c r="AM99">
        <v>2</v>
      </c>
      <c r="AN99">
        <v>0</v>
      </c>
      <c r="AO99">
        <v>2</v>
      </c>
      <c r="AP99">
        <v>-54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  <c r="BF99" t="s">
        <v>11</v>
      </c>
    </row>
    <row r="100" spans="1:58" x14ac:dyDescent="0.45">
      <c r="A100" t="s">
        <v>343</v>
      </c>
      <c r="B100" t="s">
        <v>80</v>
      </c>
      <c r="C100" t="s">
        <v>344</v>
      </c>
      <c r="D100" t="s">
        <v>82</v>
      </c>
      <c r="E100" s="2" t="str">
        <f>HYPERLINK("capsilon://?command=openfolder&amp;siteaddress=FAM.docvelocity-na8.net&amp;folderid=FX7B51BEF1-1AD2-F92B-F4D4-D71D12CB3711","FX220212647")</f>
        <v>FX220212647</v>
      </c>
      <c r="F100" t="s">
        <v>19</v>
      </c>
      <c r="G100" t="s">
        <v>19</v>
      </c>
      <c r="H100" t="s">
        <v>83</v>
      </c>
      <c r="I100" t="s">
        <v>345</v>
      </c>
      <c r="J100">
        <v>0</v>
      </c>
      <c r="K100" t="s">
        <v>85</v>
      </c>
      <c r="L100" t="s">
        <v>86</v>
      </c>
      <c r="M100" t="s">
        <v>87</v>
      </c>
      <c r="N100">
        <v>2</v>
      </c>
      <c r="O100" s="1">
        <v>44624.480532407404</v>
      </c>
      <c r="P100" s="1">
        <v>44624.53229166667</v>
      </c>
      <c r="Q100">
        <v>3834</v>
      </c>
      <c r="R100">
        <v>638</v>
      </c>
      <c r="S100" t="b">
        <v>0</v>
      </c>
      <c r="T100" t="s">
        <v>88</v>
      </c>
      <c r="U100" t="b">
        <v>0</v>
      </c>
      <c r="V100" t="s">
        <v>276</v>
      </c>
      <c r="W100" s="1">
        <v>44624.491469907407</v>
      </c>
      <c r="X100">
        <v>438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-21</v>
      </c>
      <c r="AE100">
        <v>0</v>
      </c>
      <c r="AF100">
        <v>0</v>
      </c>
      <c r="AG100">
        <v>0</v>
      </c>
      <c r="AH100" t="s">
        <v>278</v>
      </c>
      <c r="AI100" s="1">
        <v>44624.53229166667</v>
      </c>
      <c r="AJ100">
        <v>200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-22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  <c r="BF100" t="s">
        <v>11</v>
      </c>
    </row>
    <row r="101" spans="1:58" x14ac:dyDescent="0.45">
      <c r="A101" t="s">
        <v>346</v>
      </c>
      <c r="B101" t="s">
        <v>80</v>
      </c>
      <c r="C101" t="s">
        <v>341</v>
      </c>
      <c r="D101" t="s">
        <v>82</v>
      </c>
      <c r="E101" s="2" t="str">
        <f>HYPERLINK("capsilon://?command=openfolder&amp;siteaddress=FAM.docvelocity-na8.net&amp;folderid=FX314FB2C1-A4DD-FE98-5107-674DD3AA4040","FX220211703")</f>
        <v>FX220211703</v>
      </c>
      <c r="F101" t="s">
        <v>19</v>
      </c>
      <c r="G101" t="s">
        <v>19</v>
      </c>
      <c r="H101" t="s">
        <v>83</v>
      </c>
      <c r="I101" t="s">
        <v>347</v>
      </c>
      <c r="J101">
        <v>0</v>
      </c>
      <c r="K101" t="s">
        <v>85</v>
      </c>
      <c r="L101" t="s">
        <v>86</v>
      </c>
      <c r="M101" t="s">
        <v>87</v>
      </c>
      <c r="N101">
        <v>1</v>
      </c>
      <c r="O101" s="1">
        <v>44624.484537037039</v>
      </c>
      <c r="P101" s="1">
        <v>44627.181087962963</v>
      </c>
      <c r="Q101">
        <v>231537</v>
      </c>
      <c r="R101">
        <v>1445</v>
      </c>
      <c r="S101" t="b">
        <v>0</v>
      </c>
      <c r="T101" t="s">
        <v>88</v>
      </c>
      <c r="U101" t="b">
        <v>0</v>
      </c>
      <c r="V101" t="s">
        <v>252</v>
      </c>
      <c r="W101" s="1">
        <v>44627.181087962963</v>
      </c>
      <c r="X101">
        <v>94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37</v>
      </c>
      <c r="AF101">
        <v>0</v>
      </c>
      <c r="AG101">
        <v>2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  <c r="BF101" t="s">
        <v>11</v>
      </c>
    </row>
    <row r="102" spans="1:58" x14ac:dyDescent="0.45">
      <c r="A102" t="s">
        <v>348</v>
      </c>
      <c r="B102" t="s">
        <v>80</v>
      </c>
      <c r="C102" t="s">
        <v>341</v>
      </c>
      <c r="D102" t="s">
        <v>82</v>
      </c>
      <c r="E102" s="2" t="str">
        <f>HYPERLINK("capsilon://?command=openfolder&amp;siteaddress=FAM.docvelocity-na8.net&amp;folderid=FX314FB2C1-A4DD-FE98-5107-674DD3AA4040","FX220211703")</f>
        <v>FX220211703</v>
      </c>
      <c r="F102" t="s">
        <v>19</v>
      </c>
      <c r="G102" t="s">
        <v>19</v>
      </c>
      <c r="H102" t="s">
        <v>83</v>
      </c>
      <c r="I102" t="s">
        <v>349</v>
      </c>
      <c r="J102">
        <v>0</v>
      </c>
      <c r="K102" t="s">
        <v>85</v>
      </c>
      <c r="L102" t="s">
        <v>86</v>
      </c>
      <c r="M102" t="s">
        <v>87</v>
      </c>
      <c r="N102">
        <v>1</v>
      </c>
      <c r="O102" s="1">
        <v>44624.485682870371</v>
      </c>
      <c r="P102" s="1">
        <v>44624.527453703704</v>
      </c>
      <c r="Q102">
        <v>2690</v>
      </c>
      <c r="R102">
        <v>919</v>
      </c>
      <c r="S102" t="b">
        <v>0</v>
      </c>
      <c r="T102" t="s">
        <v>88</v>
      </c>
      <c r="U102" t="b">
        <v>0</v>
      </c>
      <c r="V102" t="s">
        <v>143</v>
      </c>
      <c r="W102" s="1">
        <v>44624.527453703704</v>
      </c>
      <c r="X102">
        <v>388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37</v>
      </c>
      <c r="AF102">
        <v>0</v>
      </c>
      <c r="AG102">
        <v>5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  <c r="BF102" t="s">
        <v>11</v>
      </c>
    </row>
    <row r="103" spans="1:58" x14ac:dyDescent="0.45">
      <c r="A103" t="s">
        <v>350</v>
      </c>
      <c r="B103" t="s">
        <v>80</v>
      </c>
      <c r="C103" t="s">
        <v>329</v>
      </c>
      <c r="D103" t="s">
        <v>82</v>
      </c>
      <c r="E103" s="2" t="str">
        <f>HYPERLINK("capsilon://?command=openfolder&amp;siteaddress=FAM.docvelocity-na8.net&amp;folderid=FX5CA35C4B-7B77-503A-BBAC-6311662BA857","FX22026392")</f>
        <v>FX22026392</v>
      </c>
      <c r="F103" t="s">
        <v>19</v>
      </c>
      <c r="G103" t="s">
        <v>19</v>
      </c>
      <c r="H103" t="s">
        <v>83</v>
      </c>
      <c r="I103" t="s">
        <v>351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44624.486030092594</v>
      </c>
      <c r="P103" s="1">
        <v>44624.532511574071</v>
      </c>
      <c r="Q103">
        <v>3921</v>
      </c>
      <c r="R103">
        <v>95</v>
      </c>
      <c r="S103" t="b">
        <v>0</v>
      </c>
      <c r="T103" t="s">
        <v>88</v>
      </c>
      <c r="U103" t="b">
        <v>0</v>
      </c>
      <c r="V103" t="s">
        <v>276</v>
      </c>
      <c r="W103" s="1">
        <v>44624.494074074071</v>
      </c>
      <c r="X103">
        <v>77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278</v>
      </c>
      <c r="AI103" s="1">
        <v>44624.532511574071</v>
      </c>
      <c r="AJ103">
        <v>18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  <c r="BF103" t="s">
        <v>11</v>
      </c>
    </row>
    <row r="104" spans="1:58" x14ac:dyDescent="0.45">
      <c r="A104" t="s">
        <v>352</v>
      </c>
      <c r="B104" t="s">
        <v>80</v>
      </c>
      <c r="C104" t="s">
        <v>329</v>
      </c>
      <c r="D104" t="s">
        <v>82</v>
      </c>
      <c r="E104" s="2" t="str">
        <f>HYPERLINK("capsilon://?command=openfolder&amp;siteaddress=FAM.docvelocity-na8.net&amp;folderid=FX5CA35C4B-7B77-503A-BBAC-6311662BA857","FX22026392")</f>
        <v>FX22026392</v>
      </c>
      <c r="F104" t="s">
        <v>19</v>
      </c>
      <c r="G104" t="s">
        <v>19</v>
      </c>
      <c r="H104" t="s">
        <v>83</v>
      </c>
      <c r="I104" t="s">
        <v>353</v>
      </c>
      <c r="J104">
        <v>0</v>
      </c>
      <c r="K104" t="s">
        <v>85</v>
      </c>
      <c r="L104" t="s">
        <v>86</v>
      </c>
      <c r="M104" t="s">
        <v>87</v>
      </c>
      <c r="N104">
        <v>1</v>
      </c>
      <c r="O104" s="1">
        <v>44624.487685185188</v>
      </c>
      <c r="P104" s="1">
        <v>44624.530034722222</v>
      </c>
      <c r="Q104">
        <v>2992</v>
      </c>
      <c r="R104">
        <v>667</v>
      </c>
      <c r="S104" t="b">
        <v>0</v>
      </c>
      <c r="T104" t="s">
        <v>88</v>
      </c>
      <c r="U104" t="b">
        <v>0</v>
      </c>
      <c r="V104" t="s">
        <v>143</v>
      </c>
      <c r="W104" s="1">
        <v>44624.530034722222</v>
      </c>
      <c r="X104">
        <v>222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52</v>
      </c>
      <c r="AF104">
        <v>0</v>
      </c>
      <c r="AG104">
        <v>1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  <c r="BF104" t="s">
        <v>11</v>
      </c>
    </row>
    <row r="105" spans="1:58" x14ac:dyDescent="0.45">
      <c r="A105" t="s">
        <v>354</v>
      </c>
      <c r="B105" t="s">
        <v>80</v>
      </c>
      <c r="C105" t="s">
        <v>341</v>
      </c>
      <c r="D105" t="s">
        <v>82</v>
      </c>
      <c r="E105" s="2" t="str">
        <f>HYPERLINK("capsilon://?command=openfolder&amp;siteaddress=FAM.docvelocity-na8.net&amp;folderid=FX314FB2C1-A4DD-FE98-5107-674DD3AA4040","FX220211703")</f>
        <v>FX220211703</v>
      </c>
      <c r="F105" t="s">
        <v>19</v>
      </c>
      <c r="G105" t="s">
        <v>19</v>
      </c>
      <c r="H105" t="s">
        <v>83</v>
      </c>
      <c r="I105" t="s">
        <v>355</v>
      </c>
      <c r="J105">
        <v>0</v>
      </c>
      <c r="K105" t="s">
        <v>85</v>
      </c>
      <c r="L105" t="s">
        <v>86</v>
      </c>
      <c r="M105" t="s">
        <v>87</v>
      </c>
      <c r="N105">
        <v>2</v>
      </c>
      <c r="O105" s="1">
        <v>44624.49527777778</v>
      </c>
      <c r="P105" s="1">
        <v>44624.546759259261</v>
      </c>
      <c r="Q105">
        <v>3081</v>
      </c>
      <c r="R105">
        <v>1367</v>
      </c>
      <c r="S105" t="b">
        <v>0</v>
      </c>
      <c r="T105" t="s">
        <v>88</v>
      </c>
      <c r="U105" t="b">
        <v>0</v>
      </c>
      <c r="V105" t="s">
        <v>143</v>
      </c>
      <c r="W105" s="1">
        <v>44624.535520833335</v>
      </c>
      <c r="X105">
        <v>491</v>
      </c>
      <c r="Y105">
        <v>37</v>
      </c>
      <c r="Z105">
        <v>0</v>
      </c>
      <c r="AA105">
        <v>37</v>
      </c>
      <c r="AB105">
        <v>0</v>
      </c>
      <c r="AC105">
        <v>27</v>
      </c>
      <c r="AD105">
        <v>-37</v>
      </c>
      <c r="AE105">
        <v>0</v>
      </c>
      <c r="AF105">
        <v>0</v>
      </c>
      <c r="AG105">
        <v>0</v>
      </c>
      <c r="AH105" t="s">
        <v>98</v>
      </c>
      <c r="AI105" s="1">
        <v>44624.546759259261</v>
      </c>
      <c r="AJ105">
        <v>476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-38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  <c r="BF105" t="s">
        <v>11</v>
      </c>
    </row>
    <row r="106" spans="1:58" x14ac:dyDescent="0.45">
      <c r="A106" t="s">
        <v>356</v>
      </c>
      <c r="B106" t="s">
        <v>80</v>
      </c>
      <c r="C106" t="s">
        <v>324</v>
      </c>
      <c r="D106" t="s">
        <v>82</v>
      </c>
      <c r="E106" s="2" t="str">
        <f>HYPERLINK("capsilon://?command=openfolder&amp;siteaddress=FAM.docvelocity-na8.net&amp;folderid=FXC42CA0F0-EEC7-F80E-0134-C85D561EF051","FX211211095")</f>
        <v>FX211211095</v>
      </c>
      <c r="F106" t="s">
        <v>19</v>
      </c>
      <c r="G106" t="s">
        <v>19</v>
      </c>
      <c r="H106" t="s">
        <v>83</v>
      </c>
      <c r="I106" t="s">
        <v>325</v>
      </c>
      <c r="J106">
        <v>0</v>
      </c>
      <c r="K106" t="s">
        <v>85</v>
      </c>
      <c r="L106" t="s">
        <v>86</v>
      </c>
      <c r="M106" t="s">
        <v>87</v>
      </c>
      <c r="N106">
        <v>2</v>
      </c>
      <c r="O106" s="1">
        <v>44624.521597222221</v>
      </c>
      <c r="P106" s="1">
        <v>44624.539641203701</v>
      </c>
      <c r="Q106">
        <v>99</v>
      </c>
      <c r="R106">
        <v>1460</v>
      </c>
      <c r="S106" t="b">
        <v>0</v>
      </c>
      <c r="T106" t="s">
        <v>88</v>
      </c>
      <c r="U106" t="b">
        <v>1</v>
      </c>
      <c r="V106" t="s">
        <v>114</v>
      </c>
      <c r="W106" s="1">
        <v>44624.533159722225</v>
      </c>
      <c r="X106">
        <v>994</v>
      </c>
      <c r="Y106">
        <v>37</v>
      </c>
      <c r="Z106">
        <v>0</v>
      </c>
      <c r="AA106">
        <v>37</v>
      </c>
      <c r="AB106">
        <v>37</v>
      </c>
      <c r="AC106">
        <v>33</v>
      </c>
      <c r="AD106">
        <v>-37</v>
      </c>
      <c r="AE106">
        <v>0</v>
      </c>
      <c r="AF106">
        <v>0</v>
      </c>
      <c r="AG106">
        <v>0</v>
      </c>
      <c r="AH106" t="s">
        <v>278</v>
      </c>
      <c r="AI106" s="1">
        <v>44624.539641203701</v>
      </c>
      <c r="AJ106">
        <v>417</v>
      </c>
      <c r="AK106">
        <v>2</v>
      </c>
      <c r="AL106">
        <v>0</v>
      </c>
      <c r="AM106">
        <v>2</v>
      </c>
      <c r="AN106">
        <v>37</v>
      </c>
      <c r="AO106">
        <v>2</v>
      </c>
      <c r="AP106">
        <v>-39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  <c r="BF106" t="s">
        <v>11</v>
      </c>
    </row>
    <row r="107" spans="1:58" x14ac:dyDescent="0.45">
      <c r="A107" t="s">
        <v>357</v>
      </c>
      <c r="B107" t="s">
        <v>80</v>
      </c>
      <c r="C107" t="s">
        <v>321</v>
      </c>
      <c r="D107" t="s">
        <v>82</v>
      </c>
      <c r="E107" s="2" t="str">
        <f>HYPERLINK("capsilon://?command=openfolder&amp;siteaddress=FAM.docvelocity-na8.net&amp;folderid=FX5E742D24-2EA4-AA50-CF99-BD33457706E0","FX22024275")</f>
        <v>FX22024275</v>
      </c>
      <c r="F107" t="s">
        <v>19</v>
      </c>
      <c r="G107" t="s">
        <v>19</v>
      </c>
      <c r="H107" t="s">
        <v>83</v>
      </c>
      <c r="I107" t="s">
        <v>322</v>
      </c>
      <c r="J107">
        <v>0</v>
      </c>
      <c r="K107" t="s">
        <v>85</v>
      </c>
      <c r="L107" t="s">
        <v>86</v>
      </c>
      <c r="M107" t="s">
        <v>87</v>
      </c>
      <c r="N107">
        <v>2</v>
      </c>
      <c r="O107" s="1">
        <v>44624.521898148145</v>
      </c>
      <c r="P107" s="1">
        <v>44624.621967592589</v>
      </c>
      <c r="Q107">
        <v>1869</v>
      </c>
      <c r="R107">
        <v>6777</v>
      </c>
      <c r="S107" t="b">
        <v>0</v>
      </c>
      <c r="T107" t="s">
        <v>88</v>
      </c>
      <c r="U107" t="b">
        <v>1</v>
      </c>
      <c r="V107" t="s">
        <v>191</v>
      </c>
      <c r="W107" s="1">
        <v>44624.577488425923</v>
      </c>
      <c r="X107">
        <v>4103</v>
      </c>
      <c r="Y107">
        <v>405</v>
      </c>
      <c r="Z107">
        <v>0</v>
      </c>
      <c r="AA107">
        <v>405</v>
      </c>
      <c r="AB107">
        <v>450</v>
      </c>
      <c r="AC107">
        <v>168</v>
      </c>
      <c r="AD107">
        <v>-405</v>
      </c>
      <c r="AE107">
        <v>0</v>
      </c>
      <c r="AF107">
        <v>0</v>
      </c>
      <c r="AG107">
        <v>0</v>
      </c>
      <c r="AH107" t="s">
        <v>90</v>
      </c>
      <c r="AI107" s="1">
        <v>44624.621967592589</v>
      </c>
      <c r="AJ107">
        <v>2421</v>
      </c>
      <c r="AK107">
        <v>0</v>
      </c>
      <c r="AL107">
        <v>0</v>
      </c>
      <c r="AM107">
        <v>0</v>
      </c>
      <c r="AN107">
        <v>50</v>
      </c>
      <c r="AO107">
        <v>0</v>
      </c>
      <c r="AP107">
        <v>-405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  <c r="BF107" t="s">
        <v>11</v>
      </c>
    </row>
    <row r="108" spans="1:58" x14ac:dyDescent="0.45">
      <c r="A108" t="s">
        <v>358</v>
      </c>
      <c r="B108" t="s">
        <v>80</v>
      </c>
      <c r="C108" t="s">
        <v>338</v>
      </c>
      <c r="D108" t="s">
        <v>82</v>
      </c>
      <c r="E108" s="2" t="str">
        <f>HYPERLINK("capsilon://?command=openfolder&amp;siteaddress=FAM.docvelocity-na8.net&amp;folderid=FX43AFDDD7-A502-6A0D-73D9-EB8BD3388448","FX22017872")</f>
        <v>FX22017872</v>
      </c>
      <c r="F108" t="s">
        <v>19</v>
      </c>
      <c r="G108" t="s">
        <v>19</v>
      </c>
      <c r="H108" t="s">
        <v>83</v>
      </c>
      <c r="I108" t="s">
        <v>359</v>
      </c>
      <c r="J108">
        <v>0</v>
      </c>
      <c r="K108" t="s">
        <v>85</v>
      </c>
      <c r="L108" t="s">
        <v>86</v>
      </c>
      <c r="M108" t="s">
        <v>87</v>
      </c>
      <c r="N108">
        <v>2</v>
      </c>
      <c r="O108" s="1">
        <v>44624.522314814814</v>
      </c>
      <c r="P108" s="1">
        <v>44624.534803240742</v>
      </c>
      <c r="Q108">
        <v>654</v>
      </c>
      <c r="R108">
        <v>425</v>
      </c>
      <c r="S108" t="b">
        <v>0</v>
      </c>
      <c r="T108" t="s">
        <v>88</v>
      </c>
      <c r="U108" t="b">
        <v>0</v>
      </c>
      <c r="V108" t="s">
        <v>237</v>
      </c>
      <c r="W108" s="1">
        <v>44624.525717592594</v>
      </c>
      <c r="X108">
        <v>228</v>
      </c>
      <c r="Y108">
        <v>21</v>
      </c>
      <c r="Z108">
        <v>0</v>
      </c>
      <c r="AA108">
        <v>21</v>
      </c>
      <c r="AB108">
        <v>0</v>
      </c>
      <c r="AC108">
        <v>6</v>
      </c>
      <c r="AD108">
        <v>-21</v>
      </c>
      <c r="AE108">
        <v>0</v>
      </c>
      <c r="AF108">
        <v>0</v>
      </c>
      <c r="AG108">
        <v>0</v>
      </c>
      <c r="AH108" t="s">
        <v>278</v>
      </c>
      <c r="AI108" s="1">
        <v>44624.534803240742</v>
      </c>
      <c r="AJ108">
        <v>197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-21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  <c r="BF108" t="s">
        <v>11</v>
      </c>
    </row>
    <row r="109" spans="1:58" x14ac:dyDescent="0.45">
      <c r="A109" t="s">
        <v>360</v>
      </c>
      <c r="B109" t="s">
        <v>80</v>
      </c>
      <c r="C109" t="s">
        <v>332</v>
      </c>
      <c r="D109" t="s">
        <v>82</v>
      </c>
      <c r="E109" s="2" t="str">
        <f>HYPERLINK("capsilon://?command=openfolder&amp;siteaddress=FAM.docvelocity-na8.net&amp;folderid=FX2AB561C6-8FF4-52B3-0D0A-FBD2569DC4A8","FX22024501")</f>
        <v>FX22024501</v>
      </c>
      <c r="F109" t="s">
        <v>19</v>
      </c>
      <c r="G109" t="s">
        <v>19</v>
      </c>
      <c r="H109" t="s">
        <v>83</v>
      </c>
      <c r="I109" t="s">
        <v>361</v>
      </c>
      <c r="J109">
        <v>0</v>
      </c>
      <c r="K109" t="s">
        <v>85</v>
      </c>
      <c r="L109" t="s">
        <v>86</v>
      </c>
      <c r="M109" t="s">
        <v>87</v>
      </c>
      <c r="N109">
        <v>1</v>
      </c>
      <c r="O109" s="1">
        <v>44624.522800925923</v>
      </c>
      <c r="P109" s="1">
        <v>44624.532384259262</v>
      </c>
      <c r="Q109">
        <v>550</v>
      </c>
      <c r="R109">
        <v>278</v>
      </c>
      <c r="S109" t="b">
        <v>0</v>
      </c>
      <c r="T109" t="s">
        <v>88</v>
      </c>
      <c r="U109" t="b">
        <v>0</v>
      </c>
      <c r="V109" t="s">
        <v>143</v>
      </c>
      <c r="W109" s="1">
        <v>44624.532384259262</v>
      </c>
      <c r="X109">
        <v>202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56</v>
      </c>
      <c r="AF109">
        <v>0</v>
      </c>
      <c r="AG109">
        <v>2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  <c r="BF109" t="s">
        <v>11</v>
      </c>
    </row>
    <row r="110" spans="1:58" x14ac:dyDescent="0.45">
      <c r="A110" t="s">
        <v>362</v>
      </c>
      <c r="B110" t="s">
        <v>80</v>
      </c>
      <c r="C110" t="s">
        <v>324</v>
      </c>
      <c r="D110" t="s">
        <v>82</v>
      </c>
      <c r="E110" s="2" t="str">
        <f>HYPERLINK("capsilon://?command=openfolder&amp;siteaddress=FAM.docvelocity-na8.net&amp;folderid=FXC42CA0F0-EEC7-F80E-0134-C85D561EF051","FX211211095")</f>
        <v>FX211211095</v>
      </c>
      <c r="F110" t="s">
        <v>19</v>
      </c>
      <c r="G110" t="s">
        <v>19</v>
      </c>
      <c r="H110" t="s">
        <v>83</v>
      </c>
      <c r="I110" t="s">
        <v>327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44624.523854166669</v>
      </c>
      <c r="P110" s="1">
        <v>44624.587962962964</v>
      </c>
      <c r="Q110">
        <v>182</v>
      </c>
      <c r="R110">
        <v>5357</v>
      </c>
      <c r="S110" t="b">
        <v>0</v>
      </c>
      <c r="T110" t="s">
        <v>88</v>
      </c>
      <c r="U110" t="b">
        <v>1</v>
      </c>
      <c r="V110" t="s">
        <v>127</v>
      </c>
      <c r="W110" s="1">
        <v>44624.572534722225</v>
      </c>
      <c r="X110">
        <v>4110</v>
      </c>
      <c r="Y110">
        <v>309</v>
      </c>
      <c r="Z110">
        <v>0</v>
      </c>
      <c r="AA110">
        <v>309</v>
      </c>
      <c r="AB110">
        <v>0</v>
      </c>
      <c r="AC110">
        <v>249</v>
      </c>
      <c r="AD110">
        <v>-309</v>
      </c>
      <c r="AE110">
        <v>0</v>
      </c>
      <c r="AF110">
        <v>0</v>
      </c>
      <c r="AG110">
        <v>0</v>
      </c>
      <c r="AH110" t="s">
        <v>98</v>
      </c>
      <c r="AI110" s="1">
        <v>44624.587962962964</v>
      </c>
      <c r="AJ110">
        <v>1247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-309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  <c r="BF110" t="s">
        <v>11</v>
      </c>
    </row>
    <row r="111" spans="1:58" x14ac:dyDescent="0.45">
      <c r="A111" t="s">
        <v>363</v>
      </c>
      <c r="B111" t="s">
        <v>80</v>
      </c>
      <c r="C111" t="s">
        <v>332</v>
      </c>
      <c r="D111" t="s">
        <v>82</v>
      </c>
      <c r="E111" s="2" t="str">
        <f>HYPERLINK("capsilon://?command=openfolder&amp;siteaddress=FAM.docvelocity-na8.net&amp;folderid=FX2AB561C6-8FF4-52B3-0D0A-FBD2569DC4A8","FX22024501")</f>
        <v>FX22024501</v>
      </c>
      <c r="F111" t="s">
        <v>19</v>
      </c>
      <c r="G111" t="s">
        <v>19</v>
      </c>
      <c r="H111" t="s">
        <v>83</v>
      </c>
      <c r="I111" t="s">
        <v>364</v>
      </c>
      <c r="J111">
        <v>0</v>
      </c>
      <c r="K111" t="s">
        <v>85</v>
      </c>
      <c r="L111" t="s">
        <v>86</v>
      </c>
      <c r="M111" t="s">
        <v>87</v>
      </c>
      <c r="N111">
        <v>1</v>
      </c>
      <c r="O111" s="1">
        <v>44624.525046296294</v>
      </c>
      <c r="P111" s="1">
        <v>44624.533310185187</v>
      </c>
      <c r="Q111">
        <v>548</v>
      </c>
      <c r="R111">
        <v>166</v>
      </c>
      <c r="S111" t="b">
        <v>0</v>
      </c>
      <c r="T111" t="s">
        <v>88</v>
      </c>
      <c r="U111" t="b">
        <v>0</v>
      </c>
      <c r="V111" t="s">
        <v>143</v>
      </c>
      <c r="W111" s="1">
        <v>44624.533310185187</v>
      </c>
      <c r="X111">
        <v>79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56</v>
      </c>
      <c r="AF111">
        <v>0</v>
      </c>
      <c r="AG111">
        <v>2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  <c r="BF111" t="s">
        <v>11</v>
      </c>
    </row>
    <row r="112" spans="1:58" x14ac:dyDescent="0.45">
      <c r="A112" t="s">
        <v>365</v>
      </c>
      <c r="B112" t="s">
        <v>80</v>
      </c>
      <c r="C112" t="s">
        <v>341</v>
      </c>
      <c r="D112" t="s">
        <v>82</v>
      </c>
      <c r="E112" s="2" t="str">
        <f>HYPERLINK("capsilon://?command=openfolder&amp;siteaddress=FAM.docvelocity-na8.net&amp;folderid=FX314FB2C1-A4DD-FE98-5107-674DD3AA4040","FX220211703")</f>
        <v>FX220211703</v>
      </c>
      <c r="F112" t="s">
        <v>19</v>
      </c>
      <c r="G112" t="s">
        <v>19</v>
      </c>
      <c r="H112" t="s">
        <v>83</v>
      </c>
      <c r="I112" t="s">
        <v>349</v>
      </c>
      <c r="J112">
        <v>0</v>
      </c>
      <c r="K112" t="s">
        <v>85</v>
      </c>
      <c r="L112" t="s">
        <v>86</v>
      </c>
      <c r="M112" t="s">
        <v>87</v>
      </c>
      <c r="N112">
        <v>2</v>
      </c>
      <c r="O112" s="1">
        <v>44624.528009259258</v>
      </c>
      <c r="P112" s="1">
        <v>44624.569699074076</v>
      </c>
      <c r="Q112">
        <v>1873</v>
      </c>
      <c r="R112">
        <v>1729</v>
      </c>
      <c r="S112" t="b">
        <v>0</v>
      </c>
      <c r="T112" t="s">
        <v>88</v>
      </c>
      <c r="U112" t="b">
        <v>1</v>
      </c>
      <c r="V112" t="s">
        <v>89</v>
      </c>
      <c r="W112" s="1">
        <v>44624.54483796296</v>
      </c>
      <c r="X112">
        <v>1448</v>
      </c>
      <c r="Y112">
        <v>105</v>
      </c>
      <c r="Z112">
        <v>0</v>
      </c>
      <c r="AA112">
        <v>105</v>
      </c>
      <c r="AB112">
        <v>21</v>
      </c>
      <c r="AC112">
        <v>34</v>
      </c>
      <c r="AD112">
        <v>-105</v>
      </c>
      <c r="AE112">
        <v>0</v>
      </c>
      <c r="AF112">
        <v>0</v>
      </c>
      <c r="AG112">
        <v>0</v>
      </c>
      <c r="AH112" t="s">
        <v>103</v>
      </c>
      <c r="AI112" s="1">
        <v>44624.569699074076</v>
      </c>
      <c r="AJ112">
        <v>271</v>
      </c>
      <c r="AK112">
        <v>5</v>
      </c>
      <c r="AL112">
        <v>0</v>
      </c>
      <c r="AM112">
        <v>5</v>
      </c>
      <c r="AN112">
        <v>21</v>
      </c>
      <c r="AO112">
        <v>5</v>
      </c>
      <c r="AP112">
        <v>-110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  <c r="BF112" t="s">
        <v>11</v>
      </c>
    </row>
    <row r="113" spans="1:58" x14ac:dyDescent="0.45">
      <c r="A113" t="s">
        <v>366</v>
      </c>
      <c r="B113" t="s">
        <v>80</v>
      </c>
      <c r="C113" t="s">
        <v>329</v>
      </c>
      <c r="D113" t="s">
        <v>82</v>
      </c>
      <c r="E113" s="2" t="str">
        <f>HYPERLINK("capsilon://?command=openfolder&amp;siteaddress=FAM.docvelocity-na8.net&amp;folderid=FX5CA35C4B-7B77-503A-BBAC-6311662BA857","FX22026392")</f>
        <v>FX22026392</v>
      </c>
      <c r="F113" t="s">
        <v>19</v>
      </c>
      <c r="G113" t="s">
        <v>19</v>
      </c>
      <c r="H113" t="s">
        <v>83</v>
      </c>
      <c r="I113" t="s">
        <v>353</v>
      </c>
      <c r="J113">
        <v>0</v>
      </c>
      <c r="K113" t="s">
        <v>85</v>
      </c>
      <c r="L113" t="s">
        <v>86</v>
      </c>
      <c r="M113" t="s">
        <v>87</v>
      </c>
      <c r="N113">
        <v>2</v>
      </c>
      <c r="O113" s="1">
        <v>44624.530347222222</v>
      </c>
      <c r="P113" s="1">
        <v>44624.539467592593</v>
      </c>
      <c r="Q113">
        <v>27</v>
      </c>
      <c r="R113">
        <v>761</v>
      </c>
      <c r="S113" t="b">
        <v>0</v>
      </c>
      <c r="T113" t="s">
        <v>88</v>
      </c>
      <c r="U113" t="b">
        <v>1</v>
      </c>
      <c r="V113" t="s">
        <v>237</v>
      </c>
      <c r="W113" s="1">
        <v>44624.536886574075</v>
      </c>
      <c r="X113">
        <v>562</v>
      </c>
      <c r="Y113">
        <v>37</v>
      </c>
      <c r="Z113">
        <v>0</v>
      </c>
      <c r="AA113">
        <v>37</v>
      </c>
      <c r="AB113">
        <v>0</v>
      </c>
      <c r="AC113">
        <v>33</v>
      </c>
      <c r="AD113">
        <v>-37</v>
      </c>
      <c r="AE113">
        <v>0</v>
      </c>
      <c r="AF113">
        <v>0</v>
      </c>
      <c r="AG113">
        <v>0</v>
      </c>
      <c r="AH113" t="s">
        <v>90</v>
      </c>
      <c r="AI113" s="1">
        <v>44624.539467592593</v>
      </c>
      <c r="AJ113">
        <v>199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-37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  <c r="BF113" t="s">
        <v>11</v>
      </c>
    </row>
    <row r="114" spans="1:58" x14ac:dyDescent="0.45">
      <c r="A114" t="s">
        <v>367</v>
      </c>
      <c r="B114" t="s">
        <v>80</v>
      </c>
      <c r="C114" t="s">
        <v>332</v>
      </c>
      <c r="D114" t="s">
        <v>82</v>
      </c>
      <c r="E114" s="2" t="str">
        <f>HYPERLINK("capsilon://?command=openfolder&amp;siteaddress=FAM.docvelocity-na8.net&amp;folderid=FX2AB561C6-8FF4-52B3-0D0A-FBD2569DC4A8","FX22024501")</f>
        <v>FX22024501</v>
      </c>
      <c r="F114" t="s">
        <v>19</v>
      </c>
      <c r="G114" t="s">
        <v>19</v>
      </c>
      <c r="H114" t="s">
        <v>83</v>
      </c>
      <c r="I114" t="s">
        <v>361</v>
      </c>
      <c r="J114">
        <v>0</v>
      </c>
      <c r="K114" t="s">
        <v>85</v>
      </c>
      <c r="L114" t="s">
        <v>86</v>
      </c>
      <c r="M114" t="s">
        <v>87</v>
      </c>
      <c r="N114">
        <v>2</v>
      </c>
      <c r="O114" s="1">
        <v>44624.533576388887</v>
      </c>
      <c r="P114" s="1">
        <v>44624.544814814813</v>
      </c>
      <c r="Q114">
        <v>26</v>
      </c>
      <c r="R114">
        <v>945</v>
      </c>
      <c r="S114" t="b">
        <v>0</v>
      </c>
      <c r="T114" t="s">
        <v>88</v>
      </c>
      <c r="U114" t="b">
        <v>1</v>
      </c>
      <c r="V114" t="s">
        <v>114</v>
      </c>
      <c r="W114" s="1">
        <v>44624.539351851854</v>
      </c>
      <c r="X114">
        <v>484</v>
      </c>
      <c r="Y114">
        <v>82</v>
      </c>
      <c r="Z114">
        <v>0</v>
      </c>
      <c r="AA114">
        <v>82</v>
      </c>
      <c r="AB114">
        <v>0</v>
      </c>
      <c r="AC114">
        <v>22</v>
      </c>
      <c r="AD114">
        <v>-82</v>
      </c>
      <c r="AE114">
        <v>0</v>
      </c>
      <c r="AF114">
        <v>0</v>
      </c>
      <c r="AG114">
        <v>0</v>
      </c>
      <c r="AH114" t="s">
        <v>90</v>
      </c>
      <c r="AI114" s="1">
        <v>44624.544814814813</v>
      </c>
      <c r="AJ114">
        <v>461</v>
      </c>
      <c r="AK114">
        <v>2</v>
      </c>
      <c r="AL114">
        <v>0</v>
      </c>
      <c r="AM114">
        <v>2</v>
      </c>
      <c r="AN114">
        <v>0</v>
      </c>
      <c r="AO114">
        <v>2</v>
      </c>
      <c r="AP114">
        <v>-84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  <c r="BF114" t="s">
        <v>11</v>
      </c>
    </row>
    <row r="115" spans="1:58" x14ac:dyDescent="0.45">
      <c r="A115" t="s">
        <v>368</v>
      </c>
      <c r="B115" t="s">
        <v>80</v>
      </c>
      <c r="C115" t="s">
        <v>332</v>
      </c>
      <c r="D115" t="s">
        <v>82</v>
      </c>
      <c r="E115" s="2" t="str">
        <f>HYPERLINK("capsilon://?command=openfolder&amp;siteaddress=FAM.docvelocity-na8.net&amp;folderid=FX2AB561C6-8FF4-52B3-0D0A-FBD2569DC4A8","FX22024501")</f>
        <v>FX22024501</v>
      </c>
      <c r="F115" t="s">
        <v>19</v>
      </c>
      <c r="G115" t="s">
        <v>19</v>
      </c>
      <c r="H115" t="s">
        <v>83</v>
      </c>
      <c r="I115" t="s">
        <v>364</v>
      </c>
      <c r="J115">
        <v>0</v>
      </c>
      <c r="K115" t="s">
        <v>85</v>
      </c>
      <c r="L115" t="s">
        <v>86</v>
      </c>
      <c r="M115" t="s">
        <v>87</v>
      </c>
      <c r="N115">
        <v>2</v>
      </c>
      <c r="O115" s="1">
        <v>44624.534571759257</v>
      </c>
      <c r="P115" s="1">
        <v>44624.542534722219</v>
      </c>
      <c r="Q115">
        <v>54</v>
      </c>
      <c r="R115">
        <v>634</v>
      </c>
      <c r="S115" t="b">
        <v>0</v>
      </c>
      <c r="T115" t="s">
        <v>88</v>
      </c>
      <c r="U115" t="b">
        <v>1</v>
      </c>
      <c r="V115" t="s">
        <v>102</v>
      </c>
      <c r="W115" s="1">
        <v>44624.539224537039</v>
      </c>
      <c r="X115">
        <v>385</v>
      </c>
      <c r="Y115">
        <v>82</v>
      </c>
      <c r="Z115">
        <v>0</v>
      </c>
      <c r="AA115">
        <v>82</v>
      </c>
      <c r="AB115">
        <v>0</v>
      </c>
      <c r="AC115">
        <v>21</v>
      </c>
      <c r="AD115">
        <v>-82</v>
      </c>
      <c r="AE115">
        <v>0</v>
      </c>
      <c r="AF115">
        <v>0</v>
      </c>
      <c r="AG115">
        <v>0</v>
      </c>
      <c r="AH115" t="s">
        <v>278</v>
      </c>
      <c r="AI115" s="1">
        <v>44624.542534722219</v>
      </c>
      <c r="AJ115">
        <v>249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-82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  <c r="BF115" t="s">
        <v>11</v>
      </c>
    </row>
    <row r="116" spans="1:58" x14ac:dyDescent="0.45">
      <c r="A116" t="s">
        <v>369</v>
      </c>
      <c r="B116" t="s">
        <v>80</v>
      </c>
      <c r="C116" t="s">
        <v>370</v>
      </c>
      <c r="D116" t="s">
        <v>82</v>
      </c>
      <c r="E116" s="2" t="str">
        <f>HYPERLINK("capsilon://?command=openfolder&amp;siteaddress=FAM.docvelocity-na8.net&amp;folderid=FX2A54C81B-8A6C-3FCC-1810-A2E062DAE6EF","FX21127958")</f>
        <v>FX21127958</v>
      </c>
      <c r="F116" t="s">
        <v>19</v>
      </c>
      <c r="G116" t="s">
        <v>19</v>
      </c>
      <c r="H116" t="s">
        <v>83</v>
      </c>
      <c r="I116" t="s">
        <v>371</v>
      </c>
      <c r="J116">
        <v>0</v>
      </c>
      <c r="K116" t="s">
        <v>85</v>
      </c>
      <c r="L116" t="s">
        <v>86</v>
      </c>
      <c r="M116" t="s">
        <v>87</v>
      </c>
      <c r="N116">
        <v>2</v>
      </c>
      <c r="O116" s="1">
        <v>44621.509525462963</v>
      </c>
      <c r="P116" s="1">
        <v>44621.564016203702</v>
      </c>
      <c r="Q116">
        <v>3738</v>
      </c>
      <c r="R116">
        <v>970</v>
      </c>
      <c r="S116" t="b">
        <v>0</v>
      </c>
      <c r="T116" t="s">
        <v>88</v>
      </c>
      <c r="U116" t="b">
        <v>0</v>
      </c>
      <c r="V116" t="s">
        <v>149</v>
      </c>
      <c r="W116" s="1">
        <v>44621.517175925925</v>
      </c>
      <c r="X116">
        <v>602</v>
      </c>
      <c r="Y116">
        <v>42</v>
      </c>
      <c r="Z116">
        <v>0</v>
      </c>
      <c r="AA116">
        <v>42</v>
      </c>
      <c r="AB116">
        <v>0</v>
      </c>
      <c r="AC116">
        <v>5</v>
      </c>
      <c r="AD116">
        <v>-42</v>
      </c>
      <c r="AE116">
        <v>0</v>
      </c>
      <c r="AF116">
        <v>0</v>
      </c>
      <c r="AG116">
        <v>0</v>
      </c>
      <c r="AH116" t="s">
        <v>103</v>
      </c>
      <c r="AI116" s="1">
        <v>44621.564016203702</v>
      </c>
      <c r="AJ116">
        <v>368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-42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  <c r="BF116" t="s">
        <v>11</v>
      </c>
    </row>
    <row r="117" spans="1:58" x14ac:dyDescent="0.45">
      <c r="A117" t="s">
        <v>372</v>
      </c>
      <c r="B117" t="s">
        <v>80</v>
      </c>
      <c r="C117" t="s">
        <v>370</v>
      </c>
      <c r="D117" t="s">
        <v>82</v>
      </c>
      <c r="E117" s="2" t="str">
        <f>HYPERLINK("capsilon://?command=openfolder&amp;siteaddress=FAM.docvelocity-na8.net&amp;folderid=FX2A54C81B-8A6C-3FCC-1810-A2E062DAE6EF","FX21127958")</f>
        <v>FX21127958</v>
      </c>
      <c r="F117" t="s">
        <v>19</v>
      </c>
      <c r="G117" t="s">
        <v>19</v>
      </c>
      <c r="H117" t="s">
        <v>83</v>
      </c>
      <c r="I117" t="s">
        <v>373</v>
      </c>
      <c r="J117">
        <v>0</v>
      </c>
      <c r="K117" t="s">
        <v>85</v>
      </c>
      <c r="L117" t="s">
        <v>86</v>
      </c>
      <c r="M117" t="s">
        <v>87</v>
      </c>
      <c r="N117">
        <v>2</v>
      </c>
      <c r="O117" s="1">
        <v>44621.51090277778</v>
      </c>
      <c r="P117" s="1">
        <v>44621.568368055552</v>
      </c>
      <c r="Q117">
        <v>3218</v>
      </c>
      <c r="R117">
        <v>1747</v>
      </c>
      <c r="S117" t="b">
        <v>0</v>
      </c>
      <c r="T117" t="s">
        <v>88</v>
      </c>
      <c r="U117" t="b">
        <v>0</v>
      </c>
      <c r="V117" t="s">
        <v>111</v>
      </c>
      <c r="W117" s="1">
        <v>44621.529953703706</v>
      </c>
      <c r="X117">
        <v>1372</v>
      </c>
      <c r="Y117">
        <v>58</v>
      </c>
      <c r="Z117">
        <v>0</v>
      </c>
      <c r="AA117">
        <v>58</v>
      </c>
      <c r="AB117">
        <v>0</v>
      </c>
      <c r="AC117">
        <v>54</v>
      </c>
      <c r="AD117">
        <v>-58</v>
      </c>
      <c r="AE117">
        <v>0</v>
      </c>
      <c r="AF117">
        <v>0</v>
      </c>
      <c r="AG117">
        <v>0</v>
      </c>
      <c r="AH117" t="s">
        <v>103</v>
      </c>
      <c r="AI117" s="1">
        <v>44621.568368055552</v>
      </c>
      <c r="AJ117">
        <v>375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-58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  <c r="BF117" t="s">
        <v>11</v>
      </c>
    </row>
    <row r="118" spans="1:58" x14ac:dyDescent="0.45">
      <c r="A118" t="s">
        <v>374</v>
      </c>
      <c r="B118" t="s">
        <v>80</v>
      </c>
      <c r="C118" t="s">
        <v>375</v>
      </c>
      <c r="D118" t="s">
        <v>82</v>
      </c>
      <c r="E118" s="2" t="str">
        <f>HYPERLINK("capsilon://?command=openfolder&amp;siteaddress=FAM.docvelocity-na8.net&amp;folderid=FX5E3AADE2-434E-C4C7-789C-EBEC9EB1A2B0","FX22022487")</f>
        <v>FX22022487</v>
      </c>
      <c r="F118" t="s">
        <v>19</v>
      </c>
      <c r="G118" t="s">
        <v>19</v>
      </c>
      <c r="H118" t="s">
        <v>83</v>
      </c>
      <c r="I118" t="s">
        <v>376</v>
      </c>
      <c r="J118">
        <v>0</v>
      </c>
      <c r="K118" t="s">
        <v>85</v>
      </c>
      <c r="L118" t="s">
        <v>86</v>
      </c>
      <c r="M118" t="s">
        <v>87</v>
      </c>
      <c r="N118">
        <v>2</v>
      </c>
      <c r="O118" s="1">
        <v>44624.573831018519</v>
      </c>
      <c r="P118" s="1">
        <v>44624.597997685189</v>
      </c>
      <c r="Q118">
        <v>1434</v>
      </c>
      <c r="R118">
        <v>654</v>
      </c>
      <c r="S118" t="b">
        <v>0</v>
      </c>
      <c r="T118" t="s">
        <v>88</v>
      </c>
      <c r="U118" t="b">
        <v>0</v>
      </c>
      <c r="V118" t="s">
        <v>127</v>
      </c>
      <c r="W118" s="1">
        <v>44624.578541666669</v>
      </c>
      <c r="X118">
        <v>377</v>
      </c>
      <c r="Y118">
        <v>37</v>
      </c>
      <c r="Z118">
        <v>0</v>
      </c>
      <c r="AA118">
        <v>37</v>
      </c>
      <c r="AB118">
        <v>0</v>
      </c>
      <c r="AC118">
        <v>9</v>
      </c>
      <c r="AD118">
        <v>-37</v>
      </c>
      <c r="AE118">
        <v>0</v>
      </c>
      <c r="AF118">
        <v>0</v>
      </c>
      <c r="AG118">
        <v>0</v>
      </c>
      <c r="AH118" t="s">
        <v>98</v>
      </c>
      <c r="AI118" s="1">
        <v>44624.597997685189</v>
      </c>
      <c r="AJ118">
        <v>277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-37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  <c r="BF118" t="s">
        <v>11</v>
      </c>
    </row>
    <row r="119" spans="1:58" x14ac:dyDescent="0.45">
      <c r="A119" t="s">
        <v>377</v>
      </c>
      <c r="B119" t="s">
        <v>80</v>
      </c>
      <c r="C119" t="s">
        <v>378</v>
      </c>
      <c r="D119" t="s">
        <v>82</v>
      </c>
      <c r="E119" s="2" t="str">
        <f>HYPERLINK("capsilon://?command=openfolder&amp;siteaddress=FAM.docvelocity-na8.net&amp;folderid=FX4E77B65B-47B8-E6C8-853C-F30E0E04078F","FX22028436")</f>
        <v>FX22028436</v>
      </c>
      <c r="F119" t="s">
        <v>19</v>
      </c>
      <c r="G119" t="s">
        <v>19</v>
      </c>
      <c r="H119" t="s">
        <v>83</v>
      </c>
      <c r="I119" t="s">
        <v>379</v>
      </c>
      <c r="J119">
        <v>0</v>
      </c>
      <c r="K119" t="s">
        <v>85</v>
      </c>
      <c r="L119" t="s">
        <v>86</v>
      </c>
      <c r="M119" t="s">
        <v>87</v>
      </c>
      <c r="N119">
        <v>2</v>
      </c>
      <c r="O119" s="1">
        <v>44624.58390046296</v>
      </c>
      <c r="P119" s="1">
        <v>44624.605127314811</v>
      </c>
      <c r="Q119">
        <v>751</v>
      </c>
      <c r="R119">
        <v>1083</v>
      </c>
      <c r="S119" t="b">
        <v>0</v>
      </c>
      <c r="T119" t="s">
        <v>88</v>
      </c>
      <c r="U119" t="b">
        <v>0</v>
      </c>
      <c r="V119" t="s">
        <v>191</v>
      </c>
      <c r="W119" s="1">
        <v>44624.596701388888</v>
      </c>
      <c r="X119">
        <v>857</v>
      </c>
      <c r="Y119">
        <v>52</v>
      </c>
      <c r="Z119">
        <v>0</v>
      </c>
      <c r="AA119">
        <v>52</v>
      </c>
      <c r="AB119">
        <v>0</v>
      </c>
      <c r="AC119">
        <v>31</v>
      </c>
      <c r="AD119">
        <v>-52</v>
      </c>
      <c r="AE119">
        <v>0</v>
      </c>
      <c r="AF119">
        <v>0</v>
      </c>
      <c r="AG119">
        <v>0</v>
      </c>
      <c r="AH119" t="s">
        <v>103</v>
      </c>
      <c r="AI119" s="1">
        <v>44624.605127314811</v>
      </c>
      <c r="AJ119">
        <v>171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-52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11</v>
      </c>
    </row>
    <row r="120" spans="1:58" x14ac:dyDescent="0.45">
      <c r="A120" t="s">
        <v>380</v>
      </c>
      <c r="B120" t="s">
        <v>80</v>
      </c>
      <c r="C120" t="s">
        <v>378</v>
      </c>
      <c r="D120" t="s">
        <v>82</v>
      </c>
      <c r="E120" s="2" t="str">
        <f>HYPERLINK("capsilon://?command=openfolder&amp;siteaddress=FAM.docvelocity-na8.net&amp;folderid=FX4E77B65B-47B8-E6C8-853C-F30E0E04078F","FX22028436")</f>
        <v>FX22028436</v>
      </c>
      <c r="F120" t="s">
        <v>19</v>
      </c>
      <c r="G120" t="s">
        <v>19</v>
      </c>
      <c r="H120" t="s">
        <v>83</v>
      </c>
      <c r="I120" t="s">
        <v>381</v>
      </c>
      <c r="J120">
        <v>0</v>
      </c>
      <c r="K120" t="s">
        <v>85</v>
      </c>
      <c r="L120" t="s">
        <v>86</v>
      </c>
      <c r="M120" t="s">
        <v>87</v>
      </c>
      <c r="N120">
        <v>2</v>
      </c>
      <c r="O120" s="1">
        <v>44624.584247685183</v>
      </c>
      <c r="P120" s="1">
        <v>44624.606030092589</v>
      </c>
      <c r="Q120">
        <v>881</v>
      </c>
      <c r="R120">
        <v>1001</v>
      </c>
      <c r="S120" t="b">
        <v>0</v>
      </c>
      <c r="T120" t="s">
        <v>88</v>
      </c>
      <c r="U120" t="b">
        <v>0</v>
      </c>
      <c r="V120" t="s">
        <v>127</v>
      </c>
      <c r="W120" s="1">
        <v>44624.598749999997</v>
      </c>
      <c r="X120">
        <v>886</v>
      </c>
      <c r="Y120">
        <v>52</v>
      </c>
      <c r="Z120">
        <v>0</v>
      </c>
      <c r="AA120">
        <v>52</v>
      </c>
      <c r="AB120">
        <v>0</v>
      </c>
      <c r="AC120">
        <v>45</v>
      </c>
      <c r="AD120">
        <v>-52</v>
      </c>
      <c r="AE120">
        <v>0</v>
      </c>
      <c r="AF120">
        <v>0</v>
      </c>
      <c r="AG120">
        <v>0</v>
      </c>
      <c r="AH120" t="s">
        <v>103</v>
      </c>
      <c r="AI120" s="1">
        <v>44624.606030092589</v>
      </c>
      <c r="AJ120">
        <v>78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-52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  <c r="BF120" t="s">
        <v>11</v>
      </c>
    </row>
    <row r="121" spans="1:58" x14ac:dyDescent="0.45">
      <c r="A121" t="s">
        <v>382</v>
      </c>
      <c r="B121" t="s">
        <v>80</v>
      </c>
      <c r="C121" t="s">
        <v>370</v>
      </c>
      <c r="D121" t="s">
        <v>82</v>
      </c>
      <c r="E121" s="2" t="str">
        <f>HYPERLINK("capsilon://?command=openfolder&amp;siteaddress=FAM.docvelocity-na8.net&amp;folderid=FX2A54C81B-8A6C-3FCC-1810-A2E062DAE6EF","FX21127958")</f>
        <v>FX21127958</v>
      </c>
      <c r="F121" t="s">
        <v>19</v>
      </c>
      <c r="G121" t="s">
        <v>19</v>
      </c>
      <c r="H121" t="s">
        <v>83</v>
      </c>
      <c r="I121" t="s">
        <v>383</v>
      </c>
      <c r="J121">
        <v>0</v>
      </c>
      <c r="K121" t="s">
        <v>85</v>
      </c>
      <c r="L121" t="s">
        <v>86</v>
      </c>
      <c r="M121" t="s">
        <v>87</v>
      </c>
      <c r="N121">
        <v>1</v>
      </c>
      <c r="O121" s="1">
        <v>44621.512719907405</v>
      </c>
      <c r="P121" s="1">
        <v>44621.630937499998</v>
      </c>
      <c r="Q121">
        <v>9614</v>
      </c>
      <c r="R121">
        <v>600</v>
      </c>
      <c r="S121" t="b">
        <v>0</v>
      </c>
      <c r="T121" t="s">
        <v>88</v>
      </c>
      <c r="U121" t="b">
        <v>0</v>
      </c>
      <c r="V121" t="s">
        <v>143</v>
      </c>
      <c r="W121" s="1">
        <v>44621.630937499998</v>
      </c>
      <c r="X121">
        <v>301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39</v>
      </c>
      <c r="AF121">
        <v>0</v>
      </c>
      <c r="AG121">
        <v>5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  <c r="BF121" t="s">
        <v>11</v>
      </c>
    </row>
    <row r="122" spans="1:58" x14ac:dyDescent="0.45">
      <c r="A122" t="s">
        <v>384</v>
      </c>
      <c r="B122" t="s">
        <v>80</v>
      </c>
      <c r="C122" t="s">
        <v>247</v>
      </c>
      <c r="D122" t="s">
        <v>82</v>
      </c>
      <c r="E122" s="2" t="str">
        <f>HYPERLINK("capsilon://?command=openfolder&amp;siteaddress=FAM.docvelocity-na8.net&amp;folderid=FXC1521C74-EFDC-171E-D751-B83E79B31354","FX220212859")</f>
        <v>FX220212859</v>
      </c>
      <c r="F122" t="s">
        <v>19</v>
      </c>
      <c r="G122" t="s">
        <v>19</v>
      </c>
      <c r="H122" t="s">
        <v>83</v>
      </c>
      <c r="I122" t="s">
        <v>385</v>
      </c>
      <c r="J122">
        <v>0</v>
      </c>
      <c r="K122" t="s">
        <v>85</v>
      </c>
      <c r="L122" t="s">
        <v>86</v>
      </c>
      <c r="M122" t="s">
        <v>87</v>
      </c>
      <c r="N122">
        <v>2</v>
      </c>
      <c r="O122" s="1">
        <v>44624.619247685187</v>
      </c>
      <c r="P122" s="1">
        <v>44624.634375000001</v>
      </c>
      <c r="Q122">
        <v>562</v>
      </c>
      <c r="R122">
        <v>745</v>
      </c>
      <c r="S122" t="b">
        <v>0</v>
      </c>
      <c r="T122" t="s">
        <v>88</v>
      </c>
      <c r="U122" t="b">
        <v>0</v>
      </c>
      <c r="V122" t="s">
        <v>143</v>
      </c>
      <c r="W122" s="1">
        <v>44624.623749999999</v>
      </c>
      <c r="X122">
        <v>136</v>
      </c>
      <c r="Y122">
        <v>54</v>
      </c>
      <c r="Z122">
        <v>0</v>
      </c>
      <c r="AA122">
        <v>54</v>
      </c>
      <c r="AB122">
        <v>0</v>
      </c>
      <c r="AC122">
        <v>9</v>
      </c>
      <c r="AD122">
        <v>-54</v>
      </c>
      <c r="AE122">
        <v>0</v>
      </c>
      <c r="AF122">
        <v>0</v>
      </c>
      <c r="AG122">
        <v>0</v>
      </c>
      <c r="AH122" t="s">
        <v>98</v>
      </c>
      <c r="AI122" s="1">
        <v>44624.634375000001</v>
      </c>
      <c r="AJ122">
        <v>609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-54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  <c r="BF122" t="s">
        <v>11</v>
      </c>
    </row>
    <row r="123" spans="1:58" x14ac:dyDescent="0.45">
      <c r="A123" t="s">
        <v>386</v>
      </c>
      <c r="B123" t="s">
        <v>80</v>
      </c>
      <c r="C123" t="s">
        <v>387</v>
      </c>
      <c r="D123" t="s">
        <v>82</v>
      </c>
      <c r="E123" s="2" t="str">
        <f t="shared" ref="E123:E129" si="1">HYPERLINK("capsilon://?command=openfolder&amp;siteaddress=FAM.docvelocity-na8.net&amp;folderid=FX17D63F6B-255D-D47B-C85F-3F73AD0A4497","FX2112175")</f>
        <v>FX2112175</v>
      </c>
      <c r="F123" t="s">
        <v>19</v>
      </c>
      <c r="G123" t="s">
        <v>19</v>
      </c>
      <c r="H123" t="s">
        <v>83</v>
      </c>
      <c r="I123" t="s">
        <v>388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44624.620625000003</v>
      </c>
      <c r="P123" s="1">
        <v>44624.669131944444</v>
      </c>
      <c r="Q123">
        <v>3197</v>
      </c>
      <c r="R123">
        <v>994</v>
      </c>
      <c r="S123" t="b">
        <v>0</v>
      </c>
      <c r="T123" t="s">
        <v>88</v>
      </c>
      <c r="U123" t="b">
        <v>0</v>
      </c>
      <c r="V123" t="s">
        <v>94</v>
      </c>
      <c r="W123" s="1">
        <v>44624.633240740739</v>
      </c>
      <c r="X123">
        <v>860</v>
      </c>
      <c r="Y123">
        <v>67</v>
      </c>
      <c r="Z123">
        <v>0</v>
      </c>
      <c r="AA123">
        <v>67</v>
      </c>
      <c r="AB123">
        <v>0</v>
      </c>
      <c r="AC123">
        <v>48</v>
      </c>
      <c r="AD123">
        <v>-67</v>
      </c>
      <c r="AE123">
        <v>0</v>
      </c>
      <c r="AF123">
        <v>0</v>
      </c>
      <c r="AG123">
        <v>0</v>
      </c>
      <c r="AH123" t="s">
        <v>103</v>
      </c>
      <c r="AI123" s="1">
        <v>44624.669131944444</v>
      </c>
      <c r="AJ123">
        <v>122</v>
      </c>
      <c r="AK123">
        <v>2</v>
      </c>
      <c r="AL123">
        <v>0</v>
      </c>
      <c r="AM123">
        <v>2</v>
      </c>
      <c r="AN123">
        <v>0</v>
      </c>
      <c r="AO123">
        <v>1</v>
      </c>
      <c r="AP123">
        <v>-69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  <c r="BF123" t="s">
        <v>11</v>
      </c>
    </row>
    <row r="124" spans="1:58" x14ac:dyDescent="0.45">
      <c r="A124" t="s">
        <v>389</v>
      </c>
      <c r="B124" t="s">
        <v>80</v>
      </c>
      <c r="C124" t="s">
        <v>387</v>
      </c>
      <c r="D124" t="s">
        <v>82</v>
      </c>
      <c r="E124" s="2" t="str">
        <f t="shared" si="1"/>
        <v>FX2112175</v>
      </c>
      <c r="F124" t="s">
        <v>19</v>
      </c>
      <c r="G124" t="s">
        <v>19</v>
      </c>
      <c r="H124" t="s">
        <v>83</v>
      </c>
      <c r="I124" t="s">
        <v>390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44624.628796296296</v>
      </c>
      <c r="P124" s="1">
        <v>44624.670439814814</v>
      </c>
      <c r="Q124">
        <v>3084</v>
      </c>
      <c r="R124">
        <v>514</v>
      </c>
      <c r="S124" t="b">
        <v>0</v>
      </c>
      <c r="T124" t="s">
        <v>88</v>
      </c>
      <c r="U124" t="b">
        <v>0</v>
      </c>
      <c r="V124" t="s">
        <v>94</v>
      </c>
      <c r="W124" s="1">
        <v>44624.63790509259</v>
      </c>
      <c r="X124">
        <v>402</v>
      </c>
      <c r="Y124">
        <v>64</v>
      </c>
      <c r="Z124">
        <v>0</v>
      </c>
      <c r="AA124">
        <v>64</v>
      </c>
      <c r="AB124">
        <v>0</v>
      </c>
      <c r="AC124">
        <v>16</v>
      </c>
      <c r="AD124">
        <v>-64</v>
      </c>
      <c r="AE124">
        <v>0</v>
      </c>
      <c r="AF124">
        <v>0</v>
      </c>
      <c r="AG124">
        <v>0</v>
      </c>
      <c r="AH124" t="s">
        <v>103</v>
      </c>
      <c r="AI124" s="1">
        <v>44624.670439814814</v>
      </c>
      <c r="AJ124">
        <v>112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-66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  <c r="BF124" t="s">
        <v>11</v>
      </c>
    </row>
    <row r="125" spans="1:58" x14ac:dyDescent="0.45">
      <c r="A125" t="s">
        <v>391</v>
      </c>
      <c r="B125" t="s">
        <v>80</v>
      </c>
      <c r="C125" t="s">
        <v>387</v>
      </c>
      <c r="D125" t="s">
        <v>82</v>
      </c>
      <c r="E125" s="2" t="str">
        <f t="shared" si="1"/>
        <v>FX2112175</v>
      </c>
      <c r="F125" t="s">
        <v>19</v>
      </c>
      <c r="G125" t="s">
        <v>19</v>
      </c>
      <c r="H125" t="s">
        <v>83</v>
      </c>
      <c r="I125" t="s">
        <v>392</v>
      </c>
      <c r="J125">
        <v>0</v>
      </c>
      <c r="K125" t="s">
        <v>85</v>
      </c>
      <c r="L125" t="s">
        <v>86</v>
      </c>
      <c r="M125" t="s">
        <v>87</v>
      </c>
      <c r="N125">
        <v>2</v>
      </c>
      <c r="O125" s="1">
        <v>44624.629652777781</v>
      </c>
      <c r="P125" s="1">
        <v>44624.671388888892</v>
      </c>
      <c r="Q125">
        <v>3257</v>
      </c>
      <c r="R125">
        <v>349</v>
      </c>
      <c r="S125" t="b">
        <v>0</v>
      </c>
      <c r="T125" t="s">
        <v>88</v>
      </c>
      <c r="U125" t="b">
        <v>0</v>
      </c>
      <c r="V125" t="s">
        <v>94</v>
      </c>
      <c r="W125" s="1">
        <v>44624.641018518516</v>
      </c>
      <c r="X125">
        <v>268</v>
      </c>
      <c r="Y125">
        <v>64</v>
      </c>
      <c r="Z125">
        <v>0</v>
      </c>
      <c r="AA125">
        <v>64</v>
      </c>
      <c r="AB125">
        <v>0</v>
      </c>
      <c r="AC125">
        <v>18</v>
      </c>
      <c r="AD125">
        <v>-64</v>
      </c>
      <c r="AE125">
        <v>0</v>
      </c>
      <c r="AF125">
        <v>0</v>
      </c>
      <c r="AG125">
        <v>0</v>
      </c>
      <c r="AH125" t="s">
        <v>103</v>
      </c>
      <c r="AI125" s="1">
        <v>44624.671388888892</v>
      </c>
      <c r="AJ125">
        <v>81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-66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  <c r="BF125" t="s">
        <v>11</v>
      </c>
    </row>
    <row r="126" spans="1:58" x14ac:dyDescent="0.45">
      <c r="A126" t="s">
        <v>393</v>
      </c>
      <c r="B126" t="s">
        <v>80</v>
      </c>
      <c r="C126" t="s">
        <v>387</v>
      </c>
      <c r="D126" t="s">
        <v>82</v>
      </c>
      <c r="E126" s="2" t="str">
        <f t="shared" si="1"/>
        <v>FX2112175</v>
      </c>
      <c r="F126" t="s">
        <v>19</v>
      </c>
      <c r="G126" t="s">
        <v>19</v>
      </c>
      <c r="H126" t="s">
        <v>83</v>
      </c>
      <c r="I126" t="s">
        <v>394</v>
      </c>
      <c r="J126">
        <v>0</v>
      </c>
      <c r="K126" t="s">
        <v>85</v>
      </c>
      <c r="L126" t="s">
        <v>86</v>
      </c>
      <c r="M126" t="s">
        <v>87</v>
      </c>
      <c r="N126">
        <v>2</v>
      </c>
      <c r="O126" s="1">
        <v>44624.63385416667</v>
      </c>
      <c r="P126" s="1">
        <v>44624.671863425923</v>
      </c>
      <c r="Q126">
        <v>3051</v>
      </c>
      <c r="R126">
        <v>233</v>
      </c>
      <c r="S126" t="b">
        <v>0</v>
      </c>
      <c r="T126" t="s">
        <v>88</v>
      </c>
      <c r="U126" t="b">
        <v>0</v>
      </c>
      <c r="V126" t="s">
        <v>143</v>
      </c>
      <c r="W126" s="1">
        <v>44624.641377314816</v>
      </c>
      <c r="X126">
        <v>193</v>
      </c>
      <c r="Y126">
        <v>21</v>
      </c>
      <c r="Z126">
        <v>0</v>
      </c>
      <c r="AA126">
        <v>21</v>
      </c>
      <c r="AB126">
        <v>0</v>
      </c>
      <c r="AC126">
        <v>8</v>
      </c>
      <c r="AD126">
        <v>-21</v>
      </c>
      <c r="AE126">
        <v>0</v>
      </c>
      <c r="AF126">
        <v>0</v>
      </c>
      <c r="AG126">
        <v>0</v>
      </c>
      <c r="AH126" t="s">
        <v>103</v>
      </c>
      <c r="AI126" s="1">
        <v>44624.671863425923</v>
      </c>
      <c r="AJ126">
        <v>40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-21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  <c r="BF126" t="s">
        <v>11</v>
      </c>
    </row>
    <row r="127" spans="1:58" x14ac:dyDescent="0.45">
      <c r="A127" t="s">
        <v>395</v>
      </c>
      <c r="B127" t="s">
        <v>80</v>
      </c>
      <c r="C127" t="s">
        <v>387</v>
      </c>
      <c r="D127" t="s">
        <v>82</v>
      </c>
      <c r="E127" s="2" t="str">
        <f t="shared" si="1"/>
        <v>FX2112175</v>
      </c>
      <c r="F127" t="s">
        <v>19</v>
      </c>
      <c r="G127" t="s">
        <v>19</v>
      </c>
      <c r="H127" t="s">
        <v>83</v>
      </c>
      <c r="I127" t="s">
        <v>396</v>
      </c>
      <c r="J127">
        <v>0</v>
      </c>
      <c r="K127" t="s">
        <v>85</v>
      </c>
      <c r="L127" t="s">
        <v>86</v>
      </c>
      <c r="M127" t="s">
        <v>87</v>
      </c>
      <c r="N127">
        <v>2</v>
      </c>
      <c r="O127" s="1">
        <v>44624.633935185186</v>
      </c>
      <c r="P127" s="1">
        <v>44624.673009259262</v>
      </c>
      <c r="Q127">
        <v>2892</v>
      </c>
      <c r="R127">
        <v>484</v>
      </c>
      <c r="S127" t="b">
        <v>0</v>
      </c>
      <c r="T127" t="s">
        <v>88</v>
      </c>
      <c r="U127" t="b">
        <v>0</v>
      </c>
      <c r="V127" t="s">
        <v>94</v>
      </c>
      <c r="W127" s="1">
        <v>44624.645497685182</v>
      </c>
      <c r="X127">
        <v>386</v>
      </c>
      <c r="Y127">
        <v>89</v>
      </c>
      <c r="Z127">
        <v>0</v>
      </c>
      <c r="AA127">
        <v>89</v>
      </c>
      <c r="AB127">
        <v>0</v>
      </c>
      <c r="AC127">
        <v>32</v>
      </c>
      <c r="AD127">
        <v>-89</v>
      </c>
      <c r="AE127">
        <v>0</v>
      </c>
      <c r="AF127">
        <v>0</v>
      </c>
      <c r="AG127">
        <v>0</v>
      </c>
      <c r="AH127" t="s">
        <v>103</v>
      </c>
      <c r="AI127" s="1">
        <v>44624.673009259262</v>
      </c>
      <c r="AJ127">
        <v>98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-91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  <c r="BF127" t="s">
        <v>11</v>
      </c>
    </row>
    <row r="128" spans="1:58" x14ac:dyDescent="0.45">
      <c r="A128" t="s">
        <v>397</v>
      </c>
      <c r="B128" t="s">
        <v>80</v>
      </c>
      <c r="C128" t="s">
        <v>387</v>
      </c>
      <c r="D128" t="s">
        <v>82</v>
      </c>
      <c r="E128" s="2" t="str">
        <f t="shared" si="1"/>
        <v>FX2112175</v>
      </c>
      <c r="F128" t="s">
        <v>19</v>
      </c>
      <c r="G128" t="s">
        <v>19</v>
      </c>
      <c r="H128" t="s">
        <v>83</v>
      </c>
      <c r="I128" t="s">
        <v>398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44624.634467592594</v>
      </c>
      <c r="P128" s="1">
        <v>44624.674409722225</v>
      </c>
      <c r="Q128">
        <v>3059</v>
      </c>
      <c r="R128">
        <v>392</v>
      </c>
      <c r="S128" t="b">
        <v>0</v>
      </c>
      <c r="T128" t="s">
        <v>88</v>
      </c>
      <c r="U128" t="b">
        <v>0</v>
      </c>
      <c r="V128" t="s">
        <v>143</v>
      </c>
      <c r="W128" s="1">
        <v>44624.644120370373</v>
      </c>
      <c r="X128">
        <v>236</v>
      </c>
      <c r="Y128">
        <v>21</v>
      </c>
      <c r="Z128">
        <v>0</v>
      </c>
      <c r="AA128">
        <v>21</v>
      </c>
      <c r="AB128">
        <v>0</v>
      </c>
      <c r="AC128">
        <v>7</v>
      </c>
      <c r="AD128">
        <v>-21</v>
      </c>
      <c r="AE128">
        <v>0</v>
      </c>
      <c r="AF128">
        <v>0</v>
      </c>
      <c r="AG128">
        <v>0</v>
      </c>
      <c r="AH128" t="s">
        <v>90</v>
      </c>
      <c r="AI128" s="1">
        <v>44624.674409722225</v>
      </c>
      <c r="AJ128">
        <v>156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-21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  <c r="BF128" t="s">
        <v>11</v>
      </c>
    </row>
    <row r="129" spans="1:58" x14ac:dyDescent="0.45">
      <c r="A129" t="s">
        <v>399</v>
      </c>
      <c r="B129" t="s">
        <v>80</v>
      </c>
      <c r="C129" t="s">
        <v>387</v>
      </c>
      <c r="D129" t="s">
        <v>82</v>
      </c>
      <c r="E129" s="2" t="str">
        <f t="shared" si="1"/>
        <v>FX2112175</v>
      </c>
      <c r="F129" t="s">
        <v>19</v>
      </c>
      <c r="G129" t="s">
        <v>19</v>
      </c>
      <c r="H129" t="s">
        <v>83</v>
      </c>
      <c r="I129" t="s">
        <v>400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44624.63486111111</v>
      </c>
      <c r="P129" s="1">
        <v>44624.673437500001</v>
      </c>
      <c r="Q129">
        <v>2996</v>
      </c>
      <c r="R129">
        <v>337</v>
      </c>
      <c r="S129" t="b">
        <v>0</v>
      </c>
      <c r="T129" t="s">
        <v>88</v>
      </c>
      <c r="U129" t="b">
        <v>0</v>
      </c>
      <c r="V129" t="s">
        <v>143</v>
      </c>
      <c r="W129" s="1">
        <v>44624.647615740738</v>
      </c>
      <c r="X129">
        <v>301</v>
      </c>
      <c r="Y129">
        <v>21</v>
      </c>
      <c r="Z129">
        <v>0</v>
      </c>
      <c r="AA129">
        <v>21</v>
      </c>
      <c r="AB129">
        <v>0</v>
      </c>
      <c r="AC129">
        <v>9</v>
      </c>
      <c r="AD129">
        <v>-21</v>
      </c>
      <c r="AE129">
        <v>0</v>
      </c>
      <c r="AF129">
        <v>0</v>
      </c>
      <c r="AG129">
        <v>0</v>
      </c>
      <c r="AH129" t="s">
        <v>103</v>
      </c>
      <c r="AI129" s="1">
        <v>44624.673437500001</v>
      </c>
      <c r="AJ129">
        <v>36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-21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  <c r="BF129" t="s">
        <v>11</v>
      </c>
    </row>
    <row r="130" spans="1:58" x14ac:dyDescent="0.45">
      <c r="A130" t="s">
        <v>401</v>
      </c>
      <c r="B130" t="s">
        <v>80</v>
      </c>
      <c r="C130" t="s">
        <v>402</v>
      </c>
      <c r="D130" t="s">
        <v>82</v>
      </c>
      <c r="E130" s="2" t="str">
        <f>HYPERLINK("capsilon://?command=openfolder&amp;siteaddress=FAM.docvelocity-na8.net&amp;folderid=FX24BE4EFE-EF43-FC3E-FA75-F7FEEF9913A7","FX22027666")</f>
        <v>FX22027666</v>
      </c>
      <c r="F130" t="s">
        <v>19</v>
      </c>
      <c r="G130" t="s">
        <v>19</v>
      </c>
      <c r="H130" t="s">
        <v>83</v>
      </c>
      <c r="I130" t="s">
        <v>403</v>
      </c>
      <c r="J130">
        <v>0</v>
      </c>
      <c r="K130" t="s">
        <v>85</v>
      </c>
      <c r="L130" t="s">
        <v>86</v>
      </c>
      <c r="M130" t="s">
        <v>87</v>
      </c>
      <c r="N130">
        <v>2</v>
      </c>
      <c r="O130" s="1">
        <v>44624.67560185185</v>
      </c>
      <c r="P130" s="1">
        <v>44624.726678240739</v>
      </c>
      <c r="Q130">
        <v>4121</v>
      </c>
      <c r="R130">
        <v>292</v>
      </c>
      <c r="S130" t="b">
        <v>0</v>
      </c>
      <c r="T130" t="s">
        <v>88</v>
      </c>
      <c r="U130" t="b">
        <v>0</v>
      </c>
      <c r="V130" t="s">
        <v>149</v>
      </c>
      <c r="W130" s="1">
        <v>44624.680914351855</v>
      </c>
      <c r="X130">
        <v>180</v>
      </c>
      <c r="Y130">
        <v>9</v>
      </c>
      <c r="Z130">
        <v>0</v>
      </c>
      <c r="AA130">
        <v>9</v>
      </c>
      <c r="AB130">
        <v>0</v>
      </c>
      <c r="AC130">
        <v>3</v>
      </c>
      <c r="AD130">
        <v>-9</v>
      </c>
      <c r="AE130">
        <v>0</v>
      </c>
      <c r="AF130">
        <v>0</v>
      </c>
      <c r="AG130">
        <v>0</v>
      </c>
      <c r="AH130" t="s">
        <v>90</v>
      </c>
      <c r="AI130" s="1">
        <v>44624.726678240739</v>
      </c>
      <c r="AJ130">
        <v>112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-9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  <c r="BF130" t="s">
        <v>11</v>
      </c>
    </row>
    <row r="131" spans="1:58" x14ac:dyDescent="0.45">
      <c r="A131" t="s">
        <v>404</v>
      </c>
      <c r="B131" t="s">
        <v>80</v>
      </c>
      <c r="C131" t="s">
        <v>405</v>
      </c>
      <c r="D131" t="s">
        <v>82</v>
      </c>
      <c r="E131" s="2" t="str">
        <f>HYPERLINK("capsilon://?command=openfolder&amp;siteaddress=FAM.docvelocity-na8.net&amp;folderid=FXAC76F8F5-55C0-A96A-B63F-BA07DFE1ED04","FX22027842")</f>
        <v>FX22027842</v>
      </c>
      <c r="F131" t="s">
        <v>19</v>
      </c>
      <c r="G131" t="s">
        <v>19</v>
      </c>
      <c r="H131" t="s">
        <v>83</v>
      </c>
      <c r="I131" t="s">
        <v>406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44624.68953703704</v>
      </c>
      <c r="P131" s="1">
        <v>44624.694849537038</v>
      </c>
      <c r="Q131">
        <v>287</v>
      </c>
      <c r="R131">
        <v>172</v>
      </c>
      <c r="S131" t="b">
        <v>0</v>
      </c>
      <c r="T131" t="s">
        <v>88</v>
      </c>
      <c r="U131" t="b">
        <v>0</v>
      </c>
      <c r="V131" t="s">
        <v>94</v>
      </c>
      <c r="W131" s="1">
        <v>44624.694849537038</v>
      </c>
      <c r="X131">
        <v>148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44</v>
      </c>
      <c r="AF131">
        <v>0</v>
      </c>
      <c r="AG131">
        <v>3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  <c r="BF131" t="s">
        <v>11</v>
      </c>
    </row>
    <row r="132" spans="1:58" x14ac:dyDescent="0.45">
      <c r="A132" t="s">
        <v>407</v>
      </c>
      <c r="B132" t="s">
        <v>80</v>
      </c>
      <c r="C132" t="s">
        <v>405</v>
      </c>
      <c r="D132" t="s">
        <v>82</v>
      </c>
      <c r="E132" s="2" t="str">
        <f>HYPERLINK("capsilon://?command=openfolder&amp;siteaddress=FAM.docvelocity-na8.net&amp;folderid=FXAC76F8F5-55C0-A96A-B63F-BA07DFE1ED04","FX22027842")</f>
        <v>FX22027842</v>
      </c>
      <c r="F132" t="s">
        <v>19</v>
      </c>
      <c r="G132" t="s">
        <v>19</v>
      </c>
      <c r="H132" t="s">
        <v>83</v>
      </c>
      <c r="I132" t="s">
        <v>406</v>
      </c>
      <c r="J132">
        <v>0</v>
      </c>
      <c r="K132" t="s">
        <v>85</v>
      </c>
      <c r="L132" t="s">
        <v>86</v>
      </c>
      <c r="M132" t="s">
        <v>87</v>
      </c>
      <c r="N132">
        <v>2</v>
      </c>
      <c r="O132" s="1">
        <v>44624.695833333331</v>
      </c>
      <c r="P132" s="1">
        <v>44624.730462962965</v>
      </c>
      <c r="Q132">
        <v>1470</v>
      </c>
      <c r="R132">
        <v>1522</v>
      </c>
      <c r="S132" t="b">
        <v>0</v>
      </c>
      <c r="T132" t="s">
        <v>88</v>
      </c>
      <c r="U132" t="b">
        <v>1</v>
      </c>
      <c r="V132" t="s">
        <v>94</v>
      </c>
      <c r="W132" s="1">
        <v>44624.703587962962</v>
      </c>
      <c r="X132">
        <v>629</v>
      </c>
      <c r="Y132">
        <v>126</v>
      </c>
      <c r="Z132">
        <v>0</v>
      </c>
      <c r="AA132">
        <v>126</v>
      </c>
      <c r="AB132">
        <v>0</v>
      </c>
      <c r="AC132">
        <v>61</v>
      </c>
      <c r="AD132">
        <v>-126</v>
      </c>
      <c r="AE132">
        <v>0</v>
      </c>
      <c r="AF132">
        <v>0</v>
      </c>
      <c r="AG132">
        <v>0</v>
      </c>
      <c r="AH132" t="s">
        <v>98</v>
      </c>
      <c r="AI132" s="1">
        <v>44624.730462962965</v>
      </c>
      <c r="AJ132">
        <v>893</v>
      </c>
      <c r="AK132">
        <v>8</v>
      </c>
      <c r="AL132">
        <v>0</v>
      </c>
      <c r="AM132">
        <v>8</v>
      </c>
      <c r="AN132">
        <v>0</v>
      </c>
      <c r="AO132">
        <v>7</v>
      </c>
      <c r="AP132">
        <v>-134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  <c r="BF132" t="s">
        <v>11</v>
      </c>
    </row>
    <row r="133" spans="1:58" x14ac:dyDescent="0.45">
      <c r="A133" t="s">
        <v>408</v>
      </c>
      <c r="B133" t="s">
        <v>80</v>
      </c>
      <c r="C133" t="s">
        <v>409</v>
      </c>
      <c r="D133" t="s">
        <v>82</v>
      </c>
      <c r="E133" s="2" t="str">
        <f>HYPERLINK("capsilon://?command=openfolder&amp;siteaddress=FAM.docvelocity-na8.net&amp;folderid=FXDA4B82FF-AB6D-AA3F-443B-604A8A4F6EF9","FX2202824")</f>
        <v>FX2202824</v>
      </c>
      <c r="F133" t="s">
        <v>19</v>
      </c>
      <c r="G133" t="s">
        <v>19</v>
      </c>
      <c r="H133" t="s">
        <v>83</v>
      </c>
      <c r="I133" t="s">
        <v>410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44621.522372685184</v>
      </c>
      <c r="P133" s="1">
        <v>44621.569918981484</v>
      </c>
      <c r="Q133">
        <v>2131</v>
      </c>
      <c r="R133">
        <v>1977</v>
      </c>
      <c r="S133" t="b">
        <v>0</v>
      </c>
      <c r="T133" t="s">
        <v>88</v>
      </c>
      <c r="U133" t="b">
        <v>0</v>
      </c>
      <c r="V133" t="s">
        <v>89</v>
      </c>
      <c r="W133" s="1">
        <v>44621.544803240744</v>
      </c>
      <c r="X133">
        <v>1839</v>
      </c>
      <c r="Y133">
        <v>52</v>
      </c>
      <c r="Z133">
        <v>0</v>
      </c>
      <c r="AA133">
        <v>52</v>
      </c>
      <c r="AB133">
        <v>0</v>
      </c>
      <c r="AC133">
        <v>39</v>
      </c>
      <c r="AD133">
        <v>-52</v>
      </c>
      <c r="AE133">
        <v>0</v>
      </c>
      <c r="AF133">
        <v>0</v>
      </c>
      <c r="AG133">
        <v>0</v>
      </c>
      <c r="AH133" t="s">
        <v>103</v>
      </c>
      <c r="AI133" s="1">
        <v>44621.569918981484</v>
      </c>
      <c r="AJ133">
        <v>133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-54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  <c r="BF133" t="s">
        <v>11</v>
      </c>
    </row>
    <row r="134" spans="1:58" x14ac:dyDescent="0.45">
      <c r="A134" t="s">
        <v>411</v>
      </c>
      <c r="B134" t="s">
        <v>80</v>
      </c>
      <c r="C134" t="s">
        <v>412</v>
      </c>
      <c r="D134" t="s">
        <v>82</v>
      </c>
      <c r="E134" s="2" t="str">
        <f>HYPERLINK("capsilon://?command=openfolder&amp;siteaddress=FAM.docvelocity-na8.net&amp;folderid=FXA78277CB-06C0-CE2E-76D8-0FB07D829EAF","FX220211311")</f>
        <v>FX220211311</v>
      </c>
      <c r="F134" t="s">
        <v>19</v>
      </c>
      <c r="G134" t="s">
        <v>19</v>
      </c>
      <c r="H134" t="s">
        <v>83</v>
      </c>
      <c r="I134" t="s">
        <v>413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44624.740046296298</v>
      </c>
      <c r="P134" s="1">
        <v>44624.762187499997</v>
      </c>
      <c r="Q134">
        <v>1478</v>
      </c>
      <c r="R134">
        <v>435</v>
      </c>
      <c r="S134" t="b">
        <v>0</v>
      </c>
      <c r="T134" t="s">
        <v>88</v>
      </c>
      <c r="U134" t="b">
        <v>0</v>
      </c>
      <c r="V134" t="s">
        <v>102</v>
      </c>
      <c r="W134" s="1">
        <v>44624.75136574074</v>
      </c>
      <c r="X134">
        <v>203</v>
      </c>
      <c r="Y134">
        <v>52</v>
      </c>
      <c r="Z134">
        <v>0</v>
      </c>
      <c r="AA134">
        <v>52</v>
      </c>
      <c r="AB134">
        <v>0</v>
      </c>
      <c r="AC134">
        <v>20</v>
      </c>
      <c r="AD134">
        <v>-52</v>
      </c>
      <c r="AE134">
        <v>0</v>
      </c>
      <c r="AF134">
        <v>0</v>
      </c>
      <c r="AG134">
        <v>0</v>
      </c>
      <c r="AH134" t="s">
        <v>90</v>
      </c>
      <c r="AI134" s="1">
        <v>44624.762187499997</v>
      </c>
      <c r="AJ134">
        <v>232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  <c r="BF134" t="s">
        <v>11</v>
      </c>
    </row>
    <row r="135" spans="1:58" x14ac:dyDescent="0.45">
      <c r="A135" t="s">
        <v>414</v>
      </c>
      <c r="B135" t="s">
        <v>80</v>
      </c>
      <c r="C135" t="s">
        <v>415</v>
      </c>
      <c r="D135" t="s">
        <v>82</v>
      </c>
      <c r="E135" s="2" t="str">
        <f t="shared" ref="E135:E140" si="2">HYPERLINK("capsilon://?command=openfolder&amp;siteaddress=FAM.docvelocity-na8.net&amp;folderid=FXF520D2D2-3596-1070-6A4C-7D0FF2600A08","FX220210522")</f>
        <v>FX220210522</v>
      </c>
      <c r="F135" t="s">
        <v>19</v>
      </c>
      <c r="G135" t="s">
        <v>19</v>
      </c>
      <c r="H135" t="s">
        <v>83</v>
      </c>
      <c r="I135" t="s">
        <v>416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44624.746932870374</v>
      </c>
      <c r="P135" s="1">
        <v>44624.796331018515</v>
      </c>
      <c r="Q135">
        <v>1103</v>
      </c>
      <c r="R135">
        <v>3165</v>
      </c>
      <c r="S135" t="b">
        <v>0</v>
      </c>
      <c r="T135" t="s">
        <v>88</v>
      </c>
      <c r="U135" t="b">
        <v>0</v>
      </c>
      <c r="V135" t="s">
        <v>191</v>
      </c>
      <c r="W135" s="1">
        <v>44624.775057870371</v>
      </c>
      <c r="X135">
        <v>2052</v>
      </c>
      <c r="Y135">
        <v>317</v>
      </c>
      <c r="Z135">
        <v>0</v>
      </c>
      <c r="AA135">
        <v>317</v>
      </c>
      <c r="AB135">
        <v>39</v>
      </c>
      <c r="AC135">
        <v>122</v>
      </c>
      <c r="AD135">
        <v>-317</v>
      </c>
      <c r="AE135">
        <v>0</v>
      </c>
      <c r="AF135">
        <v>0</v>
      </c>
      <c r="AG135">
        <v>0</v>
      </c>
      <c r="AH135" t="s">
        <v>90</v>
      </c>
      <c r="AI135" s="1">
        <v>44624.796331018515</v>
      </c>
      <c r="AJ135">
        <v>1113</v>
      </c>
      <c r="AK135">
        <v>1</v>
      </c>
      <c r="AL135">
        <v>0</v>
      </c>
      <c r="AM135">
        <v>1</v>
      </c>
      <c r="AN135">
        <v>39</v>
      </c>
      <c r="AO135">
        <v>1</v>
      </c>
      <c r="AP135">
        <v>-318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  <c r="BF135" t="s">
        <v>11</v>
      </c>
    </row>
    <row r="136" spans="1:58" x14ac:dyDescent="0.45">
      <c r="A136" t="s">
        <v>417</v>
      </c>
      <c r="B136" t="s">
        <v>80</v>
      </c>
      <c r="C136" t="s">
        <v>415</v>
      </c>
      <c r="D136" t="s">
        <v>82</v>
      </c>
      <c r="E136" s="2" t="str">
        <f t="shared" si="2"/>
        <v>FX220210522</v>
      </c>
      <c r="F136" t="s">
        <v>19</v>
      </c>
      <c r="G136" t="s">
        <v>19</v>
      </c>
      <c r="H136" t="s">
        <v>83</v>
      </c>
      <c r="I136" t="s">
        <v>418</v>
      </c>
      <c r="J136">
        <v>0</v>
      </c>
      <c r="K136" t="s">
        <v>85</v>
      </c>
      <c r="L136" t="s">
        <v>86</v>
      </c>
      <c r="M136" t="s">
        <v>87</v>
      </c>
      <c r="N136">
        <v>1</v>
      </c>
      <c r="O136" s="1">
        <v>44624.753599537034</v>
      </c>
      <c r="P136" s="1">
        <v>44624.777708333335</v>
      </c>
      <c r="Q136">
        <v>1361</v>
      </c>
      <c r="R136">
        <v>722</v>
      </c>
      <c r="S136" t="b">
        <v>0</v>
      </c>
      <c r="T136" t="s">
        <v>88</v>
      </c>
      <c r="U136" t="b">
        <v>0</v>
      </c>
      <c r="V136" t="s">
        <v>191</v>
      </c>
      <c r="W136" s="1">
        <v>44624.777708333335</v>
      </c>
      <c r="X136">
        <v>228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328</v>
      </c>
      <c r="AF136">
        <v>0</v>
      </c>
      <c r="AG136">
        <v>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  <c r="BF136" t="s">
        <v>11</v>
      </c>
    </row>
    <row r="137" spans="1:58" x14ac:dyDescent="0.45">
      <c r="A137" t="s">
        <v>419</v>
      </c>
      <c r="B137" t="s">
        <v>80</v>
      </c>
      <c r="C137" t="s">
        <v>415</v>
      </c>
      <c r="D137" t="s">
        <v>82</v>
      </c>
      <c r="E137" s="2" t="str">
        <f t="shared" si="2"/>
        <v>FX220210522</v>
      </c>
      <c r="F137" t="s">
        <v>19</v>
      </c>
      <c r="G137" t="s">
        <v>19</v>
      </c>
      <c r="H137" t="s">
        <v>83</v>
      </c>
      <c r="I137" t="s">
        <v>420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44624.756331018521</v>
      </c>
      <c r="P137" s="1">
        <v>44624.763912037037</v>
      </c>
      <c r="Q137">
        <v>250</v>
      </c>
      <c r="R137">
        <v>405</v>
      </c>
      <c r="S137" t="b">
        <v>0</v>
      </c>
      <c r="T137" t="s">
        <v>88</v>
      </c>
      <c r="U137" t="b">
        <v>0</v>
      </c>
      <c r="V137" t="s">
        <v>130</v>
      </c>
      <c r="W137" s="1">
        <v>44624.760347222225</v>
      </c>
      <c r="X137">
        <v>257</v>
      </c>
      <c r="Y137">
        <v>21</v>
      </c>
      <c r="Z137">
        <v>0</v>
      </c>
      <c r="AA137">
        <v>21</v>
      </c>
      <c r="AB137">
        <v>0</v>
      </c>
      <c r="AC137">
        <v>8</v>
      </c>
      <c r="AD137">
        <v>-21</v>
      </c>
      <c r="AE137">
        <v>0</v>
      </c>
      <c r="AF137">
        <v>0</v>
      </c>
      <c r="AG137">
        <v>0</v>
      </c>
      <c r="AH137" t="s">
        <v>90</v>
      </c>
      <c r="AI137" s="1">
        <v>44624.763912037037</v>
      </c>
      <c r="AJ137">
        <v>148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  <c r="BF137" t="s">
        <v>11</v>
      </c>
    </row>
    <row r="138" spans="1:58" x14ac:dyDescent="0.45">
      <c r="A138" t="s">
        <v>421</v>
      </c>
      <c r="B138" t="s">
        <v>80</v>
      </c>
      <c r="C138" t="s">
        <v>415</v>
      </c>
      <c r="D138" t="s">
        <v>82</v>
      </c>
      <c r="E138" s="2" t="str">
        <f t="shared" si="2"/>
        <v>FX220210522</v>
      </c>
      <c r="F138" t="s">
        <v>19</v>
      </c>
      <c r="G138" t="s">
        <v>19</v>
      </c>
      <c r="H138" t="s">
        <v>83</v>
      </c>
      <c r="I138" t="s">
        <v>422</v>
      </c>
      <c r="J138">
        <v>0</v>
      </c>
      <c r="K138" t="s">
        <v>85</v>
      </c>
      <c r="L138" t="s">
        <v>86</v>
      </c>
      <c r="M138" t="s">
        <v>87</v>
      </c>
      <c r="N138">
        <v>1</v>
      </c>
      <c r="O138" s="1">
        <v>44624.756608796299</v>
      </c>
      <c r="P138" s="1">
        <v>44624.784837962965</v>
      </c>
      <c r="Q138">
        <v>2077</v>
      </c>
      <c r="R138">
        <v>362</v>
      </c>
      <c r="S138" t="b">
        <v>0</v>
      </c>
      <c r="T138" t="s">
        <v>88</v>
      </c>
      <c r="U138" t="b">
        <v>0</v>
      </c>
      <c r="V138" t="s">
        <v>127</v>
      </c>
      <c r="W138" s="1">
        <v>44624.784837962965</v>
      </c>
      <c r="X138">
        <v>275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328</v>
      </c>
      <c r="AF138">
        <v>0</v>
      </c>
      <c r="AG138">
        <v>8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  <c r="BF138" t="s">
        <v>11</v>
      </c>
    </row>
    <row r="139" spans="1:58" x14ac:dyDescent="0.45">
      <c r="A139" t="s">
        <v>423</v>
      </c>
      <c r="B139" t="s">
        <v>80</v>
      </c>
      <c r="C139" t="s">
        <v>415</v>
      </c>
      <c r="D139" t="s">
        <v>82</v>
      </c>
      <c r="E139" s="2" t="str">
        <f t="shared" si="2"/>
        <v>FX220210522</v>
      </c>
      <c r="F139" t="s">
        <v>19</v>
      </c>
      <c r="G139" t="s">
        <v>19</v>
      </c>
      <c r="H139" t="s">
        <v>83</v>
      </c>
      <c r="I139" t="s">
        <v>418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44624.778877314813</v>
      </c>
      <c r="P139" s="1">
        <v>44625.162569444445</v>
      </c>
      <c r="Q139">
        <v>29292</v>
      </c>
      <c r="R139">
        <v>3859</v>
      </c>
      <c r="S139" t="b">
        <v>0</v>
      </c>
      <c r="T139" t="s">
        <v>88</v>
      </c>
      <c r="U139" t="b">
        <v>1</v>
      </c>
      <c r="V139" t="s">
        <v>191</v>
      </c>
      <c r="W139" s="1">
        <v>44624.798958333333</v>
      </c>
      <c r="X139">
        <v>1726</v>
      </c>
      <c r="Y139">
        <v>296</v>
      </c>
      <c r="Z139">
        <v>0</v>
      </c>
      <c r="AA139">
        <v>296</v>
      </c>
      <c r="AB139">
        <v>42</v>
      </c>
      <c r="AC139">
        <v>112</v>
      </c>
      <c r="AD139">
        <v>-296</v>
      </c>
      <c r="AE139">
        <v>0</v>
      </c>
      <c r="AF139">
        <v>0</v>
      </c>
      <c r="AG139">
        <v>0</v>
      </c>
      <c r="AH139" t="s">
        <v>424</v>
      </c>
      <c r="AI139" s="1">
        <v>44625.162569444445</v>
      </c>
      <c r="AJ139">
        <v>2114</v>
      </c>
      <c r="AK139">
        <v>18</v>
      </c>
      <c r="AL139">
        <v>0</v>
      </c>
      <c r="AM139">
        <v>18</v>
      </c>
      <c r="AN139">
        <v>42</v>
      </c>
      <c r="AO139">
        <v>18</v>
      </c>
      <c r="AP139">
        <v>-314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  <c r="BF139" t="s">
        <v>11</v>
      </c>
    </row>
    <row r="140" spans="1:58" x14ac:dyDescent="0.45">
      <c r="A140" t="s">
        <v>425</v>
      </c>
      <c r="B140" t="s">
        <v>80</v>
      </c>
      <c r="C140" t="s">
        <v>415</v>
      </c>
      <c r="D140" t="s">
        <v>82</v>
      </c>
      <c r="E140" s="2" t="str">
        <f t="shared" si="2"/>
        <v>FX220210522</v>
      </c>
      <c r="F140" t="s">
        <v>19</v>
      </c>
      <c r="G140" t="s">
        <v>19</v>
      </c>
      <c r="H140" t="s">
        <v>83</v>
      </c>
      <c r="I140" t="s">
        <v>422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44624.786192129628</v>
      </c>
      <c r="P140" s="1">
        <v>44625.227349537039</v>
      </c>
      <c r="Q140">
        <v>35461</v>
      </c>
      <c r="R140">
        <v>2655</v>
      </c>
      <c r="S140" t="b">
        <v>0</v>
      </c>
      <c r="T140" t="s">
        <v>88</v>
      </c>
      <c r="U140" t="b">
        <v>1</v>
      </c>
      <c r="V140" t="s">
        <v>127</v>
      </c>
      <c r="W140" s="1">
        <v>44624.807256944441</v>
      </c>
      <c r="X140">
        <v>1815</v>
      </c>
      <c r="Y140">
        <v>296</v>
      </c>
      <c r="Z140">
        <v>0</v>
      </c>
      <c r="AA140">
        <v>296</v>
      </c>
      <c r="AB140">
        <v>42</v>
      </c>
      <c r="AC140">
        <v>112</v>
      </c>
      <c r="AD140">
        <v>-296</v>
      </c>
      <c r="AE140">
        <v>0</v>
      </c>
      <c r="AF140">
        <v>0</v>
      </c>
      <c r="AG140">
        <v>0</v>
      </c>
      <c r="AH140" t="s">
        <v>424</v>
      </c>
      <c r="AI140" s="1">
        <v>44625.227349537039</v>
      </c>
      <c r="AJ140">
        <v>820</v>
      </c>
      <c r="AK140">
        <v>19</v>
      </c>
      <c r="AL140">
        <v>0</v>
      </c>
      <c r="AM140">
        <v>19</v>
      </c>
      <c r="AN140">
        <v>42</v>
      </c>
      <c r="AO140">
        <v>18</v>
      </c>
      <c r="AP140">
        <v>-315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  <c r="BF140" t="s">
        <v>11</v>
      </c>
    </row>
    <row r="141" spans="1:58" x14ac:dyDescent="0.45">
      <c r="A141" t="s">
        <v>426</v>
      </c>
      <c r="B141" t="s">
        <v>80</v>
      </c>
      <c r="C141" t="s">
        <v>427</v>
      </c>
      <c r="D141" t="s">
        <v>82</v>
      </c>
      <c r="E141" s="2" t="str">
        <f>HYPERLINK("capsilon://?command=openfolder&amp;siteaddress=FAM.docvelocity-na8.net&amp;folderid=FX61B56799-88B5-A797-38AD-7BA0047B8EE5","FX21117656")</f>
        <v>FX21117656</v>
      </c>
      <c r="F141" t="s">
        <v>19</v>
      </c>
      <c r="G141" t="s">
        <v>19</v>
      </c>
      <c r="H141" t="s">
        <v>83</v>
      </c>
      <c r="I141" t="s">
        <v>428</v>
      </c>
      <c r="J141">
        <v>0</v>
      </c>
      <c r="K141" t="s">
        <v>85</v>
      </c>
      <c r="L141" t="s">
        <v>86</v>
      </c>
      <c r="M141" t="s">
        <v>87</v>
      </c>
      <c r="N141">
        <v>2</v>
      </c>
      <c r="O141" s="1">
        <v>44624.814386574071</v>
      </c>
      <c r="P141" s="1">
        <v>44625.23678240741</v>
      </c>
      <c r="Q141">
        <v>34956</v>
      </c>
      <c r="R141">
        <v>1539</v>
      </c>
      <c r="S141" t="b">
        <v>0</v>
      </c>
      <c r="T141" t="s">
        <v>88</v>
      </c>
      <c r="U141" t="b">
        <v>0</v>
      </c>
      <c r="V141" t="s">
        <v>149</v>
      </c>
      <c r="W141" s="1">
        <v>44624.99386574074</v>
      </c>
      <c r="X141">
        <v>1248</v>
      </c>
      <c r="Y141">
        <v>64</v>
      </c>
      <c r="Z141">
        <v>0</v>
      </c>
      <c r="AA141">
        <v>64</v>
      </c>
      <c r="AB141">
        <v>0</v>
      </c>
      <c r="AC141">
        <v>10</v>
      </c>
      <c r="AD141">
        <v>-64</v>
      </c>
      <c r="AE141">
        <v>0</v>
      </c>
      <c r="AF141">
        <v>0</v>
      </c>
      <c r="AG141">
        <v>0</v>
      </c>
      <c r="AH141" t="s">
        <v>424</v>
      </c>
      <c r="AI141" s="1">
        <v>44625.23678240741</v>
      </c>
      <c r="AJ141">
        <v>164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-64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  <c r="BF141" t="s">
        <v>11</v>
      </c>
    </row>
    <row r="142" spans="1:58" x14ac:dyDescent="0.45">
      <c r="A142" t="s">
        <v>429</v>
      </c>
      <c r="B142" t="s">
        <v>80</v>
      </c>
      <c r="C142" t="s">
        <v>427</v>
      </c>
      <c r="D142" t="s">
        <v>82</v>
      </c>
      <c r="E142" s="2" t="str">
        <f>HYPERLINK("capsilon://?command=openfolder&amp;siteaddress=FAM.docvelocity-na8.net&amp;folderid=FX61B56799-88B5-A797-38AD-7BA0047B8EE5","FX21117656")</f>
        <v>FX21117656</v>
      </c>
      <c r="F142" t="s">
        <v>19</v>
      </c>
      <c r="G142" t="s">
        <v>19</v>
      </c>
      <c r="H142" t="s">
        <v>83</v>
      </c>
      <c r="I142" t="s">
        <v>430</v>
      </c>
      <c r="J142">
        <v>0</v>
      </c>
      <c r="K142" t="s">
        <v>85</v>
      </c>
      <c r="L142" t="s">
        <v>86</v>
      </c>
      <c r="M142" t="s">
        <v>87</v>
      </c>
      <c r="N142">
        <v>1</v>
      </c>
      <c r="O142" s="1">
        <v>44624.814421296294</v>
      </c>
      <c r="P142" s="1">
        <v>44625.067025462966</v>
      </c>
      <c r="Q142">
        <v>21348</v>
      </c>
      <c r="R142">
        <v>477</v>
      </c>
      <c r="S142" t="b">
        <v>0</v>
      </c>
      <c r="T142" t="s">
        <v>88</v>
      </c>
      <c r="U142" t="b">
        <v>0</v>
      </c>
      <c r="V142" t="s">
        <v>191</v>
      </c>
      <c r="W142" s="1">
        <v>44625.067025462966</v>
      </c>
      <c r="X142">
        <v>282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32</v>
      </c>
      <c r="AF142">
        <v>0</v>
      </c>
      <c r="AG142">
        <v>1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  <c r="BF142" t="s">
        <v>11</v>
      </c>
    </row>
    <row r="143" spans="1:58" x14ac:dyDescent="0.45">
      <c r="A143" t="s">
        <v>431</v>
      </c>
      <c r="B143" t="s">
        <v>80</v>
      </c>
      <c r="C143" t="s">
        <v>427</v>
      </c>
      <c r="D143" t="s">
        <v>82</v>
      </c>
      <c r="E143" s="2" t="str">
        <f>HYPERLINK("capsilon://?command=openfolder&amp;siteaddress=FAM.docvelocity-na8.net&amp;folderid=FX61B56799-88B5-A797-38AD-7BA0047B8EE5","FX21117656")</f>
        <v>FX21117656</v>
      </c>
      <c r="F143" t="s">
        <v>19</v>
      </c>
      <c r="G143" t="s">
        <v>19</v>
      </c>
      <c r="H143" t="s">
        <v>83</v>
      </c>
      <c r="I143" t="s">
        <v>432</v>
      </c>
      <c r="J143">
        <v>0</v>
      </c>
      <c r="K143" t="s">
        <v>85</v>
      </c>
      <c r="L143" t="s">
        <v>86</v>
      </c>
      <c r="M143" t="s">
        <v>87</v>
      </c>
      <c r="N143">
        <v>1</v>
      </c>
      <c r="O143" s="1">
        <v>44624.814768518518</v>
      </c>
      <c r="P143" s="1">
        <v>44625.072118055556</v>
      </c>
      <c r="Q143">
        <v>21796</v>
      </c>
      <c r="R143">
        <v>439</v>
      </c>
      <c r="S143" t="b">
        <v>0</v>
      </c>
      <c r="T143" t="s">
        <v>88</v>
      </c>
      <c r="U143" t="b">
        <v>0</v>
      </c>
      <c r="V143" t="s">
        <v>191</v>
      </c>
      <c r="W143" s="1">
        <v>44625.072118055556</v>
      </c>
      <c r="X143">
        <v>439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21</v>
      </c>
      <c r="AF143">
        <v>0</v>
      </c>
      <c r="AG143">
        <v>2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  <c r="BF143" t="s">
        <v>11</v>
      </c>
    </row>
    <row r="144" spans="1:58" x14ac:dyDescent="0.45">
      <c r="A144" t="s">
        <v>433</v>
      </c>
      <c r="B144" t="s">
        <v>80</v>
      </c>
      <c r="C144" t="s">
        <v>434</v>
      </c>
      <c r="D144" t="s">
        <v>82</v>
      </c>
      <c r="E144" s="2" t="str">
        <f>HYPERLINK("capsilon://?command=openfolder&amp;siteaddress=FAM.docvelocity-na8.net&amp;folderid=FX7E232B80-0205-512E-2A72-E35F1F9EA2ED","FX2203658")</f>
        <v>FX2203658</v>
      </c>
      <c r="F144" t="s">
        <v>19</v>
      </c>
      <c r="G144" t="s">
        <v>19</v>
      </c>
      <c r="H144" t="s">
        <v>83</v>
      </c>
      <c r="I144" t="s">
        <v>435</v>
      </c>
      <c r="J144">
        <v>0</v>
      </c>
      <c r="K144" t="s">
        <v>85</v>
      </c>
      <c r="L144" t="s">
        <v>86</v>
      </c>
      <c r="M144" t="s">
        <v>87</v>
      </c>
      <c r="N144">
        <v>2</v>
      </c>
      <c r="O144" s="1">
        <v>44625.028032407405</v>
      </c>
      <c r="P144" s="1">
        <v>44625.246655092589</v>
      </c>
      <c r="Q144">
        <v>17354</v>
      </c>
      <c r="R144">
        <v>1535</v>
      </c>
      <c r="S144" t="b">
        <v>0</v>
      </c>
      <c r="T144" t="s">
        <v>88</v>
      </c>
      <c r="U144" t="b">
        <v>0</v>
      </c>
      <c r="V144" t="s">
        <v>191</v>
      </c>
      <c r="W144" s="1">
        <v>44625.115636574075</v>
      </c>
      <c r="X144">
        <v>1224</v>
      </c>
      <c r="Y144">
        <v>83</v>
      </c>
      <c r="Z144">
        <v>0</v>
      </c>
      <c r="AA144">
        <v>83</v>
      </c>
      <c r="AB144">
        <v>0</v>
      </c>
      <c r="AC144">
        <v>63</v>
      </c>
      <c r="AD144">
        <v>-83</v>
      </c>
      <c r="AE144">
        <v>0</v>
      </c>
      <c r="AF144">
        <v>0</v>
      </c>
      <c r="AG144">
        <v>0</v>
      </c>
      <c r="AH144" t="s">
        <v>424</v>
      </c>
      <c r="AI144" s="1">
        <v>44625.246655092589</v>
      </c>
      <c r="AJ144">
        <v>301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-83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  <c r="BF144" t="s">
        <v>11</v>
      </c>
    </row>
    <row r="145" spans="1:58" x14ac:dyDescent="0.45">
      <c r="A145" t="s">
        <v>436</v>
      </c>
      <c r="B145" t="s">
        <v>80</v>
      </c>
      <c r="C145" t="s">
        <v>427</v>
      </c>
      <c r="D145" t="s">
        <v>82</v>
      </c>
      <c r="E145" s="2" t="str">
        <f>HYPERLINK("capsilon://?command=openfolder&amp;siteaddress=FAM.docvelocity-na8.net&amp;folderid=FX61B56799-88B5-A797-38AD-7BA0047B8EE5","FX21117656")</f>
        <v>FX21117656</v>
      </c>
      <c r="F145" t="s">
        <v>19</v>
      </c>
      <c r="G145" t="s">
        <v>19</v>
      </c>
      <c r="H145" t="s">
        <v>83</v>
      </c>
      <c r="I145" t="s">
        <v>430</v>
      </c>
      <c r="J145">
        <v>0</v>
      </c>
      <c r="K145" t="s">
        <v>85</v>
      </c>
      <c r="L145" t="s">
        <v>86</v>
      </c>
      <c r="M145" t="s">
        <v>87</v>
      </c>
      <c r="N145">
        <v>2</v>
      </c>
      <c r="O145" s="1">
        <v>44625.068310185183</v>
      </c>
      <c r="P145" s="1">
        <v>44625.232141203705</v>
      </c>
      <c r="Q145">
        <v>11207</v>
      </c>
      <c r="R145">
        <v>2948</v>
      </c>
      <c r="S145" t="b">
        <v>0</v>
      </c>
      <c r="T145" t="s">
        <v>88</v>
      </c>
      <c r="U145" t="b">
        <v>1</v>
      </c>
      <c r="V145" t="s">
        <v>191</v>
      </c>
      <c r="W145" s="1">
        <v>44625.101458333331</v>
      </c>
      <c r="X145">
        <v>2535</v>
      </c>
      <c r="Y145">
        <v>99</v>
      </c>
      <c r="Z145">
        <v>0</v>
      </c>
      <c r="AA145">
        <v>99</v>
      </c>
      <c r="AB145">
        <v>0</v>
      </c>
      <c r="AC145">
        <v>94</v>
      </c>
      <c r="AD145">
        <v>-99</v>
      </c>
      <c r="AE145">
        <v>0</v>
      </c>
      <c r="AF145">
        <v>0</v>
      </c>
      <c r="AG145">
        <v>0</v>
      </c>
      <c r="AH145" t="s">
        <v>424</v>
      </c>
      <c r="AI145" s="1">
        <v>44625.232141203705</v>
      </c>
      <c r="AJ145">
        <v>413</v>
      </c>
      <c r="AK145">
        <v>3</v>
      </c>
      <c r="AL145">
        <v>0</v>
      </c>
      <c r="AM145">
        <v>3</v>
      </c>
      <c r="AN145">
        <v>0</v>
      </c>
      <c r="AO145">
        <v>1</v>
      </c>
      <c r="AP145">
        <v>-102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  <c r="BF145" t="s">
        <v>11</v>
      </c>
    </row>
    <row r="146" spans="1:58" x14ac:dyDescent="0.45">
      <c r="A146" t="s">
        <v>437</v>
      </c>
      <c r="B146" t="s">
        <v>80</v>
      </c>
      <c r="C146" t="s">
        <v>427</v>
      </c>
      <c r="D146" t="s">
        <v>82</v>
      </c>
      <c r="E146" s="2" t="str">
        <f>HYPERLINK("capsilon://?command=openfolder&amp;siteaddress=FAM.docvelocity-na8.net&amp;folderid=FX61B56799-88B5-A797-38AD-7BA0047B8EE5","FX21117656")</f>
        <v>FX21117656</v>
      </c>
      <c r="F146" t="s">
        <v>19</v>
      </c>
      <c r="G146" t="s">
        <v>19</v>
      </c>
      <c r="H146" t="s">
        <v>83</v>
      </c>
      <c r="I146" t="s">
        <v>432</v>
      </c>
      <c r="J146">
        <v>0</v>
      </c>
      <c r="K146" t="s">
        <v>85</v>
      </c>
      <c r="L146" t="s">
        <v>86</v>
      </c>
      <c r="M146" t="s">
        <v>87</v>
      </c>
      <c r="N146">
        <v>2</v>
      </c>
      <c r="O146" s="1">
        <v>44625.072500000002</v>
      </c>
      <c r="P146" s="1">
        <v>44625.234872685185</v>
      </c>
      <c r="Q146">
        <v>12385</v>
      </c>
      <c r="R146">
        <v>1644</v>
      </c>
      <c r="S146" t="b">
        <v>0</v>
      </c>
      <c r="T146" t="s">
        <v>88</v>
      </c>
      <c r="U146" t="b">
        <v>1</v>
      </c>
      <c r="V146" t="s">
        <v>114</v>
      </c>
      <c r="W146" s="1">
        <v>44625.117777777778</v>
      </c>
      <c r="X146">
        <v>1409</v>
      </c>
      <c r="Y146">
        <v>42</v>
      </c>
      <c r="Z146">
        <v>0</v>
      </c>
      <c r="AA146">
        <v>42</v>
      </c>
      <c r="AB146">
        <v>0</v>
      </c>
      <c r="AC146">
        <v>31</v>
      </c>
      <c r="AD146">
        <v>-42</v>
      </c>
      <c r="AE146">
        <v>0</v>
      </c>
      <c r="AF146">
        <v>0</v>
      </c>
      <c r="AG146">
        <v>0</v>
      </c>
      <c r="AH146" t="s">
        <v>424</v>
      </c>
      <c r="AI146" s="1">
        <v>44625.234872685185</v>
      </c>
      <c r="AJ146">
        <v>235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  <c r="BF146" t="s">
        <v>11</v>
      </c>
    </row>
    <row r="147" spans="1:58" x14ac:dyDescent="0.45">
      <c r="A147" t="s">
        <v>438</v>
      </c>
      <c r="B147" t="s">
        <v>80</v>
      </c>
      <c r="C147" t="s">
        <v>116</v>
      </c>
      <c r="D147" t="s">
        <v>82</v>
      </c>
      <c r="E147" s="2" t="str">
        <f>HYPERLINK("capsilon://?command=openfolder&amp;siteaddress=FAM.docvelocity-na8.net&amp;folderid=FX77F18AED-2FB0-3CDA-D1EB-98965AB9A922","FX211113414")</f>
        <v>FX211113414</v>
      </c>
      <c r="F147" t="s">
        <v>19</v>
      </c>
      <c r="G147" t="s">
        <v>19</v>
      </c>
      <c r="H147" t="s">
        <v>83</v>
      </c>
      <c r="I147" t="s">
        <v>439</v>
      </c>
      <c r="J147">
        <v>0</v>
      </c>
      <c r="K147" t="s">
        <v>85</v>
      </c>
      <c r="L147" t="s">
        <v>86</v>
      </c>
      <c r="M147" t="s">
        <v>87</v>
      </c>
      <c r="N147">
        <v>2</v>
      </c>
      <c r="O147" s="1">
        <v>44621.534745370373</v>
      </c>
      <c r="P147" s="1">
        <v>44621.571875000001</v>
      </c>
      <c r="Q147">
        <v>2385</v>
      </c>
      <c r="R147">
        <v>823</v>
      </c>
      <c r="S147" t="b">
        <v>0</v>
      </c>
      <c r="T147" t="s">
        <v>88</v>
      </c>
      <c r="U147" t="b">
        <v>0</v>
      </c>
      <c r="V147" t="s">
        <v>237</v>
      </c>
      <c r="W147" s="1">
        <v>44621.542326388888</v>
      </c>
      <c r="X147">
        <v>655</v>
      </c>
      <c r="Y147">
        <v>53</v>
      </c>
      <c r="Z147">
        <v>0</v>
      </c>
      <c r="AA147">
        <v>53</v>
      </c>
      <c r="AB147">
        <v>0</v>
      </c>
      <c r="AC147">
        <v>33</v>
      </c>
      <c r="AD147">
        <v>-53</v>
      </c>
      <c r="AE147">
        <v>0</v>
      </c>
      <c r="AF147">
        <v>0</v>
      </c>
      <c r="AG147">
        <v>0</v>
      </c>
      <c r="AH147" t="s">
        <v>103</v>
      </c>
      <c r="AI147" s="1">
        <v>44621.571875000001</v>
      </c>
      <c r="AJ147">
        <v>168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-53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  <c r="BF147" t="s">
        <v>11</v>
      </c>
    </row>
    <row r="148" spans="1:58" x14ac:dyDescent="0.45">
      <c r="A148" t="s">
        <v>440</v>
      </c>
      <c r="B148" t="s">
        <v>80</v>
      </c>
      <c r="C148" t="s">
        <v>341</v>
      </c>
      <c r="D148" t="s">
        <v>82</v>
      </c>
      <c r="E148" s="2" t="str">
        <f>HYPERLINK("capsilon://?command=openfolder&amp;siteaddress=FAM.docvelocity-na8.net&amp;folderid=FX314FB2C1-A4DD-FE98-5107-674DD3AA4040","FX220211703")</f>
        <v>FX220211703</v>
      </c>
      <c r="F148" t="s">
        <v>19</v>
      </c>
      <c r="G148" t="s">
        <v>19</v>
      </c>
      <c r="H148" t="s">
        <v>83</v>
      </c>
      <c r="I148" t="s">
        <v>347</v>
      </c>
      <c r="J148">
        <v>0</v>
      </c>
      <c r="K148" t="s">
        <v>85</v>
      </c>
      <c r="L148" t="s">
        <v>86</v>
      </c>
      <c r="M148" t="s">
        <v>87</v>
      </c>
      <c r="N148">
        <v>2</v>
      </c>
      <c r="O148" s="1">
        <v>44627.181516203702</v>
      </c>
      <c r="P148" s="1">
        <v>44627.452557870369</v>
      </c>
      <c r="Q148">
        <v>22471</v>
      </c>
      <c r="R148">
        <v>947</v>
      </c>
      <c r="S148" t="b">
        <v>0</v>
      </c>
      <c r="T148" t="s">
        <v>88</v>
      </c>
      <c r="U148" t="b">
        <v>1</v>
      </c>
      <c r="V148" t="s">
        <v>114</v>
      </c>
      <c r="W148" s="1">
        <v>44627.207395833335</v>
      </c>
      <c r="X148">
        <v>310</v>
      </c>
      <c r="Y148">
        <v>74</v>
      </c>
      <c r="Z148">
        <v>0</v>
      </c>
      <c r="AA148">
        <v>74</v>
      </c>
      <c r="AB148">
        <v>0</v>
      </c>
      <c r="AC148">
        <v>46</v>
      </c>
      <c r="AD148">
        <v>-74</v>
      </c>
      <c r="AE148">
        <v>0</v>
      </c>
      <c r="AF148">
        <v>0</v>
      </c>
      <c r="AG148">
        <v>0</v>
      </c>
      <c r="AH148" t="s">
        <v>441</v>
      </c>
      <c r="AI148" s="1">
        <v>44627.452557870369</v>
      </c>
      <c r="AJ148">
        <v>601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-75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  <c r="BF148" t="s">
        <v>11</v>
      </c>
    </row>
    <row r="149" spans="1:58" x14ac:dyDescent="0.45">
      <c r="A149" t="s">
        <v>442</v>
      </c>
      <c r="B149" t="s">
        <v>80</v>
      </c>
      <c r="C149" t="s">
        <v>443</v>
      </c>
      <c r="D149" t="s">
        <v>82</v>
      </c>
      <c r="E149" s="2" t="str">
        <f>HYPERLINK("capsilon://?command=openfolder&amp;siteaddress=FAM.docvelocity-na8.net&amp;folderid=FX3DB101CB-24F3-4ACA-66E4-DF80DB10FD54","FX22028021")</f>
        <v>FX22028021</v>
      </c>
      <c r="F149" t="s">
        <v>19</v>
      </c>
      <c r="G149" t="s">
        <v>19</v>
      </c>
      <c r="H149" t="s">
        <v>83</v>
      </c>
      <c r="I149" t="s">
        <v>444</v>
      </c>
      <c r="J149">
        <v>54</v>
      </c>
      <c r="K149" t="s">
        <v>85</v>
      </c>
      <c r="L149" t="s">
        <v>86</v>
      </c>
      <c r="M149" t="s">
        <v>87</v>
      </c>
      <c r="N149">
        <v>2</v>
      </c>
      <c r="O149" s="1">
        <v>44627.379826388889</v>
      </c>
      <c r="P149" s="1">
        <v>44627.457372685189</v>
      </c>
      <c r="Q149">
        <v>6102</v>
      </c>
      <c r="R149">
        <v>598</v>
      </c>
      <c r="S149" t="b">
        <v>0</v>
      </c>
      <c r="T149" t="s">
        <v>88</v>
      </c>
      <c r="U149" t="b">
        <v>0</v>
      </c>
      <c r="V149" t="s">
        <v>130</v>
      </c>
      <c r="W149" s="1">
        <v>44627.402905092589</v>
      </c>
      <c r="X149">
        <v>177</v>
      </c>
      <c r="Y149">
        <v>44</v>
      </c>
      <c r="Z149">
        <v>0</v>
      </c>
      <c r="AA149">
        <v>44</v>
      </c>
      <c r="AB149">
        <v>0</v>
      </c>
      <c r="AC149">
        <v>7</v>
      </c>
      <c r="AD149">
        <v>10</v>
      </c>
      <c r="AE149">
        <v>0</v>
      </c>
      <c r="AF149">
        <v>0</v>
      </c>
      <c r="AG149">
        <v>0</v>
      </c>
      <c r="AH149" t="s">
        <v>441</v>
      </c>
      <c r="AI149" s="1">
        <v>44627.457372685189</v>
      </c>
      <c r="AJ149">
        <v>415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10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  <c r="BF149" t="s">
        <v>11</v>
      </c>
    </row>
    <row r="150" spans="1:58" x14ac:dyDescent="0.45">
      <c r="A150" t="s">
        <v>445</v>
      </c>
      <c r="B150" t="s">
        <v>80</v>
      </c>
      <c r="C150" t="s">
        <v>443</v>
      </c>
      <c r="D150" t="s">
        <v>82</v>
      </c>
      <c r="E150" s="2" t="str">
        <f>HYPERLINK("capsilon://?command=openfolder&amp;siteaddress=FAM.docvelocity-na8.net&amp;folderid=FX3DB101CB-24F3-4ACA-66E4-DF80DB10FD54","FX22028021")</f>
        <v>FX22028021</v>
      </c>
      <c r="F150" t="s">
        <v>19</v>
      </c>
      <c r="G150" t="s">
        <v>19</v>
      </c>
      <c r="H150" t="s">
        <v>83</v>
      </c>
      <c r="I150" t="s">
        <v>446</v>
      </c>
      <c r="J150">
        <v>54</v>
      </c>
      <c r="K150" t="s">
        <v>85</v>
      </c>
      <c r="L150" t="s">
        <v>86</v>
      </c>
      <c r="M150" t="s">
        <v>87</v>
      </c>
      <c r="N150">
        <v>2</v>
      </c>
      <c r="O150" s="1">
        <v>44627.383217592593</v>
      </c>
      <c r="P150" s="1">
        <v>44627.462453703702</v>
      </c>
      <c r="Q150">
        <v>6139</v>
      </c>
      <c r="R150">
        <v>707</v>
      </c>
      <c r="S150" t="b">
        <v>0</v>
      </c>
      <c r="T150" t="s">
        <v>88</v>
      </c>
      <c r="U150" t="b">
        <v>0</v>
      </c>
      <c r="V150" t="s">
        <v>130</v>
      </c>
      <c r="W150" s="1">
        <v>44627.417997685188</v>
      </c>
      <c r="X150">
        <v>191</v>
      </c>
      <c r="Y150">
        <v>44</v>
      </c>
      <c r="Z150">
        <v>0</v>
      </c>
      <c r="AA150">
        <v>44</v>
      </c>
      <c r="AB150">
        <v>0</v>
      </c>
      <c r="AC150">
        <v>8</v>
      </c>
      <c r="AD150">
        <v>10</v>
      </c>
      <c r="AE150">
        <v>0</v>
      </c>
      <c r="AF150">
        <v>0</v>
      </c>
      <c r="AG150">
        <v>0</v>
      </c>
      <c r="AH150" t="s">
        <v>441</v>
      </c>
      <c r="AI150" s="1">
        <v>44627.462453703702</v>
      </c>
      <c r="AJ150">
        <v>438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9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  <c r="BF150" t="s">
        <v>11</v>
      </c>
    </row>
    <row r="151" spans="1:58" x14ac:dyDescent="0.45">
      <c r="A151" t="s">
        <v>447</v>
      </c>
      <c r="B151" t="s">
        <v>80</v>
      </c>
      <c r="C151" t="s">
        <v>448</v>
      </c>
      <c r="D151" t="s">
        <v>82</v>
      </c>
      <c r="E151" s="2" t="str">
        <f>HYPERLINK("capsilon://?command=openfolder&amp;siteaddress=FAM.docvelocity-na8.net&amp;folderid=FXA3C7EF09-106E-948F-7BF5-B552182F201C","FX22028551")</f>
        <v>FX22028551</v>
      </c>
      <c r="F151" t="s">
        <v>19</v>
      </c>
      <c r="G151" t="s">
        <v>19</v>
      </c>
      <c r="H151" t="s">
        <v>83</v>
      </c>
      <c r="I151" t="s">
        <v>449</v>
      </c>
      <c r="J151">
        <v>122</v>
      </c>
      <c r="K151" t="s">
        <v>85</v>
      </c>
      <c r="L151" t="s">
        <v>86</v>
      </c>
      <c r="M151" t="s">
        <v>87</v>
      </c>
      <c r="N151">
        <v>2</v>
      </c>
      <c r="O151" s="1">
        <v>44627.385231481479</v>
      </c>
      <c r="P151" s="1">
        <v>44627.47011574074</v>
      </c>
      <c r="Q151">
        <v>6146</v>
      </c>
      <c r="R151">
        <v>1188</v>
      </c>
      <c r="S151" t="b">
        <v>0</v>
      </c>
      <c r="T151" t="s">
        <v>88</v>
      </c>
      <c r="U151" t="b">
        <v>0</v>
      </c>
      <c r="V151" t="s">
        <v>130</v>
      </c>
      <c r="W151" s="1">
        <v>44627.418275462966</v>
      </c>
      <c r="X151">
        <v>489</v>
      </c>
      <c r="Y151">
        <v>82</v>
      </c>
      <c r="Z151">
        <v>0</v>
      </c>
      <c r="AA151">
        <v>82</v>
      </c>
      <c r="AB151">
        <v>0</v>
      </c>
      <c r="AC151">
        <v>18</v>
      </c>
      <c r="AD151">
        <v>40</v>
      </c>
      <c r="AE151">
        <v>0</v>
      </c>
      <c r="AF151">
        <v>0</v>
      </c>
      <c r="AG151">
        <v>0</v>
      </c>
      <c r="AH151" t="s">
        <v>441</v>
      </c>
      <c r="AI151" s="1">
        <v>44627.47011574074</v>
      </c>
      <c r="AJ151">
        <v>661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37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  <c r="BF151" t="s">
        <v>11</v>
      </c>
    </row>
    <row r="152" spans="1:58" x14ac:dyDescent="0.45">
      <c r="A152" t="s">
        <v>450</v>
      </c>
      <c r="B152" t="s">
        <v>80</v>
      </c>
      <c r="C152" t="s">
        <v>451</v>
      </c>
      <c r="D152" t="s">
        <v>82</v>
      </c>
      <c r="E152" s="2" t="str">
        <f>HYPERLINK("capsilon://?command=openfolder&amp;siteaddress=FAM.docvelocity-na8.net&amp;folderid=FXA2DF2466-AD64-8ADE-1723-0CBFB5C0CC59","FX22023798")</f>
        <v>FX22023798</v>
      </c>
      <c r="F152" t="s">
        <v>19</v>
      </c>
      <c r="G152" t="s">
        <v>19</v>
      </c>
      <c r="H152" t="s">
        <v>83</v>
      </c>
      <c r="I152" t="s">
        <v>452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44627.392280092594</v>
      </c>
      <c r="P152" s="1">
        <v>44627.471030092594</v>
      </c>
      <c r="Q152">
        <v>6325</v>
      </c>
      <c r="R152">
        <v>479</v>
      </c>
      <c r="S152" t="b">
        <v>0</v>
      </c>
      <c r="T152" t="s">
        <v>88</v>
      </c>
      <c r="U152" t="b">
        <v>0</v>
      </c>
      <c r="V152" t="s">
        <v>130</v>
      </c>
      <c r="W152" s="1">
        <v>44627.418993055559</v>
      </c>
      <c r="X152">
        <v>61</v>
      </c>
      <c r="Y152">
        <v>9</v>
      </c>
      <c r="Z152">
        <v>0</v>
      </c>
      <c r="AA152">
        <v>9</v>
      </c>
      <c r="AB152">
        <v>0</v>
      </c>
      <c r="AC152">
        <v>1</v>
      </c>
      <c r="AD152">
        <v>-9</v>
      </c>
      <c r="AE152">
        <v>0</v>
      </c>
      <c r="AF152">
        <v>0</v>
      </c>
      <c r="AG152">
        <v>0</v>
      </c>
      <c r="AH152" t="s">
        <v>441</v>
      </c>
      <c r="AI152" s="1">
        <v>44627.471030092594</v>
      </c>
      <c r="AJ152">
        <v>78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-9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  <c r="BF152" t="s">
        <v>11</v>
      </c>
    </row>
    <row r="153" spans="1:58" x14ac:dyDescent="0.45">
      <c r="A153" t="s">
        <v>453</v>
      </c>
      <c r="B153" t="s">
        <v>80</v>
      </c>
      <c r="C153" t="s">
        <v>454</v>
      </c>
      <c r="D153" t="s">
        <v>82</v>
      </c>
      <c r="E153" s="2" t="str">
        <f>HYPERLINK("capsilon://?command=openfolder&amp;siteaddress=FAM.docvelocity-na8.net&amp;folderid=FX4313B36E-4735-3651-3BAF-7D8A27F8AB3C","FX22025016")</f>
        <v>FX22025016</v>
      </c>
      <c r="F153" t="s">
        <v>19</v>
      </c>
      <c r="G153" t="s">
        <v>19</v>
      </c>
      <c r="H153" t="s">
        <v>83</v>
      </c>
      <c r="I153" t="s">
        <v>455</v>
      </c>
      <c r="J153">
        <v>0</v>
      </c>
      <c r="K153" t="s">
        <v>85</v>
      </c>
      <c r="L153" t="s">
        <v>86</v>
      </c>
      <c r="M153" t="s">
        <v>87</v>
      </c>
      <c r="N153">
        <v>2</v>
      </c>
      <c r="O153" s="1">
        <v>44627.406956018516</v>
      </c>
      <c r="P153" s="1">
        <v>44627.486840277779</v>
      </c>
      <c r="Q153">
        <v>6436</v>
      </c>
      <c r="R153">
        <v>466</v>
      </c>
      <c r="S153" t="b">
        <v>0</v>
      </c>
      <c r="T153" t="s">
        <v>88</v>
      </c>
      <c r="U153" t="b">
        <v>0</v>
      </c>
      <c r="V153" t="s">
        <v>130</v>
      </c>
      <c r="W153" s="1">
        <v>44627.421666666669</v>
      </c>
      <c r="X153">
        <v>230</v>
      </c>
      <c r="Y153">
        <v>52</v>
      </c>
      <c r="Z153">
        <v>0</v>
      </c>
      <c r="AA153">
        <v>52</v>
      </c>
      <c r="AB153">
        <v>0</v>
      </c>
      <c r="AC153">
        <v>29</v>
      </c>
      <c r="AD153">
        <v>-52</v>
      </c>
      <c r="AE153">
        <v>0</v>
      </c>
      <c r="AF153">
        <v>0</v>
      </c>
      <c r="AG153">
        <v>0</v>
      </c>
      <c r="AH153" t="s">
        <v>255</v>
      </c>
      <c r="AI153" s="1">
        <v>44627.486840277779</v>
      </c>
      <c r="AJ153">
        <v>229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-53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  <c r="BF153" t="s">
        <v>11</v>
      </c>
    </row>
    <row r="154" spans="1:58" x14ac:dyDescent="0.45">
      <c r="A154" t="s">
        <v>456</v>
      </c>
      <c r="B154" t="s">
        <v>80</v>
      </c>
      <c r="C154" t="s">
        <v>454</v>
      </c>
      <c r="D154" t="s">
        <v>82</v>
      </c>
      <c r="E154" s="2" t="str">
        <f>HYPERLINK("capsilon://?command=openfolder&amp;siteaddress=FAM.docvelocity-na8.net&amp;folderid=FX4313B36E-4735-3651-3BAF-7D8A27F8AB3C","FX22025016")</f>
        <v>FX22025016</v>
      </c>
      <c r="F154" t="s">
        <v>19</v>
      </c>
      <c r="G154" t="s">
        <v>19</v>
      </c>
      <c r="H154" t="s">
        <v>83</v>
      </c>
      <c r="I154" t="s">
        <v>457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44627.407118055555</v>
      </c>
      <c r="P154" s="1">
        <v>44627.488240740742</v>
      </c>
      <c r="Q154">
        <v>6692</v>
      </c>
      <c r="R154">
        <v>317</v>
      </c>
      <c r="S154" t="b">
        <v>0</v>
      </c>
      <c r="T154" t="s">
        <v>88</v>
      </c>
      <c r="U154" t="b">
        <v>0</v>
      </c>
      <c r="V154" t="s">
        <v>130</v>
      </c>
      <c r="W154" s="1">
        <v>44627.423946759256</v>
      </c>
      <c r="X154">
        <v>197</v>
      </c>
      <c r="Y154">
        <v>52</v>
      </c>
      <c r="Z154">
        <v>0</v>
      </c>
      <c r="AA154">
        <v>52</v>
      </c>
      <c r="AB154">
        <v>0</v>
      </c>
      <c r="AC154">
        <v>28</v>
      </c>
      <c r="AD154">
        <v>-52</v>
      </c>
      <c r="AE154">
        <v>0</v>
      </c>
      <c r="AF154">
        <v>0</v>
      </c>
      <c r="AG154">
        <v>0</v>
      </c>
      <c r="AH154" t="s">
        <v>255</v>
      </c>
      <c r="AI154" s="1">
        <v>44627.488240740742</v>
      </c>
      <c r="AJ154">
        <v>120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-52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  <c r="BF154" t="s">
        <v>11</v>
      </c>
    </row>
    <row r="155" spans="1:58" x14ac:dyDescent="0.45">
      <c r="A155" t="s">
        <v>458</v>
      </c>
      <c r="B155" t="s">
        <v>80</v>
      </c>
      <c r="C155" t="s">
        <v>459</v>
      </c>
      <c r="D155" t="s">
        <v>82</v>
      </c>
      <c r="E155" s="2" t="str">
        <f>HYPERLINK("capsilon://?command=openfolder&amp;siteaddress=FAM.docvelocity-na8.net&amp;folderid=FX9691EE45-64F5-C2C3-EED3-E518ADE576F1","FX22028531")</f>
        <v>FX22028531</v>
      </c>
      <c r="F155" t="s">
        <v>19</v>
      </c>
      <c r="G155" t="s">
        <v>19</v>
      </c>
      <c r="H155" t="s">
        <v>83</v>
      </c>
      <c r="I155" t="s">
        <v>460</v>
      </c>
      <c r="J155">
        <v>69</v>
      </c>
      <c r="K155" t="s">
        <v>85</v>
      </c>
      <c r="L155" t="s">
        <v>86</v>
      </c>
      <c r="M155" t="s">
        <v>87</v>
      </c>
      <c r="N155">
        <v>2</v>
      </c>
      <c r="O155" s="1">
        <v>44627.41505787037</v>
      </c>
      <c r="P155" s="1">
        <v>44627.530810185184</v>
      </c>
      <c r="Q155">
        <v>9292</v>
      </c>
      <c r="R155">
        <v>709</v>
      </c>
      <c r="S155" t="b">
        <v>0</v>
      </c>
      <c r="T155" t="s">
        <v>88</v>
      </c>
      <c r="U155" t="b">
        <v>0</v>
      </c>
      <c r="V155" t="s">
        <v>114</v>
      </c>
      <c r="W155" s="1">
        <v>44627.425613425927</v>
      </c>
      <c r="X155">
        <v>214</v>
      </c>
      <c r="Y155">
        <v>59</v>
      </c>
      <c r="Z155">
        <v>0</v>
      </c>
      <c r="AA155">
        <v>59</v>
      </c>
      <c r="AB155">
        <v>0</v>
      </c>
      <c r="AC155">
        <v>6</v>
      </c>
      <c r="AD155">
        <v>10</v>
      </c>
      <c r="AE155">
        <v>0</v>
      </c>
      <c r="AF155">
        <v>0</v>
      </c>
      <c r="AG155">
        <v>0</v>
      </c>
      <c r="AH155" t="s">
        <v>103</v>
      </c>
      <c r="AI155" s="1">
        <v>44627.530810185184</v>
      </c>
      <c r="AJ155">
        <v>202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10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  <c r="BF155" t="s">
        <v>11</v>
      </c>
    </row>
    <row r="156" spans="1:58" x14ac:dyDescent="0.45">
      <c r="A156" t="s">
        <v>461</v>
      </c>
      <c r="B156" t="s">
        <v>80</v>
      </c>
      <c r="C156" t="s">
        <v>459</v>
      </c>
      <c r="D156" t="s">
        <v>82</v>
      </c>
      <c r="E156" s="2" t="str">
        <f>HYPERLINK("capsilon://?command=openfolder&amp;siteaddress=FAM.docvelocity-na8.net&amp;folderid=FX9691EE45-64F5-C2C3-EED3-E518ADE576F1","FX22028531")</f>
        <v>FX22028531</v>
      </c>
      <c r="F156" t="s">
        <v>19</v>
      </c>
      <c r="G156" t="s">
        <v>19</v>
      </c>
      <c r="H156" t="s">
        <v>83</v>
      </c>
      <c r="I156" t="s">
        <v>462</v>
      </c>
      <c r="J156">
        <v>69</v>
      </c>
      <c r="K156" t="s">
        <v>85</v>
      </c>
      <c r="L156" t="s">
        <v>86</v>
      </c>
      <c r="M156" t="s">
        <v>87</v>
      </c>
      <c r="N156">
        <v>2</v>
      </c>
      <c r="O156" s="1">
        <v>44627.415138888886</v>
      </c>
      <c r="P156" s="1">
        <v>44627.532280092593</v>
      </c>
      <c r="Q156">
        <v>9746</v>
      </c>
      <c r="R156">
        <v>375</v>
      </c>
      <c r="S156" t="b">
        <v>0</v>
      </c>
      <c r="T156" t="s">
        <v>88</v>
      </c>
      <c r="U156" t="b">
        <v>0</v>
      </c>
      <c r="V156" t="s">
        <v>130</v>
      </c>
      <c r="W156" s="1">
        <v>44627.426817129628</v>
      </c>
      <c r="X156">
        <v>248</v>
      </c>
      <c r="Y156">
        <v>59</v>
      </c>
      <c r="Z156">
        <v>0</v>
      </c>
      <c r="AA156">
        <v>59</v>
      </c>
      <c r="AB156">
        <v>0</v>
      </c>
      <c r="AC156">
        <v>7</v>
      </c>
      <c r="AD156">
        <v>10</v>
      </c>
      <c r="AE156">
        <v>0</v>
      </c>
      <c r="AF156">
        <v>0</v>
      </c>
      <c r="AG156">
        <v>0</v>
      </c>
      <c r="AH156" t="s">
        <v>103</v>
      </c>
      <c r="AI156" s="1">
        <v>44627.532280092593</v>
      </c>
      <c r="AJ156">
        <v>127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10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  <c r="BF156" t="s">
        <v>11</v>
      </c>
    </row>
    <row r="157" spans="1:58" x14ac:dyDescent="0.45">
      <c r="A157" t="s">
        <v>463</v>
      </c>
      <c r="B157" t="s">
        <v>80</v>
      </c>
      <c r="C157" t="s">
        <v>464</v>
      </c>
      <c r="D157" t="s">
        <v>82</v>
      </c>
      <c r="E157" s="2" t="str">
        <f>HYPERLINK("capsilon://?command=openfolder&amp;siteaddress=FAM.docvelocity-na8.net&amp;folderid=FXF0444A8A-6AE2-FFC9-B337-EC1B2C74249C","FX220212751")</f>
        <v>FX220212751</v>
      </c>
      <c r="F157" t="s">
        <v>19</v>
      </c>
      <c r="G157" t="s">
        <v>19</v>
      </c>
      <c r="H157" t="s">
        <v>83</v>
      </c>
      <c r="I157" t="s">
        <v>465</v>
      </c>
      <c r="J157">
        <v>0</v>
      </c>
      <c r="K157" t="s">
        <v>85</v>
      </c>
      <c r="L157" t="s">
        <v>86</v>
      </c>
      <c r="M157" t="s">
        <v>87</v>
      </c>
      <c r="N157">
        <v>2</v>
      </c>
      <c r="O157" s="1">
        <v>44627.427199074074</v>
      </c>
      <c r="P157" s="1">
        <v>44627.534918981481</v>
      </c>
      <c r="Q157">
        <v>6606</v>
      </c>
      <c r="R157">
        <v>2701</v>
      </c>
      <c r="S157" t="b">
        <v>0</v>
      </c>
      <c r="T157" t="s">
        <v>88</v>
      </c>
      <c r="U157" t="b">
        <v>0</v>
      </c>
      <c r="V157" t="s">
        <v>94</v>
      </c>
      <c r="W157" s="1">
        <v>44627.488993055558</v>
      </c>
      <c r="X157">
        <v>2465</v>
      </c>
      <c r="Y157">
        <v>52</v>
      </c>
      <c r="Z157">
        <v>0</v>
      </c>
      <c r="AA157">
        <v>52</v>
      </c>
      <c r="AB157">
        <v>0</v>
      </c>
      <c r="AC157">
        <v>28</v>
      </c>
      <c r="AD157">
        <v>-52</v>
      </c>
      <c r="AE157">
        <v>0</v>
      </c>
      <c r="AF157">
        <v>0</v>
      </c>
      <c r="AG157">
        <v>0</v>
      </c>
      <c r="AH157" t="s">
        <v>103</v>
      </c>
      <c r="AI157" s="1">
        <v>44627.534918981481</v>
      </c>
      <c r="AJ157">
        <v>227</v>
      </c>
      <c r="AK157">
        <v>2</v>
      </c>
      <c r="AL157">
        <v>0</v>
      </c>
      <c r="AM157">
        <v>2</v>
      </c>
      <c r="AN157">
        <v>0</v>
      </c>
      <c r="AO157">
        <v>2</v>
      </c>
      <c r="AP157">
        <v>-54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  <c r="BF157" t="s">
        <v>11</v>
      </c>
    </row>
    <row r="158" spans="1:58" x14ac:dyDescent="0.45">
      <c r="A158" t="s">
        <v>466</v>
      </c>
      <c r="B158" t="s">
        <v>80</v>
      </c>
      <c r="C158" t="s">
        <v>464</v>
      </c>
      <c r="D158" t="s">
        <v>82</v>
      </c>
      <c r="E158" s="2" t="str">
        <f>HYPERLINK("capsilon://?command=openfolder&amp;siteaddress=FAM.docvelocity-na8.net&amp;folderid=FXF0444A8A-6AE2-FFC9-B337-EC1B2C74249C","FX220212751")</f>
        <v>FX220212751</v>
      </c>
      <c r="F158" t="s">
        <v>19</v>
      </c>
      <c r="G158" t="s">
        <v>19</v>
      </c>
      <c r="H158" t="s">
        <v>83</v>
      </c>
      <c r="I158" t="s">
        <v>467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44627.427928240744</v>
      </c>
      <c r="P158" s="1">
        <v>44627.538368055553</v>
      </c>
      <c r="Q158">
        <v>8404</v>
      </c>
      <c r="R158">
        <v>1138</v>
      </c>
      <c r="S158" t="b">
        <v>0</v>
      </c>
      <c r="T158" t="s">
        <v>88</v>
      </c>
      <c r="U158" t="b">
        <v>0</v>
      </c>
      <c r="V158" t="s">
        <v>114</v>
      </c>
      <c r="W158" s="1">
        <v>44627.497696759259</v>
      </c>
      <c r="X158">
        <v>840</v>
      </c>
      <c r="Y158">
        <v>52</v>
      </c>
      <c r="Z158">
        <v>0</v>
      </c>
      <c r="AA158">
        <v>52</v>
      </c>
      <c r="AB158">
        <v>0</v>
      </c>
      <c r="AC158">
        <v>48</v>
      </c>
      <c r="AD158">
        <v>-52</v>
      </c>
      <c r="AE158">
        <v>0</v>
      </c>
      <c r="AF158">
        <v>0</v>
      </c>
      <c r="AG158">
        <v>0</v>
      </c>
      <c r="AH158" t="s">
        <v>103</v>
      </c>
      <c r="AI158" s="1">
        <v>44627.538368055553</v>
      </c>
      <c r="AJ158">
        <v>298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-52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  <c r="BF158" t="s">
        <v>11</v>
      </c>
    </row>
    <row r="159" spans="1:58" x14ac:dyDescent="0.45">
      <c r="A159" t="s">
        <v>468</v>
      </c>
      <c r="B159" t="s">
        <v>80</v>
      </c>
      <c r="C159" t="s">
        <v>469</v>
      </c>
      <c r="D159" t="s">
        <v>82</v>
      </c>
      <c r="E159" s="2" t="str">
        <f>HYPERLINK("capsilon://?command=openfolder&amp;siteaddress=FAM.docvelocity-na8.net&amp;folderid=FX2FEA6EE5-4313-2463-19C1-122E716138DA","FX22024843")</f>
        <v>FX22024843</v>
      </c>
      <c r="F159" t="s">
        <v>19</v>
      </c>
      <c r="G159" t="s">
        <v>19</v>
      </c>
      <c r="H159" t="s">
        <v>83</v>
      </c>
      <c r="I159" t="s">
        <v>470</v>
      </c>
      <c r="J159">
        <v>0</v>
      </c>
      <c r="K159" t="s">
        <v>85</v>
      </c>
      <c r="L159" t="s">
        <v>86</v>
      </c>
      <c r="M159" t="s">
        <v>87</v>
      </c>
      <c r="N159">
        <v>2</v>
      </c>
      <c r="O159" s="1">
        <v>44621.539351851854</v>
      </c>
      <c r="P159" s="1">
        <v>44621.572847222225</v>
      </c>
      <c r="Q159">
        <v>2642</v>
      </c>
      <c r="R159">
        <v>252</v>
      </c>
      <c r="S159" t="b">
        <v>0</v>
      </c>
      <c r="T159" t="s">
        <v>88</v>
      </c>
      <c r="U159" t="b">
        <v>0</v>
      </c>
      <c r="V159" t="s">
        <v>130</v>
      </c>
      <c r="W159" s="1">
        <v>44621.542233796295</v>
      </c>
      <c r="X159">
        <v>168</v>
      </c>
      <c r="Y159">
        <v>21</v>
      </c>
      <c r="Z159">
        <v>0</v>
      </c>
      <c r="AA159">
        <v>21</v>
      </c>
      <c r="AB159">
        <v>0</v>
      </c>
      <c r="AC159">
        <v>3</v>
      </c>
      <c r="AD159">
        <v>-21</v>
      </c>
      <c r="AE159">
        <v>0</v>
      </c>
      <c r="AF159">
        <v>0</v>
      </c>
      <c r="AG159">
        <v>0</v>
      </c>
      <c r="AH159" t="s">
        <v>103</v>
      </c>
      <c r="AI159" s="1">
        <v>44621.572847222225</v>
      </c>
      <c r="AJ159">
        <v>84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  <c r="BF159" t="s">
        <v>11</v>
      </c>
    </row>
    <row r="160" spans="1:58" x14ac:dyDescent="0.45">
      <c r="A160" t="s">
        <v>471</v>
      </c>
      <c r="B160" t="s">
        <v>80</v>
      </c>
      <c r="C160" t="s">
        <v>472</v>
      </c>
      <c r="D160" t="s">
        <v>82</v>
      </c>
      <c r="E160" s="2" t="str">
        <f>HYPERLINK("capsilon://?command=openfolder&amp;siteaddress=FAM.docvelocity-na8.net&amp;folderid=FX1C2F34E8-BB1A-F2D8-85B2-4C8827A66829","FX22024870")</f>
        <v>FX22024870</v>
      </c>
      <c r="F160" t="s">
        <v>19</v>
      </c>
      <c r="G160" t="s">
        <v>19</v>
      </c>
      <c r="H160" t="s">
        <v>83</v>
      </c>
      <c r="I160" t="s">
        <v>473</v>
      </c>
      <c r="J160">
        <v>0</v>
      </c>
      <c r="K160" t="s">
        <v>85</v>
      </c>
      <c r="L160" t="s">
        <v>86</v>
      </c>
      <c r="M160" t="s">
        <v>87</v>
      </c>
      <c r="N160">
        <v>2</v>
      </c>
      <c r="O160" s="1">
        <v>44627.44295138889</v>
      </c>
      <c r="P160" s="1">
        <v>44627.539675925924</v>
      </c>
      <c r="Q160">
        <v>7872</v>
      </c>
      <c r="R160">
        <v>485</v>
      </c>
      <c r="S160" t="b">
        <v>0</v>
      </c>
      <c r="T160" t="s">
        <v>88</v>
      </c>
      <c r="U160" t="b">
        <v>0</v>
      </c>
      <c r="V160" t="s">
        <v>94</v>
      </c>
      <c r="W160" s="1">
        <v>44627.493263888886</v>
      </c>
      <c r="X160">
        <v>369</v>
      </c>
      <c r="Y160">
        <v>37</v>
      </c>
      <c r="Z160">
        <v>0</v>
      </c>
      <c r="AA160">
        <v>37</v>
      </c>
      <c r="AB160">
        <v>0</v>
      </c>
      <c r="AC160">
        <v>16</v>
      </c>
      <c r="AD160">
        <v>-37</v>
      </c>
      <c r="AE160">
        <v>0</v>
      </c>
      <c r="AF160">
        <v>0</v>
      </c>
      <c r="AG160">
        <v>0</v>
      </c>
      <c r="AH160" t="s">
        <v>103</v>
      </c>
      <c r="AI160" s="1">
        <v>44627.539675925924</v>
      </c>
      <c r="AJ160">
        <v>112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-37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  <c r="BF160" t="s">
        <v>11</v>
      </c>
    </row>
    <row r="161" spans="1:58" x14ac:dyDescent="0.45">
      <c r="A161" t="s">
        <v>474</v>
      </c>
      <c r="B161" t="s">
        <v>80</v>
      </c>
      <c r="C161" t="s">
        <v>475</v>
      </c>
      <c r="D161" t="s">
        <v>82</v>
      </c>
      <c r="E161" s="2" t="str">
        <f>HYPERLINK("capsilon://?command=openfolder&amp;siteaddress=FAM.docvelocity-na8.net&amp;folderid=FX44B6A4FA-289D-D55E-69C3-D3D7780B58B6","FX220210045")</f>
        <v>FX220210045</v>
      </c>
      <c r="F161" t="s">
        <v>19</v>
      </c>
      <c r="G161" t="s">
        <v>19</v>
      </c>
      <c r="H161" t="s">
        <v>83</v>
      </c>
      <c r="I161" t="s">
        <v>476</v>
      </c>
      <c r="J161">
        <v>0</v>
      </c>
      <c r="K161" t="s">
        <v>85</v>
      </c>
      <c r="L161" t="s">
        <v>86</v>
      </c>
      <c r="M161" t="s">
        <v>87</v>
      </c>
      <c r="N161">
        <v>2</v>
      </c>
      <c r="O161" s="1">
        <v>44627.462395833332</v>
      </c>
      <c r="P161" s="1">
        <v>44627.539814814816</v>
      </c>
      <c r="Q161">
        <v>6355</v>
      </c>
      <c r="R161">
        <v>334</v>
      </c>
      <c r="S161" t="b">
        <v>0</v>
      </c>
      <c r="T161" t="s">
        <v>88</v>
      </c>
      <c r="U161" t="b">
        <v>0</v>
      </c>
      <c r="V161" t="s">
        <v>94</v>
      </c>
      <c r="W161" s="1">
        <v>44627.496932870374</v>
      </c>
      <c r="X161">
        <v>317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0</v>
      </c>
      <c r="AE161">
        <v>0</v>
      </c>
      <c r="AF161">
        <v>0</v>
      </c>
      <c r="AG161">
        <v>0</v>
      </c>
      <c r="AH161" t="s">
        <v>103</v>
      </c>
      <c r="AI161" s="1">
        <v>44627.539814814816</v>
      </c>
      <c r="AJ161">
        <v>11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0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  <c r="BF161" t="s">
        <v>11</v>
      </c>
    </row>
    <row r="162" spans="1:58" x14ac:dyDescent="0.45">
      <c r="A162" t="s">
        <v>477</v>
      </c>
      <c r="B162" t="s">
        <v>80</v>
      </c>
      <c r="C162" t="s">
        <v>478</v>
      </c>
      <c r="D162" t="s">
        <v>82</v>
      </c>
      <c r="E162" s="2" t="str">
        <f>HYPERLINK("capsilon://?command=openfolder&amp;siteaddress=FAM.docvelocity-na8.net&amp;folderid=FX5A61CC7E-FD30-19BB-B28B-A828E3147EB2","FX220210300")</f>
        <v>FX220210300</v>
      </c>
      <c r="F162" t="s">
        <v>19</v>
      </c>
      <c r="G162" t="s">
        <v>19</v>
      </c>
      <c r="H162" t="s">
        <v>83</v>
      </c>
      <c r="I162" t="s">
        <v>479</v>
      </c>
      <c r="J162">
        <v>0</v>
      </c>
      <c r="K162" t="s">
        <v>85</v>
      </c>
      <c r="L162" t="s">
        <v>86</v>
      </c>
      <c r="M162" t="s">
        <v>87</v>
      </c>
      <c r="N162">
        <v>2</v>
      </c>
      <c r="O162" s="1">
        <v>44627.464317129627</v>
      </c>
      <c r="P162" s="1">
        <v>44627.54115740741</v>
      </c>
      <c r="Q162">
        <v>6060</v>
      </c>
      <c r="R162">
        <v>579</v>
      </c>
      <c r="S162" t="b">
        <v>0</v>
      </c>
      <c r="T162" t="s">
        <v>88</v>
      </c>
      <c r="U162" t="b">
        <v>0</v>
      </c>
      <c r="V162" t="s">
        <v>94</v>
      </c>
      <c r="W162" s="1">
        <v>44627.502303240741</v>
      </c>
      <c r="X162">
        <v>463</v>
      </c>
      <c r="Y162">
        <v>52</v>
      </c>
      <c r="Z162">
        <v>0</v>
      </c>
      <c r="AA162">
        <v>52</v>
      </c>
      <c r="AB162">
        <v>0</v>
      </c>
      <c r="AC162">
        <v>43</v>
      </c>
      <c r="AD162">
        <v>-52</v>
      </c>
      <c r="AE162">
        <v>0</v>
      </c>
      <c r="AF162">
        <v>0</v>
      </c>
      <c r="AG162">
        <v>0</v>
      </c>
      <c r="AH162" t="s">
        <v>103</v>
      </c>
      <c r="AI162" s="1">
        <v>44627.54115740741</v>
      </c>
      <c r="AJ162">
        <v>116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-52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  <c r="BF162" t="s">
        <v>11</v>
      </c>
    </row>
    <row r="163" spans="1:58" x14ac:dyDescent="0.45">
      <c r="A163" t="s">
        <v>480</v>
      </c>
      <c r="B163" t="s">
        <v>80</v>
      </c>
      <c r="C163" t="s">
        <v>481</v>
      </c>
      <c r="D163" t="s">
        <v>82</v>
      </c>
      <c r="E163" s="2" t="str">
        <f>HYPERLINK("capsilon://?command=openfolder&amp;siteaddress=FAM.docvelocity-na8.net&amp;folderid=FXFC4037B6-2AE2-8E26-4EC7-C76EB10E151C","FX22028709")</f>
        <v>FX22028709</v>
      </c>
      <c r="F163" t="s">
        <v>19</v>
      </c>
      <c r="G163" t="s">
        <v>19</v>
      </c>
      <c r="H163" t="s">
        <v>83</v>
      </c>
      <c r="I163" t="s">
        <v>482</v>
      </c>
      <c r="J163">
        <v>0</v>
      </c>
      <c r="K163" t="s">
        <v>85</v>
      </c>
      <c r="L163" t="s">
        <v>86</v>
      </c>
      <c r="M163" t="s">
        <v>87</v>
      </c>
      <c r="N163">
        <v>1</v>
      </c>
      <c r="O163" s="1">
        <v>44621.541134259256</v>
      </c>
      <c r="P163" s="1">
        <v>44621.63318287037</v>
      </c>
      <c r="Q163">
        <v>7429</v>
      </c>
      <c r="R163">
        <v>524</v>
      </c>
      <c r="S163" t="b">
        <v>0</v>
      </c>
      <c r="T163" t="s">
        <v>88</v>
      </c>
      <c r="U163" t="b">
        <v>0</v>
      </c>
      <c r="V163" t="s">
        <v>143</v>
      </c>
      <c r="W163" s="1">
        <v>44621.63318287037</v>
      </c>
      <c r="X163">
        <v>193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100</v>
      </c>
      <c r="AF163">
        <v>0</v>
      </c>
      <c r="AG163">
        <v>4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  <c r="BF163" t="s">
        <v>11</v>
      </c>
    </row>
    <row r="164" spans="1:58" x14ac:dyDescent="0.45">
      <c r="A164" t="s">
        <v>483</v>
      </c>
      <c r="B164" t="s">
        <v>80</v>
      </c>
      <c r="C164" t="s">
        <v>125</v>
      </c>
      <c r="D164" t="s">
        <v>82</v>
      </c>
      <c r="E164" s="2" t="str">
        <f>HYPERLINK("capsilon://?command=openfolder&amp;siteaddress=FAM.docvelocity-na8.net&amp;folderid=FXE7F60FD7-119D-00B6-D2F9-E1CF4C2AC151","FX22021586")</f>
        <v>FX22021586</v>
      </c>
      <c r="F164" t="s">
        <v>19</v>
      </c>
      <c r="G164" t="s">
        <v>19</v>
      </c>
      <c r="H164" t="s">
        <v>83</v>
      </c>
      <c r="I164" t="s">
        <v>484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44627.482754629629</v>
      </c>
      <c r="P164" s="1">
        <v>44627.542245370372</v>
      </c>
      <c r="Q164">
        <v>4262</v>
      </c>
      <c r="R164">
        <v>878</v>
      </c>
      <c r="S164" t="b">
        <v>0</v>
      </c>
      <c r="T164" t="s">
        <v>88</v>
      </c>
      <c r="U164" t="b">
        <v>0</v>
      </c>
      <c r="V164" t="s">
        <v>114</v>
      </c>
      <c r="W164" s="1">
        <v>44627.506782407407</v>
      </c>
      <c r="X164">
        <v>785</v>
      </c>
      <c r="Y164">
        <v>52</v>
      </c>
      <c r="Z164">
        <v>0</v>
      </c>
      <c r="AA164">
        <v>52</v>
      </c>
      <c r="AB164">
        <v>0</v>
      </c>
      <c r="AC164">
        <v>25</v>
      </c>
      <c r="AD164">
        <v>-52</v>
      </c>
      <c r="AE164">
        <v>0</v>
      </c>
      <c r="AF164">
        <v>0</v>
      </c>
      <c r="AG164">
        <v>0</v>
      </c>
      <c r="AH164" t="s">
        <v>103</v>
      </c>
      <c r="AI164" s="1">
        <v>44627.542245370372</v>
      </c>
      <c r="AJ164">
        <v>93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-52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  <c r="BF164" t="s">
        <v>11</v>
      </c>
    </row>
    <row r="165" spans="1:58" x14ac:dyDescent="0.45">
      <c r="A165" t="s">
        <v>485</v>
      </c>
      <c r="B165" t="s">
        <v>80</v>
      </c>
      <c r="C165" t="s">
        <v>344</v>
      </c>
      <c r="D165" t="s">
        <v>82</v>
      </c>
      <c r="E165" s="2" t="str">
        <f>HYPERLINK("capsilon://?command=openfolder&amp;siteaddress=FAM.docvelocity-na8.net&amp;folderid=FX7B51BEF1-1AD2-F92B-F4D4-D71D12CB3711","FX220212647")</f>
        <v>FX220212647</v>
      </c>
      <c r="F165" t="s">
        <v>19</v>
      </c>
      <c r="G165" t="s">
        <v>19</v>
      </c>
      <c r="H165" t="s">
        <v>83</v>
      </c>
      <c r="I165" t="s">
        <v>486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44627.4844212963</v>
      </c>
      <c r="P165" s="1">
        <v>44627.544444444444</v>
      </c>
      <c r="Q165">
        <v>4938</v>
      </c>
      <c r="R165">
        <v>248</v>
      </c>
      <c r="S165" t="b">
        <v>0</v>
      </c>
      <c r="T165" t="s">
        <v>88</v>
      </c>
      <c r="U165" t="b">
        <v>0</v>
      </c>
      <c r="V165" t="s">
        <v>143</v>
      </c>
      <c r="W165" s="1">
        <v>44627.498668981483</v>
      </c>
      <c r="X165">
        <v>59</v>
      </c>
      <c r="Y165">
        <v>9</v>
      </c>
      <c r="Z165">
        <v>0</v>
      </c>
      <c r="AA165">
        <v>9</v>
      </c>
      <c r="AB165">
        <v>0</v>
      </c>
      <c r="AC165">
        <v>3</v>
      </c>
      <c r="AD165">
        <v>-9</v>
      </c>
      <c r="AE165">
        <v>0</v>
      </c>
      <c r="AF165">
        <v>0</v>
      </c>
      <c r="AG165">
        <v>0</v>
      </c>
      <c r="AH165" t="s">
        <v>103</v>
      </c>
      <c r="AI165" s="1">
        <v>44627.544444444444</v>
      </c>
      <c r="AJ165">
        <v>189</v>
      </c>
      <c r="AK165">
        <v>2</v>
      </c>
      <c r="AL165">
        <v>0</v>
      </c>
      <c r="AM165">
        <v>2</v>
      </c>
      <c r="AN165">
        <v>0</v>
      </c>
      <c r="AO165">
        <v>1</v>
      </c>
      <c r="AP165">
        <v>-11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  <c r="BF165" t="s">
        <v>11</v>
      </c>
    </row>
    <row r="166" spans="1:58" x14ac:dyDescent="0.45">
      <c r="A166" t="s">
        <v>487</v>
      </c>
      <c r="B166" t="s">
        <v>80</v>
      </c>
      <c r="C166" t="s">
        <v>488</v>
      </c>
      <c r="D166" t="s">
        <v>82</v>
      </c>
      <c r="E166" s="2" t="str">
        <f>HYPERLINK("capsilon://?command=openfolder&amp;siteaddress=FAM.docvelocity-na8.net&amp;folderid=FX5E9A2643-C29F-C97F-E94B-A2756258F979","FX22016482")</f>
        <v>FX22016482</v>
      </c>
      <c r="F166" t="s">
        <v>19</v>
      </c>
      <c r="G166" t="s">
        <v>19</v>
      </c>
      <c r="H166" t="s">
        <v>83</v>
      </c>
      <c r="I166" t="s">
        <v>489</v>
      </c>
      <c r="J166">
        <v>72</v>
      </c>
      <c r="K166" t="s">
        <v>85</v>
      </c>
      <c r="L166" t="s">
        <v>86</v>
      </c>
      <c r="M166" t="s">
        <v>87</v>
      </c>
      <c r="N166">
        <v>2</v>
      </c>
      <c r="O166" s="1">
        <v>44627.490405092591</v>
      </c>
      <c r="P166" s="1">
        <v>44627.546006944445</v>
      </c>
      <c r="Q166">
        <v>4305</v>
      </c>
      <c r="R166">
        <v>499</v>
      </c>
      <c r="S166" t="b">
        <v>0</v>
      </c>
      <c r="T166" t="s">
        <v>88</v>
      </c>
      <c r="U166" t="b">
        <v>0</v>
      </c>
      <c r="V166" t="s">
        <v>130</v>
      </c>
      <c r="W166" s="1">
        <v>44627.503495370373</v>
      </c>
      <c r="X166">
        <v>356</v>
      </c>
      <c r="Y166">
        <v>57</v>
      </c>
      <c r="Z166">
        <v>0</v>
      </c>
      <c r="AA166">
        <v>57</v>
      </c>
      <c r="AB166">
        <v>0</v>
      </c>
      <c r="AC166">
        <v>19</v>
      </c>
      <c r="AD166">
        <v>15</v>
      </c>
      <c r="AE166">
        <v>0</v>
      </c>
      <c r="AF166">
        <v>0</v>
      </c>
      <c r="AG166">
        <v>0</v>
      </c>
      <c r="AH166" t="s">
        <v>103</v>
      </c>
      <c r="AI166" s="1">
        <v>44627.546006944445</v>
      </c>
      <c r="AJ166">
        <v>134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15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  <c r="BF166" t="s">
        <v>11</v>
      </c>
    </row>
    <row r="167" spans="1:58" x14ac:dyDescent="0.45">
      <c r="A167" t="s">
        <v>490</v>
      </c>
      <c r="B167" t="s">
        <v>80</v>
      </c>
      <c r="C167" t="s">
        <v>491</v>
      </c>
      <c r="D167" t="s">
        <v>82</v>
      </c>
      <c r="E167" s="2" t="str">
        <f>HYPERLINK("capsilon://?command=openfolder&amp;siteaddress=FAM.docvelocity-na8.net&amp;folderid=FXC5678E73-493E-72FC-29E7-6333384BD4D0","FX22023358")</f>
        <v>FX22023358</v>
      </c>
      <c r="F167" t="s">
        <v>19</v>
      </c>
      <c r="G167" t="s">
        <v>19</v>
      </c>
      <c r="H167" t="s">
        <v>83</v>
      </c>
      <c r="I167" t="s">
        <v>492</v>
      </c>
      <c r="J167">
        <v>0</v>
      </c>
      <c r="K167" t="s">
        <v>85</v>
      </c>
      <c r="L167" t="s">
        <v>86</v>
      </c>
      <c r="M167" t="s">
        <v>87</v>
      </c>
      <c r="N167">
        <v>2</v>
      </c>
      <c r="O167" s="1">
        <v>44627.516504629632</v>
      </c>
      <c r="P167" s="1">
        <v>44627.546956018516</v>
      </c>
      <c r="Q167">
        <v>2441</v>
      </c>
      <c r="R167">
        <v>190</v>
      </c>
      <c r="S167" t="b">
        <v>0</v>
      </c>
      <c r="T167" t="s">
        <v>88</v>
      </c>
      <c r="U167" t="b">
        <v>0</v>
      </c>
      <c r="V167" t="s">
        <v>154</v>
      </c>
      <c r="W167" s="1">
        <v>44627.532719907409</v>
      </c>
      <c r="X167">
        <v>81</v>
      </c>
      <c r="Y167">
        <v>9</v>
      </c>
      <c r="Z167">
        <v>0</v>
      </c>
      <c r="AA167">
        <v>9</v>
      </c>
      <c r="AB167">
        <v>0</v>
      </c>
      <c r="AC167">
        <v>3</v>
      </c>
      <c r="AD167">
        <v>-9</v>
      </c>
      <c r="AE167">
        <v>0</v>
      </c>
      <c r="AF167">
        <v>0</v>
      </c>
      <c r="AG167">
        <v>0</v>
      </c>
      <c r="AH167" t="s">
        <v>103</v>
      </c>
      <c r="AI167" s="1">
        <v>44627.546956018516</v>
      </c>
      <c r="AJ167">
        <v>82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-9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  <c r="BF167" t="s">
        <v>11</v>
      </c>
    </row>
    <row r="168" spans="1:58" x14ac:dyDescent="0.45">
      <c r="A168" t="s">
        <v>493</v>
      </c>
      <c r="B168" t="s">
        <v>80</v>
      </c>
      <c r="C168" t="s">
        <v>494</v>
      </c>
      <c r="D168" t="s">
        <v>82</v>
      </c>
      <c r="E168" s="2" t="str">
        <f>HYPERLINK("capsilon://?command=openfolder&amp;siteaddress=FAM.docvelocity-na8.net&amp;folderid=FX30405625-FDE1-CD77-215E-69F4CDA31BD9","FX22011475")</f>
        <v>FX22011475</v>
      </c>
      <c r="F168" t="s">
        <v>19</v>
      </c>
      <c r="G168" t="s">
        <v>19</v>
      </c>
      <c r="H168" t="s">
        <v>83</v>
      </c>
      <c r="I168" t="s">
        <v>495</v>
      </c>
      <c r="J168">
        <v>28</v>
      </c>
      <c r="K168" t="s">
        <v>85</v>
      </c>
      <c r="L168" t="s">
        <v>86</v>
      </c>
      <c r="M168" t="s">
        <v>87</v>
      </c>
      <c r="N168">
        <v>2</v>
      </c>
      <c r="O168" s="1">
        <v>44627.536377314813</v>
      </c>
      <c r="P168" s="1">
        <v>44627.547847222224</v>
      </c>
      <c r="Q168">
        <v>540</v>
      </c>
      <c r="R168">
        <v>451</v>
      </c>
      <c r="S168" t="b">
        <v>0</v>
      </c>
      <c r="T168" t="s">
        <v>88</v>
      </c>
      <c r="U168" t="b">
        <v>0</v>
      </c>
      <c r="V168" t="s">
        <v>149</v>
      </c>
      <c r="W168" s="1">
        <v>44627.543657407405</v>
      </c>
      <c r="X168">
        <v>209</v>
      </c>
      <c r="Y168">
        <v>21</v>
      </c>
      <c r="Z168">
        <v>0</v>
      </c>
      <c r="AA168">
        <v>21</v>
      </c>
      <c r="AB168">
        <v>0</v>
      </c>
      <c r="AC168">
        <v>1</v>
      </c>
      <c r="AD168">
        <v>7</v>
      </c>
      <c r="AE168">
        <v>0</v>
      </c>
      <c r="AF168">
        <v>0</v>
      </c>
      <c r="AG168">
        <v>0</v>
      </c>
      <c r="AH168" t="s">
        <v>103</v>
      </c>
      <c r="AI168" s="1">
        <v>44627.547847222224</v>
      </c>
      <c r="AJ168">
        <v>76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  <c r="BF168" t="s">
        <v>11</v>
      </c>
    </row>
    <row r="169" spans="1:58" x14ac:dyDescent="0.45">
      <c r="A169" t="s">
        <v>496</v>
      </c>
      <c r="B169" t="s">
        <v>80</v>
      </c>
      <c r="C169" t="s">
        <v>494</v>
      </c>
      <c r="D169" t="s">
        <v>82</v>
      </c>
      <c r="E169" s="2" t="str">
        <f>HYPERLINK("capsilon://?command=openfolder&amp;siteaddress=FAM.docvelocity-na8.net&amp;folderid=FX30405625-FDE1-CD77-215E-69F4CDA31BD9","FX22011475")</f>
        <v>FX22011475</v>
      </c>
      <c r="F169" t="s">
        <v>19</v>
      </c>
      <c r="G169" t="s">
        <v>19</v>
      </c>
      <c r="H169" t="s">
        <v>83</v>
      </c>
      <c r="I169" t="s">
        <v>497</v>
      </c>
      <c r="J169">
        <v>28</v>
      </c>
      <c r="K169" t="s">
        <v>85</v>
      </c>
      <c r="L169" t="s">
        <v>86</v>
      </c>
      <c r="M169" t="s">
        <v>87</v>
      </c>
      <c r="N169">
        <v>2</v>
      </c>
      <c r="O169" s="1">
        <v>44627.536504629628</v>
      </c>
      <c r="P169" s="1">
        <v>44627.736134259256</v>
      </c>
      <c r="Q169">
        <v>16578</v>
      </c>
      <c r="R169">
        <v>670</v>
      </c>
      <c r="S169" t="b">
        <v>0</v>
      </c>
      <c r="T169" t="s">
        <v>88</v>
      </c>
      <c r="U169" t="b">
        <v>0</v>
      </c>
      <c r="V169" t="s">
        <v>149</v>
      </c>
      <c r="W169" s="1">
        <v>44627.549826388888</v>
      </c>
      <c r="X169">
        <v>406</v>
      </c>
      <c r="Y169">
        <v>21</v>
      </c>
      <c r="Z169">
        <v>0</v>
      </c>
      <c r="AA169">
        <v>21</v>
      </c>
      <c r="AB169">
        <v>0</v>
      </c>
      <c r="AC169">
        <v>18</v>
      </c>
      <c r="AD169">
        <v>7</v>
      </c>
      <c r="AE169">
        <v>0</v>
      </c>
      <c r="AF169">
        <v>0</v>
      </c>
      <c r="AG169">
        <v>0</v>
      </c>
      <c r="AH169" t="s">
        <v>278</v>
      </c>
      <c r="AI169" s="1">
        <v>44627.736134259256</v>
      </c>
      <c r="AJ169">
        <v>139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  <c r="BF169" t="s">
        <v>11</v>
      </c>
    </row>
    <row r="170" spans="1:58" x14ac:dyDescent="0.45">
      <c r="A170" t="s">
        <v>498</v>
      </c>
      <c r="B170" t="s">
        <v>80</v>
      </c>
      <c r="C170" t="s">
        <v>202</v>
      </c>
      <c r="D170" t="s">
        <v>82</v>
      </c>
      <c r="E170" s="2" t="str">
        <f>HYPERLINK("capsilon://?command=openfolder&amp;siteaddress=FAM.docvelocity-na8.net&amp;folderid=FX903746B8-DCEA-E959-822B-FE604F3D2C58","FX211211484")</f>
        <v>FX211211484</v>
      </c>
      <c r="F170" t="s">
        <v>19</v>
      </c>
      <c r="G170" t="s">
        <v>19</v>
      </c>
      <c r="H170" t="s">
        <v>83</v>
      </c>
      <c r="I170" t="s">
        <v>499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44621.547766203701</v>
      </c>
      <c r="P170" s="1">
        <v>44621.573807870373</v>
      </c>
      <c r="Q170">
        <v>1935</v>
      </c>
      <c r="R170">
        <v>315</v>
      </c>
      <c r="S170" t="b">
        <v>0</v>
      </c>
      <c r="T170" t="s">
        <v>88</v>
      </c>
      <c r="U170" t="b">
        <v>0</v>
      </c>
      <c r="V170" t="s">
        <v>237</v>
      </c>
      <c r="W170" s="1">
        <v>44621.553749999999</v>
      </c>
      <c r="X170">
        <v>232</v>
      </c>
      <c r="Y170">
        <v>50</v>
      </c>
      <c r="Z170">
        <v>0</v>
      </c>
      <c r="AA170">
        <v>50</v>
      </c>
      <c r="AB170">
        <v>0</v>
      </c>
      <c r="AC170">
        <v>18</v>
      </c>
      <c r="AD170">
        <v>-50</v>
      </c>
      <c r="AE170">
        <v>0</v>
      </c>
      <c r="AF170">
        <v>0</v>
      </c>
      <c r="AG170">
        <v>0</v>
      </c>
      <c r="AH170" t="s">
        <v>103</v>
      </c>
      <c r="AI170" s="1">
        <v>44621.573807870373</v>
      </c>
      <c r="AJ170">
        <v>83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-52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  <c r="BF170" t="s">
        <v>11</v>
      </c>
    </row>
    <row r="171" spans="1:58" x14ac:dyDescent="0.45">
      <c r="A171" t="s">
        <v>500</v>
      </c>
      <c r="B171" t="s">
        <v>80</v>
      </c>
      <c r="C171" t="s">
        <v>501</v>
      </c>
      <c r="D171" t="s">
        <v>82</v>
      </c>
      <c r="E171" s="2" t="str">
        <f>HYPERLINK("capsilon://?command=openfolder&amp;siteaddress=FAM.docvelocity-na8.net&amp;folderid=FX5C98D557-9F21-D58C-B19A-FC133ED25E8C","FX22031476")</f>
        <v>FX22031476</v>
      </c>
      <c r="F171" t="s">
        <v>19</v>
      </c>
      <c r="G171" t="s">
        <v>19</v>
      </c>
      <c r="H171" t="s">
        <v>83</v>
      </c>
      <c r="I171" t="s">
        <v>502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44627.555520833332</v>
      </c>
      <c r="P171" s="1">
        <v>44627.736087962963</v>
      </c>
      <c r="Q171">
        <v>15294</v>
      </c>
      <c r="R171">
        <v>307</v>
      </c>
      <c r="S171" t="b">
        <v>0</v>
      </c>
      <c r="T171" t="s">
        <v>88</v>
      </c>
      <c r="U171" t="b">
        <v>0</v>
      </c>
      <c r="V171" t="s">
        <v>252</v>
      </c>
      <c r="W171" s="1">
        <v>44627.578518518516</v>
      </c>
      <c r="X171">
        <v>266</v>
      </c>
      <c r="Y171">
        <v>9</v>
      </c>
      <c r="Z171">
        <v>0</v>
      </c>
      <c r="AA171">
        <v>9</v>
      </c>
      <c r="AB171">
        <v>0</v>
      </c>
      <c r="AC171">
        <v>4</v>
      </c>
      <c r="AD171">
        <v>-9</v>
      </c>
      <c r="AE171">
        <v>0</v>
      </c>
      <c r="AF171">
        <v>0</v>
      </c>
      <c r="AG171">
        <v>0</v>
      </c>
      <c r="AH171" t="s">
        <v>103</v>
      </c>
      <c r="AI171" s="1">
        <v>44627.736087962963</v>
      </c>
      <c r="AJ171">
        <v>41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-9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  <c r="BF171" t="s">
        <v>11</v>
      </c>
    </row>
    <row r="172" spans="1:58" x14ac:dyDescent="0.45">
      <c r="A172" t="s">
        <v>503</v>
      </c>
      <c r="B172" t="s">
        <v>80</v>
      </c>
      <c r="C172" t="s">
        <v>504</v>
      </c>
      <c r="D172" t="s">
        <v>82</v>
      </c>
      <c r="E172" s="2" t="str">
        <f>HYPERLINK("capsilon://?command=openfolder&amp;siteaddress=FAM.docvelocity-na8.net&amp;folderid=FXE78AD825-32EA-DBD6-7CB2-74205192E38D","FX220113866")</f>
        <v>FX220113866</v>
      </c>
      <c r="F172" t="s">
        <v>19</v>
      </c>
      <c r="G172" t="s">
        <v>19</v>
      </c>
      <c r="H172" t="s">
        <v>83</v>
      </c>
      <c r="I172" t="s">
        <v>505</v>
      </c>
      <c r="J172">
        <v>28</v>
      </c>
      <c r="K172" t="s">
        <v>85</v>
      </c>
      <c r="L172" t="s">
        <v>86</v>
      </c>
      <c r="M172" t="s">
        <v>87</v>
      </c>
      <c r="N172">
        <v>2</v>
      </c>
      <c r="O172" s="1">
        <v>44627.562638888892</v>
      </c>
      <c r="P172" s="1">
        <v>44627.736851851849</v>
      </c>
      <c r="Q172">
        <v>14033</v>
      </c>
      <c r="R172">
        <v>1019</v>
      </c>
      <c r="S172" t="b">
        <v>0</v>
      </c>
      <c r="T172" t="s">
        <v>88</v>
      </c>
      <c r="U172" t="b">
        <v>0</v>
      </c>
      <c r="V172" t="s">
        <v>89</v>
      </c>
      <c r="W172" s="1">
        <v>44627.588425925926</v>
      </c>
      <c r="X172">
        <v>954</v>
      </c>
      <c r="Y172">
        <v>21</v>
      </c>
      <c r="Z172">
        <v>0</v>
      </c>
      <c r="AA172">
        <v>21</v>
      </c>
      <c r="AB172">
        <v>0</v>
      </c>
      <c r="AC172">
        <v>12</v>
      </c>
      <c r="AD172">
        <v>7</v>
      </c>
      <c r="AE172">
        <v>0</v>
      </c>
      <c r="AF172">
        <v>0</v>
      </c>
      <c r="AG172">
        <v>0</v>
      </c>
      <c r="AH172" t="s">
        <v>103</v>
      </c>
      <c r="AI172" s="1">
        <v>44627.736851851849</v>
      </c>
      <c r="AJ172">
        <v>65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  <c r="BF172" t="s">
        <v>11</v>
      </c>
    </row>
    <row r="173" spans="1:58" x14ac:dyDescent="0.45">
      <c r="A173" t="s">
        <v>506</v>
      </c>
      <c r="B173" t="s">
        <v>80</v>
      </c>
      <c r="C173" t="s">
        <v>250</v>
      </c>
      <c r="D173" t="s">
        <v>82</v>
      </c>
      <c r="E173" s="2" t="str">
        <f>HYPERLINK("capsilon://?command=openfolder&amp;siteaddress=FAM.docvelocity-na8.net&amp;folderid=FX0A5EF9D3-0DED-A5CF-EC08-4A62945C1C7F","FX22028469")</f>
        <v>FX22028469</v>
      </c>
      <c r="F173" t="s">
        <v>19</v>
      </c>
      <c r="G173" t="s">
        <v>19</v>
      </c>
      <c r="H173" t="s">
        <v>83</v>
      </c>
      <c r="I173" t="s">
        <v>507</v>
      </c>
      <c r="J173">
        <v>0</v>
      </c>
      <c r="K173" t="s">
        <v>85</v>
      </c>
      <c r="L173" t="s">
        <v>86</v>
      </c>
      <c r="M173" t="s">
        <v>87</v>
      </c>
      <c r="N173">
        <v>1</v>
      </c>
      <c r="O173" s="1">
        <v>44627.573865740742</v>
      </c>
      <c r="P173" s="1">
        <v>44627.598020833335</v>
      </c>
      <c r="Q173">
        <v>1055</v>
      </c>
      <c r="R173">
        <v>1032</v>
      </c>
      <c r="S173" t="b">
        <v>0</v>
      </c>
      <c r="T173" t="s">
        <v>88</v>
      </c>
      <c r="U173" t="b">
        <v>0</v>
      </c>
      <c r="V173" t="s">
        <v>114</v>
      </c>
      <c r="W173" s="1">
        <v>44627.598020833335</v>
      </c>
      <c r="X173">
        <v>900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37</v>
      </c>
      <c r="AF173">
        <v>0</v>
      </c>
      <c r="AG173">
        <v>4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  <c r="BF173" t="s">
        <v>11</v>
      </c>
    </row>
    <row r="174" spans="1:58" x14ac:dyDescent="0.45">
      <c r="A174" t="s">
        <v>508</v>
      </c>
      <c r="B174" t="s">
        <v>80</v>
      </c>
      <c r="C174" t="s">
        <v>509</v>
      </c>
      <c r="D174" t="s">
        <v>82</v>
      </c>
      <c r="E174" s="2" t="str">
        <f>HYPERLINK("capsilon://?command=openfolder&amp;siteaddress=FAM.docvelocity-na8.net&amp;folderid=FXD62A0207-A366-BEF0-168E-27B566B321AC","FX22026651")</f>
        <v>FX22026651</v>
      </c>
      <c r="F174" t="s">
        <v>19</v>
      </c>
      <c r="G174" t="s">
        <v>19</v>
      </c>
      <c r="H174" t="s">
        <v>83</v>
      </c>
      <c r="I174" t="s">
        <v>510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44621.549143518518</v>
      </c>
      <c r="P174" s="1">
        <v>44621.576562499999</v>
      </c>
      <c r="Q174">
        <v>1153</v>
      </c>
      <c r="R174">
        <v>1216</v>
      </c>
      <c r="S174" t="b">
        <v>0</v>
      </c>
      <c r="T174" t="s">
        <v>88</v>
      </c>
      <c r="U174" t="b">
        <v>0</v>
      </c>
      <c r="V174" t="s">
        <v>191</v>
      </c>
      <c r="W174" s="1">
        <v>44621.563923611109</v>
      </c>
      <c r="X174">
        <v>970</v>
      </c>
      <c r="Y174">
        <v>79</v>
      </c>
      <c r="Z174">
        <v>0</v>
      </c>
      <c r="AA174">
        <v>79</v>
      </c>
      <c r="AB174">
        <v>0</v>
      </c>
      <c r="AC174">
        <v>73</v>
      </c>
      <c r="AD174">
        <v>-79</v>
      </c>
      <c r="AE174">
        <v>0</v>
      </c>
      <c r="AF174">
        <v>0</v>
      </c>
      <c r="AG174">
        <v>0</v>
      </c>
      <c r="AH174" t="s">
        <v>103</v>
      </c>
      <c r="AI174" s="1">
        <v>44621.576562499999</v>
      </c>
      <c r="AJ174">
        <v>237</v>
      </c>
      <c r="AK174">
        <v>3</v>
      </c>
      <c r="AL174">
        <v>0</v>
      </c>
      <c r="AM174">
        <v>3</v>
      </c>
      <c r="AN174">
        <v>0</v>
      </c>
      <c r="AO174">
        <v>2</v>
      </c>
      <c r="AP174">
        <v>-82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  <c r="BF174" t="s">
        <v>11</v>
      </c>
    </row>
    <row r="175" spans="1:58" x14ac:dyDescent="0.45">
      <c r="A175" t="s">
        <v>511</v>
      </c>
      <c r="B175" t="s">
        <v>80</v>
      </c>
      <c r="C175" t="s">
        <v>512</v>
      </c>
      <c r="D175" t="s">
        <v>82</v>
      </c>
      <c r="E175" s="2" t="str">
        <f>HYPERLINK("capsilon://?command=openfolder&amp;siteaddress=FAM.docvelocity-na8.net&amp;folderid=FX5B0014B1-631A-2359-AE48-81CB72852BAB","FX22029668")</f>
        <v>FX22029668</v>
      </c>
      <c r="F175" t="s">
        <v>19</v>
      </c>
      <c r="G175" t="s">
        <v>19</v>
      </c>
      <c r="H175" t="s">
        <v>83</v>
      </c>
      <c r="I175" t="s">
        <v>513</v>
      </c>
      <c r="J175">
        <v>44</v>
      </c>
      <c r="K175" t="s">
        <v>85</v>
      </c>
      <c r="L175" t="s">
        <v>86</v>
      </c>
      <c r="M175" t="s">
        <v>87</v>
      </c>
      <c r="N175">
        <v>2</v>
      </c>
      <c r="O175" s="1">
        <v>44627.578726851854</v>
      </c>
      <c r="P175" s="1">
        <v>44627.744155092594</v>
      </c>
      <c r="Q175">
        <v>13411</v>
      </c>
      <c r="R175">
        <v>882</v>
      </c>
      <c r="S175" t="b">
        <v>0</v>
      </c>
      <c r="T175" t="s">
        <v>88</v>
      </c>
      <c r="U175" t="b">
        <v>0</v>
      </c>
      <c r="V175" t="s">
        <v>102</v>
      </c>
      <c r="W175" s="1">
        <v>44627.581770833334</v>
      </c>
      <c r="X175">
        <v>190</v>
      </c>
      <c r="Y175">
        <v>36</v>
      </c>
      <c r="Z175">
        <v>0</v>
      </c>
      <c r="AA175">
        <v>36</v>
      </c>
      <c r="AB175">
        <v>0</v>
      </c>
      <c r="AC175">
        <v>2</v>
      </c>
      <c r="AD175">
        <v>8</v>
      </c>
      <c r="AE175">
        <v>0</v>
      </c>
      <c r="AF175">
        <v>0</v>
      </c>
      <c r="AG175">
        <v>0</v>
      </c>
      <c r="AH175" t="s">
        <v>278</v>
      </c>
      <c r="AI175" s="1">
        <v>44627.744155092594</v>
      </c>
      <c r="AJ175">
        <v>692</v>
      </c>
      <c r="AK175">
        <v>9</v>
      </c>
      <c r="AL175">
        <v>0</v>
      </c>
      <c r="AM175">
        <v>9</v>
      </c>
      <c r="AN175">
        <v>0</v>
      </c>
      <c r="AO175">
        <v>9</v>
      </c>
      <c r="AP175">
        <v>-1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  <c r="BF175" t="s">
        <v>11</v>
      </c>
    </row>
    <row r="176" spans="1:58" x14ac:dyDescent="0.45">
      <c r="A176" t="s">
        <v>514</v>
      </c>
      <c r="B176" t="s">
        <v>80</v>
      </c>
      <c r="C176" t="s">
        <v>250</v>
      </c>
      <c r="D176" t="s">
        <v>82</v>
      </c>
      <c r="E176" s="2" t="str">
        <f>HYPERLINK("capsilon://?command=openfolder&amp;siteaddress=FAM.docvelocity-na8.net&amp;folderid=FX0A5EF9D3-0DED-A5CF-EC08-4A62945C1C7F","FX22028469")</f>
        <v>FX22028469</v>
      </c>
      <c r="F176" t="s">
        <v>19</v>
      </c>
      <c r="G176" t="s">
        <v>19</v>
      </c>
      <c r="H176" t="s">
        <v>83</v>
      </c>
      <c r="I176" t="s">
        <v>507</v>
      </c>
      <c r="J176">
        <v>0</v>
      </c>
      <c r="K176" t="s">
        <v>85</v>
      </c>
      <c r="L176" t="s">
        <v>86</v>
      </c>
      <c r="M176" t="s">
        <v>87</v>
      </c>
      <c r="N176">
        <v>2</v>
      </c>
      <c r="O176" s="1">
        <v>44627.598599537036</v>
      </c>
      <c r="P176" s="1">
        <v>44627.734513888892</v>
      </c>
      <c r="Q176">
        <v>8944</v>
      </c>
      <c r="R176">
        <v>2799</v>
      </c>
      <c r="S176" t="b">
        <v>0</v>
      </c>
      <c r="T176" t="s">
        <v>88</v>
      </c>
      <c r="U176" t="b">
        <v>1</v>
      </c>
      <c r="V176" t="s">
        <v>127</v>
      </c>
      <c r="W176" s="1">
        <v>44627.622129629628</v>
      </c>
      <c r="X176">
        <v>1540</v>
      </c>
      <c r="Y176">
        <v>111</v>
      </c>
      <c r="Z176">
        <v>0</v>
      </c>
      <c r="AA176">
        <v>111</v>
      </c>
      <c r="AB176">
        <v>37</v>
      </c>
      <c r="AC176">
        <v>92</v>
      </c>
      <c r="AD176">
        <v>-111</v>
      </c>
      <c r="AE176">
        <v>0</v>
      </c>
      <c r="AF176">
        <v>0</v>
      </c>
      <c r="AG176">
        <v>0</v>
      </c>
      <c r="AH176" t="s">
        <v>278</v>
      </c>
      <c r="AI176" s="1">
        <v>44627.734513888892</v>
      </c>
      <c r="AJ176">
        <v>739</v>
      </c>
      <c r="AK176">
        <v>5</v>
      </c>
      <c r="AL176">
        <v>0</v>
      </c>
      <c r="AM176">
        <v>5</v>
      </c>
      <c r="AN176">
        <v>37</v>
      </c>
      <c r="AO176">
        <v>4</v>
      </c>
      <c r="AP176">
        <v>-116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  <c r="BF176" t="s">
        <v>11</v>
      </c>
    </row>
    <row r="177" spans="1:58" x14ac:dyDescent="0.45">
      <c r="A177" t="s">
        <v>515</v>
      </c>
      <c r="B177" t="s">
        <v>80</v>
      </c>
      <c r="C177" t="s">
        <v>516</v>
      </c>
      <c r="D177" t="s">
        <v>82</v>
      </c>
      <c r="E177" s="2" t="str">
        <f>HYPERLINK("capsilon://?command=openfolder&amp;siteaddress=FAM.docvelocity-na8.net&amp;folderid=FX1F773117-5BFA-B7BA-8137-66FF878822B0","FX22023")</f>
        <v>FX22023</v>
      </c>
      <c r="F177" t="s">
        <v>19</v>
      </c>
      <c r="G177" t="s">
        <v>19</v>
      </c>
      <c r="H177" t="s">
        <v>83</v>
      </c>
      <c r="I177" t="s">
        <v>517</v>
      </c>
      <c r="J177">
        <v>0</v>
      </c>
      <c r="K177" t="s">
        <v>85</v>
      </c>
      <c r="L177" t="s">
        <v>86</v>
      </c>
      <c r="M177" t="s">
        <v>87</v>
      </c>
      <c r="N177">
        <v>2</v>
      </c>
      <c r="O177" s="1">
        <v>44627.657592592594</v>
      </c>
      <c r="P177" s="1">
        <v>44627.738576388889</v>
      </c>
      <c r="Q177">
        <v>6144</v>
      </c>
      <c r="R177">
        <v>853</v>
      </c>
      <c r="S177" t="b">
        <v>0</v>
      </c>
      <c r="T177" t="s">
        <v>88</v>
      </c>
      <c r="U177" t="b">
        <v>0</v>
      </c>
      <c r="V177" t="s">
        <v>191</v>
      </c>
      <c r="W177" s="1">
        <v>44627.666631944441</v>
      </c>
      <c r="X177">
        <v>705</v>
      </c>
      <c r="Y177">
        <v>52</v>
      </c>
      <c r="Z177">
        <v>0</v>
      </c>
      <c r="AA177">
        <v>52</v>
      </c>
      <c r="AB177">
        <v>0</v>
      </c>
      <c r="AC177">
        <v>22</v>
      </c>
      <c r="AD177">
        <v>-52</v>
      </c>
      <c r="AE177">
        <v>0</v>
      </c>
      <c r="AF177">
        <v>0</v>
      </c>
      <c r="AG177">
        <v>0</v>
      </c>
      <c r="AH177" t="s">
        <v>103</v>
      </c>
      <c r="AI177" s="1">
        <v>44627.738576388889</v>
      </c>
      <c r="AJ177">
        <v>148</v>
      </c>
      <c r="AK177">
        <v>2</v>
      </c>
      <c r="AL177">
        <v>0</v>
      </c>
      <c r="AM177">
        <v>2</v>
      </c>
      <c r="AN177">
        <v>0</v>
      </c>
      <c r="AO177">
        <v>1</v>
      </c>
      <c r="AP177">
        <v>-54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  <c r="BF177" t="s">
        <v>11</v>
      </c>
    </row>
    <row r="178" spans="1:58" x14ac:dyDescent="0.45">
      <c r="A178" t="s">
        <v>518</v>
      </c>
      <c r="B178" t="s">
        <v>80</v>
      </c>
      <c r="C178" t="s">
        <v>250</v>
      </c>
      <c r="D178" t="s">
        <v>82</v>
      </c>
      <c r="E178" s="2" t="str">
        <f>HYPERLINK("capsilon://?command=openfolder&amp;siteaddress=FAM.docvelocity-na8.net&amp;folderid=FX0A5EF9D3-0DED-A5CF-EC08-4A62945C1C7F","FX22028469")</f>
        <v>FX22028469</v>
      </c>
      <c r="F178" t="s">
        <v>19</v>
      </c>
      <c r="G178" t="s">
        <v>19</v>
      </c>
      <c r="H178" t="s">
        <v>83</v>
      </c>
      <c r="I178" t="s">
        <v>519</v>
      </c>
      <c r="J178">
        <v>70</v>
      </c>
      <c r="K178" t="s">
        <v>85</v>
      </c>
      <c r="L178" t="s">
        <v>86</v>
      </c>
      <c r="M178" t="s">
        <v>87</v>
      </c>
      <c r="N178">
        <v>2</v>
      </c>
      <c r="O178" s="1">
        <v>44627.692627314813</v>
      </c>
      <c r="P178" s="1">
        <v>44627.741620370369</v>
      </c>
      <c r="Q178">
        <v>2493</v>
      </c>
      <c r="R178">
        <v>1740</v>
      </c>
      <c r="S178" t="b">
        <v>0</v>
      </c>
      <c r="T178" t="s">
        <v>88</v>
      </c>
      <c r="U178" t="b">
        <v>0</v>
      </c>
      <c r="V178" t="s">
        <v>252</v>
      </c>
      <c r="W178" s="1">
        <v>44627.711076388892</v>
      </c>
      <c r="X178">
        <v>1477</v>
      </c>
      <c r="Y178">
        <v>59</v>
      </c>
      <c r="Z178">
        <v>0</v>
      </c>
      <c r="AA178">
        <v>59</v>
      </c>
      <c r="AB178">
        <v>0</v>
      </c>
      <c r="AC178">
        <v>6</v>
      </c>
      <c r="AD178">
        <v>11</v>
      </c>
      <c r="AE178">
        <v>0</v>
      </c>
      <c r="AF178">
        <v>0</v>
      </c>
      <c r="AG178">
        <v>0</v>
      </c>
      <c r="AH178" t="s">
        <v>103</v>
      </c>
      <c r="AI178" s="1">
        <v>44627.741620370369</v>
      </c>
      <c r="AJ178">
        <v>263</v>
      </c>
      <c r="AK178">
        <v>3</v>
      </c>
      <c r="AL178">
        <v>0</v>
      </c>
      <c r="AM178">
        <v>3</v>
      </c>
      <c r="AN178">
        <v>0</v>
      </c>
      <c r="AO178">
        <v>3</v>
      </c>
      <c r="AP178">
        <v>8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  <c r="BF178" t="s">
        <v>11</v>
      </c>
    </row>
    <row r="179" spans="1:58" x14ac:dyDescent="0.45">
      <c r="A179" t="s">
        <v>520</v>
      </c>
      <c r="B179" t="s">
        <v>80</v>
      </c>
      <c r="C179" t="s">
        <v>250</v>
      </c>
      <c r="D179" t="s">
        <v>82</v>
      </c>
      <c r="E179" s="2" t="str">
        <f>HYPERLINK("capsilon://?command=openfolder&amp;siteaddress=FAM.docvelocity-na8.net&amp;folderid=FX0A5EF9D3-0DED-A5CF-EC08-4A62945C1C7F","FX22028469")</f>
        <v>FX22028469</v>
      </c>
      <c r="F179" t="s">
        <v>19</v>
      </c>
      <c r="G179" t="s">
        <v>19</v>
      </c>
      <c r="H179" t="s">
        <v>83</v>
      </c>
      <c r="I179" t="s">
        <v>521</v>
      </c>
      <c r="J179">
        <v>55</v>
      </c>
      <c r="K179" t="s">
        <v>85</v>
      </c>
      <c r="L179" t="s">
        <v>86</v>
      </c>
      <c r="M179" t="s">
        <v>87</v>
      </c>
      <c r="N179">
        <v>2</v>
      </c>
      <c r="O179" s="1">
        <v>44627.692731481482</v>
      </c>
      <c r="P179" s="1">
        <v>44627.7421875</v>
      </c>
      <c r="Q179">
        <v>3765</v>
      </c>
      <c r="R179">
        <v>508</v>
      </c>
      <c r="S179" t="b">
        <v>0</v>
      </c>
      <c r="T179" t="s">
        <v>88</v>
      </c>
      <c r="U179" t="b">
        <v>0</v>
      </c>
      <c r="V179" t="s">
        <v>127</v>
      </c>
      <c r="W179" s="1">
        <v>44627.700439814813</v>
      </c>
      <c r="X179">
        <v>460</v>
      </c>
      <c r="Y179">
        <v>44</v>
      </c>
      <c r="Z179">
        <v>0</v>
      </c>
      <c r="AA179">
        <v>44</v>
      </c>
      <c r="AB179">
        <v>0</v>
      </c>
      <c r="AC179">
        <v>8</v>
      </c>
      <c r="AD179">
        <v>11</v>
      </c>
      <c r="AE179">
        <v>0</v>
      </c>
      <c r="AF179">
        <v>0</v>
      </c>
      <c r="AG179">
        <v>0</v>
      </c>
      <c r="AH179" t="s">
        <v>103</v>
      </c>
      <c r="AI179" s="1">
        <v>44627.7421875</v>
      </c>
      <c r="AJ179">
        <v>48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  <c r="BF179" t="s">
        <v>11</v>
      </c>
    </row>
    <row r="180" spans="1:58" x14ac:dyDescent="0.45">
      <c r="A180" t="s">
        <v>522</v>
      </c>
      <c r="B180" t="s">
        <v>80</v>
      </c>
      <c r="C180" t="s">
        <v>250</v>
      </c>
      <c r="D180" t="s">
        <v>82</v>
      </c>
      <c r="E180" s="2" t="str">
        <f>HYPERLINK("capsilon://?command=openfolder&amp;siteaddress=FAM.docvelocity-na8.net&amp;folderid=FX0A5EF9D3-0DED-A5CF-EC08-4A62945C1C7F","FX22028469")</f>
        <v>FX22028469</v>
      </c>
      <c r="F180" t="s">
        <v>19</v>
      </c>
      <c r="G180" t="s">
        <v>19</v>
      </c>
      <c r="H180" t="s">
        <v>83</v>
      </c>
      <c r="I180" t="s">
        <v>523</v>
      </c>
      <c r="J180">
        <v>57</v>
      </c>
      <c r="K180" t="s">
        <v>85</v>
      </c>
      <c r="L180" t="s">
        <v>86</v>
      </c>
      <c r="M180" t="s">
        <v>87</v>
      </c>
      <c r="N180">
        <v>2</v>
      </c>
      <c r="O180" s="1">
        <v>44627.692962962959</v>
      </c>
      <c r="P180" s="1">
        <v>44627.743078703701</v>
      </c>
      <c r="Q180">
        <v>3870</v>
      </c>
      <c r="R180">
        <v>460</v>
      </c>
      <c r="S180" t="b">
        <v>0</v>
      </c>
      <c r="T180" t="s">
        <v>88</v>
      </c>
      <c r="U180" t="b">
        <v>0</v>
      </c>
      <c r="V180" t="s">
        <v>89</v>
      </c>
      <c r="W180" s="1">
        <v>44627.69976851852</v>
      </c>
      <c r="X180">
        <v>384</v>
      </c>
      <c r="Y180">
        <v>52</v>
      </c>
      <c r="Z180">
        <v>0</v>
      </c>
      <c r="AA180">
        <v>52</v>
      </c>
      <c r="AB180">
        <v>0</v>
      </c>
      <c r="AC180">
        <v>4</v>
      </c>
      <c r="AD180">
        <v>5</v>
      </c>
      <c r="AE180">
        <v>0</v>
      </c>
      <c r="AF180">
        <v>0</v>
      </c>
      <c r="AG180">
        <v>0</v>
      </c>
      <c r="AH180" t="s">
        <v>103</v>
      </c>
      <c r="AI180" s="1">
        <v>44627.743078703701</v>
      </c>
      <c r="AJ180">
        <v>76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  <c r="BF180" t="s">
        <v>11</v>
      </c>
    </row>
    <row r="181" spans="1:58" x14ac:dyDescent="0.45">
      <c r="A181" t="s">
        <v>524</v>
      </c>
      <c r="B181" t="s">
        <v>80</v>
      </c>
      <c r="C181" t="s">
        <v>250</v>
      </c>
      <c r="D181" t="s">
        <v>82</v>
      </c>
      <c r="E181" s="2" t="str">
        <f>HYPERLINK("capsilon://?command=openfolder&amp;siteaddress=FAM.docvelocity-na8.net&amp;folderid=FX0A5EF9D3-0DED-A5CF-EC08-4A62945C1C7F","FX22028469")</f>
        <v>FX22028469</v>
      </c>
      <c r="F181" t="s">
        <v>19</v>
      </c>
      <c r="G181" t="s">
        <v>19</v>
      </c>
      <c r="H181" t="s">
        <v>83</v>
      </c>
      <c r="I181" t="s">
        <v>525</v>
      </c>
      <c r="J181">
        <v>57</v>
      </c>
      <c r="K181" t="s">
        <v>85</v>
      </c>
      <c r="L181" t="s">
        <v>86</v>
      </c>
      <c r="M181" t="s">
        <v>87</v>
      </c>
      <c r="N181">
        <v>2</v>
      </c>
      <c r="O181" s="1">
        <v>44627.693124999998</v>
      </c>
      <c r="P181" s="1">
        <v>44627.743842592594</v>
      </c>
      <c r="Q181">
        <v>3719</v>
      </c>
      <c r="R181">
        <v>663</v>
      </c>
      <c r="S181" t="b">
        <v>0</v>
      </c>
      <c r="T181" t="s">
        <v>88</v>
      </c>
      <c r="U181" t="b">
        <v>0</v>
      </c>
      <c r="V181" t="s">
        <v>89</v>
      </c>
      <c r="W181" s="1">
        <v>44627.706226851849</v>
      </c>
      <c r="X181">
        <v>557</v>
      </c>
      <c r="Y181">
        <v>55</v>
      </c>
      <c r="Z181">
        <v>0</v>
      </c>
      <c r="AA181">
        <v>55</v>
      </c>
      <c r="AB181">
        <v>0</v>
      </c>
      <c r="AC181">
        <v>6</v>
      </c>
      <c r="AD181">
        <v>2</v>
      </c>
      <c r="AE181">
        <v>0</v>
      </c>
      <c r="AF181">
        <v>0</v>
      </c>
      <c r="AG181">
        <v>0</v>
      </c>
      <c r="AH181" t="s">
        <v>103</v>
      </c>
      <c r="AI181" s="1">
        <v>44627.743842592594</v>
      </c>
      <c r="AJ181">
        <v>65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  <c r="BF181" t="s">
        <v>11</v>
      </c>
    </row>
    <row r="182" spans="1:58" x14ac:dyDescent="0.45">
      <c r="A182" t="s">
        <v>526</v>
      </c>
      <c r="B182" t="s">
        <v>80</v>
      </c>
      <c r="C182" t="s">
        <v>527</v>
      </c>
      <c r="D182" t="s">
        <v>82</v>
      </c>
      <c r="E182" s="2" t="str">
        <f>HYPERLINK("capsilon://?command=openfolder&amp;siteaddress=FAM.docvelocity-na8.net&amp;folderid=FXF357C50B-3A59-0E7B-0090-0B4633A6327B","FX220210049")</f>
        <v>FX220210049</v>
      </c>
      <c r="F182" t="s">
        <v>19</v>
      </c>
      <c r="G182" t="s">
        <v>19</v>
      </c>
      <c r="H182" t="s">
        <v>83</v>
      </c>
      <c r="I182" t="s">
        <v>528</v>
      </c>
      <c r="J182">
        <v>0</v>
      </c>
      <c r="K182" t="s">
        <v>85</v>
      </c>
      <c r="L182" t="s">
        <v>86</v>
      </c>
      <c r="M182" t="s">
        <v>87</v>
      </c>
      <c r="N182">
        <v>2</v>
      </c>
      <c r="O182" s="1">
        <v>44627.701817129629</v>
      </c>
      <c r="P182" s="1">
        <v>44627.748136574075</v>
      </c>
      <c r="Q182">
        <v>2704</v>
      </c>
      <c r="R182">
        <v>1298</v>
      </c>
      <c r="S182" t="b">
        <v>0</v>
      </c>
      <c r="T182" t="s">
        <v>88</v>
      </c>
      <c r="U182" t="b">
        <v>0</v>
      </c>
      <c r="V182" t="s">
        <v>191</v>
      </c>
      <c r="W182" s="1">
        <v>44627.712754629632</v>
      </c>
      <c r="X182">
        <v>940</v>
      </c>
      <c r="Y182">
        <v>52</v>
      </c>
      <c r="Z182">
        <v>0</v>
      </c>
      <c r="AA182">
        <v>52</v>
      </c>
      <c r="AB182">
        <v>0</v>
      </c>
      <c r="AC182">
        <v>28</v>
      </c>
      <c r="AD182">
        <v>-52</v>
      </c>
      <c r="AE182">
        <v>0</v>
      </c>
      <c r="AF182">
        <v>0</v>
      </c>
      <c r="AG182">
        <v>0</v>
      </c>
      <c r="AH182" t="s">
        <v>278</v>
      </c>
      <c r="AI182" s="1">
        <v>44627.748136574075</v>
      </c>
      <c r="AJ182">
        <v>343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-52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  <c r="BF182" t="s">
        <v>11</v>
      </c>
    </row>
    <row r="183" spans="1:58" x14ac:dyDescent="0.45">
      <c r="A183" t="s">
        <v>529</v>
      </c>
      <c r="B183" t="s">
        <v>80</v>
      </c>
      <c r="C183" t="s">
        <v>530</v>
      </c>
      <c r="D183" t="s">
        <v>82</v>
      </c>
      <c r="E183" s="2" t="str">
        <f>HYPERLINK("capsilon://?command=openfolder&amp;siteaddress=FAM.docvelocity-na8.net&amp;folderid=FX5B33B61A-7DD8-2046-E26C-2D73FF237E60","FX220210583")</f>
        <v>FX220210583</v>
      </c>
      <c r="F183" t="s">
        <v>19</v>
      </c>
      <c r="G183" t="s">
        <v>19</v>
      </c>
      <c r="H183" t="s">
        <v>83</v>
      </c>
      <c r="I183" t="s">
        <v>531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44627.707407407404</v>
      </c>
      <c r="P183" s="1">
        <v>44627.766817129632</v>
      </c>
      <c r="Q183">
        <v>1808</v>
      </c>
      <c r="R183">
        <v>3325</v>
      </c>
      <c r="S183" t="b">
        <v>0</v>
      </c>
      <c r="T183" t="s">
        <v>88</v>
      </c>
      <c r="U183" t="b">
        <v>0</v>
      </c>
      <c r="V183" t="s">
        <v>149</v>
      </c>
      <c r="W183" s="1">
        <v>44627.727280092593</v>
      </c>
      <c r="X183">
        <v>1711</v>
      </c>
      <c r="Y183">
        <v>104</v>
      </c>
      <c r="Z183">
        <v>0</v>
      </c>
      <c r="AA183">
        <v>104</v>
      </c>
      <c r="AB183">
        <v>0</v>
      </c>
      <c r="AC183">
        <v>67</v>
      </c>
      <c r="AD183">
        <v>-104</v>
      </c>
      <c r="AE183">
        <v>0</v>
      </c>
      <c r="AF183">
        <v>0</v>
      </c>
      <c r="AG183">
        <v>0</v>
      </c>
      <c r="AH183" t="s">
        <v>278</v>
      </c>
      <c r="AI183" s="1">
        <v>44627.766817129632</v>
      </c>
      <c r="AJ183">
        <v>1614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-109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  <c r="BF183" t="s">
        <v>11</v>
      </c>
    </row>
    <row r="184" spans="1:58" x14ac:dyDescent="0.45">
      <c r="A184" t="s">
        <v>532</v>
      </c>
      <c r="B184" t="s">
        <v>80</v>
      </c>
      <c r="C184" t="s">
        <v>533</v>
      </c>
      <c r="D184" t="s">
        <v>82</v>
      </c>
      <c r="E184" s="2" t="str">
        <f>HYPERLINK("capsilon://?command=openfolder&amp;siteaddress=FAM.docvelocity-na8.net&amp;folderid=FXDF7D4D1E-E29B-4F7A-6889-0B56E4845E54","FX22028331")</f>
        <v>FX22028331</v>
      </c>
      <c r="F184" t="s">
        <v>19</v>
      </c>
      <c r="G184" t="s">
        <v>19</v>
      </c>
      <c r="H184" t="s">
        <v>83</v>
      </c>
      <c r="I184" t="s">
        <v>534</v>
      </c>
      <c r="J184">
        <v>47</v>
      </c>
      <c r="K184" t="s">
        <v>85</v>
      </c>
      <c r="L184" t="s">
        <v>86</v>
      </c>
      <c r="M184" t="s">
        <v>87</v>
      </c>
      <c r="N184">
        <v>2</v>
      </c>
      <c r="O184" s="1">
        <v>44627.710428240738</v>
      </c>
      <c r="P184" s="1">
        <v>44627.769085648149</v>
      </c>
      <c r="Q184">
        <v>4625</v>
      </c>
      <c r="R184">
        <v>443</v>
      </c>
      <c r="S184" t="b">
        <v>0</v>
      </c>
      <c r="T184" t="s">
        <v>88</v>
      </c>
      <c r="U184" t="b">
        <v>0</v>
      </c>
      <c r="V184" t="s">
        <v>127</v>
      </c>
      <c r="W184" s="1">
        <v>44627.713333333333</v>
      </c>
      <c r="X184">
        <v>248</v>
      </c>
      <c r="Y184">
        <v>42</v>
      </c>
      <c r="Z184">
        <v>0</v>
      </c>
      <c r="AA184">
        <v>42</v>
      </c>
      <c r="AB184">
        <v>0</v>
      </c>
      <c r="AC184">
        <v>2</v>
      </c>
      <c r="AD184">
        <v>5</v>
      </c>
      <c r="AE184">
        <v>0</v>
      </c>
      <c r="AF184">
        <v>0</v>
      </c>
      <c r="AG184">
        <v>0</v>
      </c>
      <c r="AH184" t="s">
        <v>278</v>
      </c>
      <c r="AI184" s="1">
        <v>44627.769085648149</v>
      </c>
      <c r="AJ184">
        <v>195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4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  <c r="BF184" t="s">
        <v>11</v>
      </c>
    </row>
    <row r="185" spans="1:58" x14ac:dyDescent="0.45">
      <c r="A185" t="s">
        <v>535</v>
      </c>
      <c r="B185" t="s">
        <v>80</v>
      </c>
      <c r="C185" t="s">
        <v>536</v>
      </c>
      <c r="D185" t="s">
        <v>82</v>
      </c>
      <c r="E185" s="2" t="str">
        <f>HYPERLINK("capsilon://?command=openfolder&amp;siteaddress=FAM.docvelocity-na8.net&amp;folderid=FX77A8DC80-D064-33FF-37FE-927305AA2F54","FX22026308")</f>
        <v>FX22026308</v>
      </c>
      <c r="F185" t="s">
        <v>19</v>
      </c>
      <c r="G185" t="s">
        <v>19</v>
      </c>
      <c r="H185" t="s">
        <v>83</v>
      </c>
      <c r="I185" t="s">
        <v>537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44627.716238425928</v>
      </c>
      <c r="P185" s="1">
        <v>44627.770949074074</v>
      </c>
      <c r="Q185">
        <v>3513</v>
      </c>
      <c r="R185">
        <v>1214</v>
      </c>
      <c r="S185" t="b">
        <v>0</v>
      </c>
      <c r="T185" t="s">
        <v>88</v>
      </c>
      <c r="U185" t="b">
        <v>0</v>
      </c>
      <c r="V185" t="s">
        <v>252</v>
      </c>
      <c r="W185" s="1">
        <v>44627.730937499997</v>
      </c>
      <c r="X185">
        <v>1053</v>
      </c>
      <c r="Y185">
        <v>52</v>
      </c>
      <c r="Z185">
        <v>0</v>
      </c>
      <c r="AA185">
        <v>52</v>
      </c>
      <c r="AB185">
        <v>0</v>
      </c>
      <c r="AC185">
        <v>23</v>
      </c>
      <c r="AD185">
        <v>-52</v>
      </c>
      <c r="AE185">
        <v>0</v>
      </c>
      <c r="AF185">
        <v>0</v>
      </c>
      <c r="AG185">
        <v>0</v>
      </c>
      <c r="AH185" t="s">
        <v>278</v>
      </c>
      <c r="AI185" s="1">
        <v>44627.770949074074</v>
      </c>
      <c r="AJ185">
        <v>161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-52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  <c r="BF185" t="s">
        <v>11</v>
      </c>
    </row>
    <row r="186" spans="1:58" x14ac:dyDescent="0.45">
      <c r="A186" t="s">
        <v>538</v>
      </c>
      <c r="B186" t="s">
        <v>80</v>
      </c>
      <c r="C186" t="s">
        <v>539</v>
      </c>
      <c r="D186" t="s">
        <v>82</v>
      </c>
      <c r="E186" s="2" t="str">
        <f>HYPERLINK("capsilon://?command=openfolder&amp;siteaddress=FAM.docvelocity-na8.net&amp;folderid=FX24C9D3EF-BB72-EE19-06B8-05726BEF3C9B","FX220210222")</f>
        <v>FX220210222</v>
      </c>
      <c r="F186" t="s">
        <v>19</v>
      </c>
      <c r="G186" t="s">
        <v>19</v>
      </c>
      <c r="H186" t="s">
        <v>83</v>
      </c>
      <c r="I186" t="s">
        <v>540</v>
      </c>
      <c r="J186">
        <v>0</v>
      </c>
      <c r="K186" t="s">
        <v>85</v>
      </c>
      <c r="L186" t="s">
        <v>86</v>
      </c>
      <c r="M186" t="s">
        <v>87</v>
      </c>
      <c r="N186">
        <v>2</v>
      </c>
      <c r="O186" s="1">
        <v>44627.745671296296</v>
      </c>
      <c r="P186" s="1">
        <v>44627.812789351854</v>
      </c>
      <c r="Q186">
        <v>1981</v>
      </c>
      <c r="R186">
        <v>3818</v>
      </c>
      <c r="S186" t="b">
        <v>0</v>
      </c>
      <c r="T186" t="s">
        <v>88</v>
      </c>
      <c r="U186" t="b">
        <v>0</v>
      </c>
      <c r="V186" t="s">
        <v>252</v>
      </c>
      <c r="W186" s="1">
        <v>44627.783935185187</v>
      </c>
      <c r="X186">
        <v>3274</v>
      </c>
      <c r="Y186">
        <v>52</v>
      </c>
      <c r="Z186">
        <v>0</v>
      </c>
      <c r="AA186">
        <v>52</v>
      </c>
      <c r="AB186">
        <v>0</v>
      </c>
      <c r="AC186">
        <v>50</v>
      </c>
      <c r="AD186">
        <v>-52</v>
      </c>
      <c r="AE186">
        <v>0</v>
      </c>
      <c r="AF186">
        <v>0</v>
      </c>
      <c r="AG186">
        <v>0</v>
      </c>
      <c r="AH186" t="s">
        <v>90</v>
      </c>
      <c r="AI186" s="1">
        <v>44627.812789351854</v>
      </c>
      <c r="AJ186">
        <v>544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-53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  <c r="BF186" t="s">
        <v>11</v>
      </c>
    </row>
    <row r="187" spans="1:58" x14ac:dyDescent="0.45">
      <c r="A187" t="s">
        <v>541</v>
      </c>
      <c r="B187" t="s">
        <v>80</v>
      </c>
      <c r="C187" t="s">
        <v>542</v>
      </c>
      <c r="D187" t="s">
        <v>82</v>
      </c>
      <c r="E187" s="2" t="str">
        <f>HYPERLINK("capsilon://?command=openfolder&amp;siteaddress=FAM.docvelocity-na8.net&amp;folderid=FX62A1E57A-79DD-E2BB-6C25-CFD8AF4AA1C3","FX22024300")</f>
        <v>FX22024300</v>
      </c>
      <c r="F187" t="s">
        <v>19</v>
      </c>
      <c r="G187" t="s">
        <v>19</v>
      </c>
      <c r="H187" t="s">
        <v>83</v>
      </c>
      <c r="I187" t="s">
        <v>543</v>
      </c>
      <c r="J187">
        <v>28</v>
      </c>
      <c r="K187" t="s">
        <v>85</v>
      </c>
      <c r="L187" t="s">
        <v>86</v>
      </c>
      <c r="M187" t="s">
        <v>87</v>
      </c>
      <c r="N187">
        <v>2</v>
      </c>
      <c r="O187" s="1">
        <v>44627.771817129629</v>
      </c>
      <c r="P187" s="1">
        <v>44627.818240740744</v>
      </c>
      <c r="Q187">
        <v>3581</v>
      </c>
      <c r="R187">
        <v>430</v>
      </c>
      <c r="S187" t="b">
        <v>0</v>
      </c>
      <c r="T187" t="s">
        <v>88</v>
      </c>
      <c r="U187" t="b">
        <v>0</v>
      </c>
      <c r="V187" t="s">
        <v>89</v>
      </c>
      <c r="W187" s="1">
        <v>44627.77988425926</v>
      </c>
      <c r="X187">
        <v>212</v>
      </c>
      <c r="Y187">
        <v>21</v>
      </c>
      <c r="Z187">
        <v>0</v>
      </c>
      <c r="AA187">
        <v>21</v>
      </c>
      <c r="AB187">
        <v>0</v>
      </c>
      <c r="AC187">
        <v>0</v>
      </c>
      <c r="AD187">
        <v>7</v>
      </c>
      <c r="AE187">
        <v>0</v>
      </c>
      <c r="AF187">
        <v>0</v>
      </c>
      <c r="AG187">
        <v>0</v>
      </c>
      <c r="AH187" t="s">
        <v>90</v>
      </c>
      <c r="AI187" s="1">
        <v>44627.818240740744</v>
      </c>
      <c r="AJ187">
        <v>213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6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  <c r="BF187" t="s">
        <v>11</v>
      </c>
    </row>
    <row r="188" spans="1:58" x14ac:dyDescent="0.45">
      <c r="A188" t="s">
        <v>544</v>
      </c>
      <c r="B188" t="s">
        <v>80</v>
      </c>
      <c r="C188" t="s">
        <v>545</v>
      </c>
      <c r="D188" t="s">
        <v>82</v>
      </c>
      <c r="E188" s="2" t="str">
        <f>HYPERLINK("capsilon://?command=openfolder&amp;siteaddress=FAM.docvelocity-na8.net&amp;folderid=FX4B511B28-CD30-98E7-2D02-235CDD07CB12","FX22029211")</f>
        <v>FX22029211</v>
      </c>
      <c r="F188" t="s">
        <v>19</v>
      </c>
      <c r="G188" t="s">
        <v>19</v>
      </c>
      <c r="H188" t="s">
        <v>83</v>
      </c>
      <c r="I188" t="s">
        <v>546</v>
      </c>
      <c r="J188">
        <v>0</v>
      </c>
      <c r="K188" t="s">
        <v>85</v>
      </c>
      <c r="L188" t="s">
        <v>86</v>
      </c>
      <c r="M188" t="s">
        <v>87</v>
      </c>
      <c r="N188">
        <v>1</v>
      </c>
      <c r="O188" s="1">
        <v>44627.786597222221</v>
      </c>
      <c r="P188" s="1">
        <v>44627.804861111108</v>
      </c>
      <c r="Q188">
        <v>1315</v>
      </c>
      <c r="R188">
        <v>263</v>
      </c>
      <c r="S188" t="b">
        <v>0</v>
      </c>
      <c r="T188" t="s">
        <v>88</v>
      </c>
      <c r="U188" t="b">
        <v>0</v>
      </c>
      <c r="V188" t="s">
        <v>191</v>
      </c>
      <c r="W188" s="1">
        <v>44627.804861111108</v>
      </c>
      <c r="X188">
        <v>126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52</v>
      </c>
      <c r="AF188">
        <v>0</v>
      </c>
      <c r="AG188">
        <v>1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  <c r="BF188" t="s">
        <v>11</v>
      </c>
    </row>
    <row r="189" spans="1:58" x14ac:dyDescent="0.45">
      <c r="A189" t="s">
        <v>547</v>
      </c>
      <c r="B189" t="s">
        <v>80</v>
      </c>
      <c r="C189" t="s">
        <v>548</v>
      </c>
      <c r="D189" t="s">
        <v>82</v>
      </c>
      <c r="E189" s="2" t="str">
        <f t="shared" ref="E189:E194" si="3">HYPERLINK("capsilon://?command=openfolder&amp;siteaddress=FAM.docvelocity-na8.net&amp;folderid=FX71576AD5-4C0F-2CFF-70AF-8CAC6630F2FD","FX22027697")</f>
        <v>FX22027697</v>
      </c>
      <c r="F189" t="s">
        <v>19</v>
      </c>
      <c r="G189" t="s">
        <v>19</v>
      </c>
      <c r="H189" t="s">
        <v>83</v>
      </c>
      <c r="I189" t="s">
        <v>549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44627.801180555558</v>
      </c>
      <c r="P189" s="1">
        <v>44627.819490740738</v>
      </c>
      <c r="Q189">
        <v>1403</v>
      </c>
      <c r="R189">
        <v>179</v>
      </c>
      <c r="S189" t="b">
        <v>0</v>
      </c>
      <c r="T189" t="s">
        <v>88</v>
      </c>
      <c r="U189" t="b">
        <v>0</v>
      </c>
      <c r="V189" t="s">
        <v>102</v>
      </c>
      <c r="W189" s="1">
        <v>44627.802187499998</v>
      </c>
      <c r="X189">
        <v>72</v>
      </c>
      <c r="Y189">
        <v>9</v>
      </c>
      <c r="Z189">
        <v>0</v>
      </c>
      <c r="AA189">
        <v>9</v>
      </c>
      <c r="AB189">
        <v>0</v>
      </c>
      <c r="AC189">
        <v>3</v>
      </c>
      <c r="AD189">
        <v>-9</v>
      </c>
      <c r="AE189">
        <v>0</v>
      </c>
      <c r="AF189">
        <v>0</v>
      </c>
      <c r="AG189">
        <v>0</v>
      </c>
      <c r="AH189" t="s">
        <v>90</v>
      </c>
      <c r="AI189" s="1">
        <v>44627.819490740738</v>
      </c>
      <c r="AJ189">
        <v>107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  <c r="BF189" t="s">
        <v>11</v>
      </c>
    </row>
    <row r="190" spans="1:58" x14ac:dyDescent="0.45">
      <c r="A190" t="s">
        <v>550</v>
      </c>
      <c r="B190" t="s">
        <v>80</v>
      </c>
      <c r="C190" t="s">
        <v>548</v>
      </c>
      <c r="D190" t="s">
        <v>82</v>
      </c>
      <c r="E190" s="2" t="str">
        <f t="shared" si="3"/>
        <v>FX22027697</v>
      </c>
      <c r="F190" t="s">
        <v>19</v>
      </c>
      <c r="G190" t="s">
        <v>19</v>
      </c>
      <c r="H190" t="s">
        <v>83</v>
      </c>
      <c r="I190" t="s">
        <v>551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44627.801469907405</v>
      </c>
      <c r="P190" s="1">
        <v>44627.820428240739</v>
      </c>
      <c r="Q190">
        <v>1509</v>
      </c>
      <c r="R190">
        <v>129</v>
      </c>
      <c r="S190" t="b">
        <v>0</v>
      </c>
      <c r="T190" t="s">
        <v>88</v>
      </c>
      <c r="U190" t="b">
        <v>0</v>
      </c>
      <c r="V190" t="s">
        <v>102</v>
      </c>
      <c r="W190" s="1">
        <v>44627.802754629629</v>
      </c>
      <c r="X190">
        <v>48</v>
      </c>
      <c r="Y190">
        <v>9</v>
      </c>
      <c r="Z190">
        <v>0</v>
      </c>
      <c r="AA190">
        <v>9</v>
      </c>
      <c r="AB190">
        <v>0</v>
      </c>
      <c r="AC190">
        <v>3</v>
      </c>
      <c r="AD190">
        <v>-9</v>
      </c>
      <c r="AE190">
        <v>0</v>
      </c>
      <c r="AF190">
        <v>0</v>
      </c>
      <c r="AG190">
        <v>0</v>
      </c>
      <c r="AH190" t="s">
        <v>90</v>
      </c>
      <c r="AI190" s="1">
        <v>44627.820428240739</v>
      </c>
      <c r="AJ190">
        <v>81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-9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  <c r="BF190" t="s">
        <v>11</v>
      </c>
    </row>
    <row r="191" spans="1:58" x14ac:dyDescent="0.45">
      <c r="A191" t="s">
        <v>552</v>
      </c>
      <c r="B191" t="s">
        <v>80</v>
      </c>
      <c r="C191" t="s">
        <v>548</v>
      </c>
      <c r="D191" t="s">
        <v>82</v>
      </c>
      <c r="E191" s="2" t="str">
        <f t="shared" si="3"/>
        <v>FX22027697</v>
      </c>
      <c r="F191" t="s">
        <v>19</v>
      </c>
      <c r="G191" t="s">
        <v>19</v>
      </c>
      <c r="H191" t="s">
        <v>83</v>
      </c>
      <c r="I191" t="s">
        <v>553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44627.801724537036</v>
      </c>
      <c r="P191" s="1">
        <v>44627.821053240739</v>
      </c>
      <c r="Q191">
        <v>1526</v>
      </c>
      <c r="R191">
        <v>144</v>
      </c>
      <c r="S191" t="b">
        <v>0</v>
      </c>
      <c r="T191" t="s">
        <v>88</v>
      </c>
      <c r="U191" t="b">
        <v>0</v>
      </c>
      <c r="V191" t="s">
        <v>149</v>
      </c>
      <c r="W191" s="1">
        <v>44627.803587962961</v>
      </c>
      <c r="X191">
        <v>90</v>
      </c>
      <c r="Y191">
        <v>9</v>
      </c>
      <c r="Z191">
        <v>0</v>
      </c>
      <c r="AA191">
        <v>9</v>
      </c>
      <c r="AB191">
        <v>0</v>
      </c>
      <c r="AC191">
        <v>3</v>
      </c>
      <c r="AD191">
        <v>-9</v>
      </c>
      <c r="AE191">
        <v>0</v>
      </c>
      <c r="AF191">
        <v>0</v>
      </c>
      <c r="AG191">
        <v>0</v>
      </c>
      <c r="AH191" t="s">
        <v>103</v>
      </c>
      <c r="AI191" s="1">
        <v>44627.821053240739</v>
      </c>
      <c r="AJ191">
        <v>54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-9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  <c r="BF191" t="s">
        <v>11</v>
      </c>
    </row>
    <row r="192" spans="1:58" x14ac:dyDescent="0.45">
      <c r="A192" t="s">
        <v>554</v>
      </c>
      <c r="B192" t="s">
        <v>80</v>
      </c>
      <c r="C192" t="s">
        <v>548</v>
      </c>
      <c r="D192" t="s">
        <v>82</v>
      </c>
      <c r="E192" s="2" t="str">
        <f t="shared" si="3"/>
        <v>FX22027697</v>
      </c>
      <c r="F192" t="s">
        <v>19</v>
      </c>
      <c r="G192" t="s">
        <v>19</v>
      </c>
      <c r="H192" t="s">
        <v>83</v>
      </c>
      <c r="I192" t="s">
        <v>555</v>
      </c>
      <c r="J192">
        <v>0</v>
      </c>
      <c r="K192" t="s">
        <v>85</v>
      </c>
      <c r="L192" t="s">
        <v>86</v>
      </c>
      <c r="M192" t="s">
        <v>87</v>
      </c>
      <c r="N192">
        <v>2</v>
      </c>
      <c r="O192" s="1">
        <v>44627.801886574074</v>
      </c>
      <c r="P192" s="1">
        <v>44627.821284722224</v>
      </c>
      <c r="Q192">
        <v>1561</v>
      </c>
      <c r="R192">
        <v>115</v>
      </c>
      <c r="S192" t="b">
        <v>0</v>
      </c>
      <c r="T192" t="s">
        <v>88</v>
      </c>
      <c r="U192" t="b">
        <v>0</v>
      </c>
      <c r="V192" t="s">
        <v>102</v>
      </c>
      <c r="W192" s="1">
        <v>44627.803252314814</v>
      </c>
      <c r="X192">
        <v>42</v>
      </c>
      <c r="Y192">
        <v>9</v>
      </c>
      <c r="Z192">
        <v>0</v>
      </c>
      <c r="AA192">
        <v>9</v>
      </c>
      <c r="AB192">
        <v>0</v>
      </c>
      <c r="AC192">
        <v>3</v>
      </c>
      <c r="AD192">
        <v>-9</v>
      </c>
      <c r="AE192">
        <v>0</v>
      </c>
      <c r="AF192">
        <v>0</v>
      </c>
      <c r="AG192">
        <v>0</v>
      </c>
      <c r="AH192" t="s">
        <v>90</v>
      </c>
      <c r="AI192" s="1">
        <v>44627.821284722224</v>
      </c>
      <c r="AJ192">
        <v>73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-9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  <c r="BF192" t="s">
        <v>11</v>
      </c>
    </row>
    <row r="193" spans="1:58" x14ac:dyDescent="0.45">
      <c r="A193" t="s">
        <v>556</v>
      </c>
      <c r="B193" t="s">
        <v>80</v>
      </c>
      <c r="C193" t="s">
        <v>548</v>
      </c>
      <c r="D193" t="s">
        <v>82</v>
      </c>
      <c r="E193" s="2" t="str">
        <f t="shared" si="3"/>
        <v>FX22027697</v>
      </c>
      <c r="F193" t="s">
        <v>19</v>
      </c>
      <c r="G193" t="s">
        <v>19</v>
      </c>
      <c r="H193" t="s">
        <v>83</v>
      </c>
      <c r="I193" t="s">
        <v>557</v>
      </c>
      <c r="J193">
        <v>0</v>
      </c>
      <c r="K193" t="s">
        <v>85</v>
      </c>
      <c r="L193" t="s">
        <v>86</v>
      </c>
      <c r="M193" t="s">
        <v>87</v>
      </c>
      <c r="N193">
        <v>2</v>
      </c>
      <c r="O193" s="1">
        <v>44627.803252314814</v>
      </c>
      <c r="P193" s="1">
        <v>44627.82167824074</v>
      </c>
      <c r="Q193">
        <v>1498</v>
      </c>
      <c r="R193">
        <v>94</v>
      </c>
      <c r="S193" t="b">
        <v>0</v>
      </c>
      <c r="T193" t="s">
        <v>88</v>
      </c>
      <c r="U193" t="b">
        <v>0</v>
      </c>
      <c r="V193" t="s">
        <v>102</v>
      </c>
      <c r="W193" s="1">
        <v>44627.803738425922</v>
      </c>
      <c r="X193">
        <v>41</v>
      </c>
      <c r="Y193">
        <v>9</v>
      </c>
      <c r="Z193">
        <v>0</v>
      </c>
      <c r="AA193">
        <v>9</v>
      </c>
      <c r="AB193">
        <v>0</v>
      </c>
      <c r="AC193">
        <v>3</v>
      </c>
      <c r="AD193">
        <v>-9</v>
      </c>
      <c r="AE193">
        <v>0</v>
      </c>
      <c r="AF193">
        <v>0</v>
      </c>
      <c r="AG193">
        <v>0</v>
      </c>
      <c r="AH193" t="s">
        <v>103</v>
      </c>
      <c r="AI193" s="1">
        <v>44627.82167824074</v>
      </c>
      <c r="AJ193">
        <v>53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  <c r="BF193" t="s">
        <v>11</v>
      </c>
    </row>
    <row r="194" spans="1:58" x14ac:dyDescent="0.45">
      <c r="A194" t="s">
        <v>558</v>
      </c>
      <c r="B194" t="s">
        <v>80</v>
      </c>
      <c r="C194" t="s">
        <v>548</v>
      </c>
      <c r="D194" t="s">
        <v>82</v>
      </c>
      <c r="E194" s="2" t="str">
        <f t="shared" si="3"/>
        <v>FX22027697</v>
      </c>
      <c r="F194" t="s">
        <v>19</v>
      </c>
      <c r="G194" t="s">
        <v>19</v>
      </c>
      <c r="H194" t="s">
        <v>83</v>
      </c>
      <c r="I194" t="s">
        <v>559</v>
      </c>
      <c r="J194">
        <v>0</v>
      </c>
      <c r="K194" t="s">
        <v>85</v>
      </c>
      <c r="L194" t="s">
        <v>86</v>
      </c>
      <c r="M194" t="s">
        <v>87</v>
      </c>
      <c r="N194">
        <v>2</v>
      </c>
      <c r="O194" s="1">
        <v>44627.803483796299</v>
      </c>
      <c r="P194" s="1">
        <v>44627.822233796294</v>
      </c>
      <c r="Q194">
        <v>1442</v>
      </c>
      <c r="R194">
        <v>178</v>
      </c>
      <c r="S194" t="b">
        <v>0</v>
      </c>
      <c r="T194" t="s">
        <v>88</v>
      </c>
      <c r="U194" t="b">
        <v>0</v>
      </c>
      <c r="V194" t="s">
        <v>149</v>
      </c>
      <c r="W194" s="1">
        <v>44627.804722222223</v>
      </c>
      <c r="X194">
        <v>97</v>
      </c>
      <c r="Y194">
        <v>9</v>
      </c>
      <c r="Z194">
        <v>0</v>
      </c>
      <c r="AA194">
        <v>9</v>
      </c>
      <c r="AB194">
        <v>0</v>
      </c>
      <c r="AC194">
        <v>3</v>
      </c>
      <c r="AD194">
        <v>-9</v>
      </c>
      <c r="AE194">
        <v>0</v>
      </c>
      <c r="AF194">
        <v>0</v>
      </c>
      <c r="AG194">
        <v>0</v>
      </c>
      <c r="AH194" t="s">
        <v>90</v>
      </c>
      <c r="AI194" s="1">
        <v>44627.822233796294</v>
      </c>
      <c r="AJ194">
        <v>81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-9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  <c r="BF194" t="s">
        <v>11</v>
      </c>
    </row>
    <row r="195" spans="1:58" x14ac:dyDescent="0.45">
      <c r="A195" t="s">
        <v>560</v>
      </c>
      <c r="B195" t="s">
        <v>80</v>
      </c>
      <c r="C195" t="s">
        <v>545</v>
      </c>
      <c r="D195" t="s">
        <v>82</v>
      </c>
      <c r="E195" s="2" t="str">
        <f>HYPERLINK("capsilon://?command=openfolder&amp;siteaddress=FAM.docvelocity-na8.net&amp;folderid=FX4B511B28-CD30-98E7-2D02-235CDD07CB12","FX22029211")</f>
        <v>FX22029211</v>
      </c>
      <c r="F195" t="s">
        <v>19</v>
      </c>
      <c r="G195" t="s">
        <v>19</v>
      </c>
      <c r="H195" t="s">
        <v>83</v>
      </c>
      <c r="I195" t="s">
        <v>546</v>
      </c>
      <c r="J195">
        <v>0</v>
      </c>
      <c r="K195" t="s">
        <v>85</v>
      </c>
      <c r="L195" t="s">
        <v>86</v>
      </c>
      <c r="M195" t="s">
        <v>87</v>
      </c>
      <c r="N195">
        <v>2</v>
      </c>
      <c r="O195" s="1">
        <v>44627.805208333331</v>
      </c>
      <c r="P195" s="1">
        <v>44627.815763888888</v>
      </c>
      <c r="Q195">
        <v>265</v>
      </c>
      <c r="R195">
        <v>647</v>
      </c>
      <c r="S195" t="b">
        <v>0</v>
      </c>
      <c r="T195" t="s">
        <v>88</v>
      </c>
      <c r="U195" t="b">
        <v>1</v>
      </c>
      <c r="V195" t="s">
        <v>191</v>
      </c>
      <c r="W195" s="1">
        <v>44627.80976851852</v>
      </c>
      <c r="X195">
        <v>391</v>
      </c>
      <c r="Y195">
        <v>37</v>
      </c>
      <c r="Z195">
        <v>0</v>
      </c>
      <c r="AA195">
        <v>37</v>
      </c>
      <c r="AB195">
        <v>0</v>
      </c>
      <c r="AC195">
        <v>30</v>
      </c>
      <c r="AD195">
        <v>-37</v>
      </c>
      <c r="AE195">
        <v>0</v>
      </c>
      <c r="AF195">
        <v>0</v>
      </c>
      <c r="AG195">
        <v>0</v>
      </c>
      <c r="AH195" t="s">
        <v>90</v>
      </c>
      <c r="AI195" s="1">
        <v>44627.815763888888</v>
      </c>
      <c r="AJ195">
        <v>256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-37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  <c r="BF195" t="s">
        <v>11</v>
      </c>
    </row>
    <row r="196" spans="1:58" x14ac:dyDescent="0.45">
      <c r="A196" t="s">
        <v>561</v>
      </c>
      <c r="B196" t="s">
        <v>80</v>
      </c>
      <c r="C196" t="s">
        <v>273</v>
      </c>
      <c r="D196" t="s">
        <v>82</v>
      </c>
      <c r="E196" s="2" t="str">
        <f>HYPERLINK("capsilon://?command=openfolder&amp;siteaddress=FAM.docvelocity-na8.net&amp;folderid=FX605A9FC1-840D-A08D-56C2-F5605041CFAB","FX22028306")</f>
        <v>FX22028306</v>
      </c>
      <c r="F196" t="s">
        <v>19</v>
      </c>
      <c r="G196" t="s">
        <v>19</v>
      </c>
      <c r="H196" t="s">
        <v>83</v>
      </c>
      <c r="I196" t="s">
        <v>562</v>
      </c>
      <c r="J196">
        <v>0</v>
      </c>
      <c r="K196" t="s">
        <v>85</v>
      </c>
      <c r="L196" t="s">
        <v>86</v>
      </c>
      <c r="M196" t="s">
        <v>87</v>
      </c>
      <c r="N196">
        <v>1</v>
      </c>
      <c r="O196" s="1">
        <v>44627.811122685183</v>
      </c>
      <c r="P196" s="1">
        <v>44628.161203703705</v>
      </c>
      <c r="Q196">
        <v>29225</v>
      </c>
      <c r="R196">
        <v>1022</v>
      </c>
      <c r="S196" t="b">
        <v>0</v>
      </c>
      <c r="T196" t="s">
        <v>88</v>
      </c>
      <c r="U196" t="b">
        <v>0</v>
      </c>
      <c r="V196" t="s">
        <v>102</v>
      </c>
      <c r="W196" s="1">
        <v>44628.161203703705</v>
      </c>
      <c r="X196">
        <v>212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37</v>
      </c>
      <c r="AF196">
        <v>0</v>
      </c>
      <c r="AG196">
        <v>6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  <c r="BF196" t="s">
        <v>11</v>
      </c>
    </row>
    <row r="197" spans="1:58" x14ac:dyDescent="0.45">
      <c r="A197" t="s">
        <v>563</v>
      </c>
      <c r="B197" t="s">
        <v>80</v>
      </c>
      <c r="C197" t="s">
        <v>564</v>
      </c>
      <c r="D197" t="s">
        <v>82</v>
      </c>
      <c r="E197" s="2" t="str">
        <f>HYPERLINK("capsilon://?command=openfolder&amp;siteaddress=FAM.docvelocity-na8.net&amp;folderid=FX1423EFD4-058C-B20C-28E4-58DAFC087465","FX22028981")</f>
        <v>FX22028981</v>
      </c>
      <c r="F197" t="s">
        <v>19</v>
      </c>
      <c r="G197" t="s">
        <v>19</v>
      </c>
      <c r="H197" t="s">
        <v>83</v>
      </c>
      <c r="I197" t="s">
        <v>565</v>
      </c>
      <c r="J197">
        <v>0</v>
      </c>
      <c r="K197" t="s">
        <v>85</v>
      </c>
      <c r="L197" t="s">
        <v>86</v>
      </c>
      <c r="M197" t="s">
        <v>87</v>
      </c>
      <c r="N197">
        <v>2</v>
      </c>
      <c r="O197" s="1">
        <v>44627.81858796296</v>
      </c>
      <c r="P197" s="1">
        <v>44628.188726851855</v>
      </c>
      <c r="Q197">
        <v>30526</v>
      </c>
      <c r="R197">
        <v>1454</v>
      </c>
      <c r="S197" t="b">
        <v>0</v>
      </c>
      <c r="T197" t="s">
        <v>88</v>
      </c>
      <c r="U197" t="b">
        <v>0</v>
      </c>
      <c r="V197" t="s">
        <v>252</v>
      </c>
      <c r="W197" s="1">
        <v>44627.837025462963</v>
      </c>
      <c r="X197">
        <v>1000</v>
      </c>
      <c r="Y197">
        <v>52</v>
      </c>
      <c r="Z197">
        <v>0</v>
      </c>
      <c r="AA197">
        <v>52</v>
      </c>
      <c r="AB197">
        <v>0</v>
      </c>
      <c r="AC197">
        <v>25</v>
      </c>
      <c r="AD197">
        <v>-52</v>
      </c>
      <c r="AE197">
        <v>0</v>
      </c>
      <c r="AF197">
        <v>0</v>
      </c>
      <c r="AG197">
        <v>0</v>
      </c>
      <c r="AH197" t="s">
        <v>566</v>
      </c>
      <c r="AI197" s="1">
        <v>44628.188726851855</v>
      </c>
      <c r="AJ197">
        <v>320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-56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  <c r="BF197" t="s">
        <v>11</v>
      </c>
    </row>
    <row r="198" spans="1:58" x14ac:dyDescent="0.45">
      <c r="A198" t="s">
        <v>567</v>
      </c>
      <c r="B198" t="s">
        <v>80</v>
      </c>
      <c r="C198" t="s">
        <v>568</v>
      </c>
      <c r="D198" t="s">
        <v>82</v>
      </c>
      <c r="E198" s="2" t="str">
        <f>HYPERLINK("capsilon://?command=openfolder&amp;siteaddress=FAM.docvelocity-na8.net&amp;folderid=FX583584A4-6141-B996-148D-FADDF0977E6F","FX211113401")</f>
        <v>FX211113401</v>
      </c>
      <c r="F198" t="s">
        <v>19</v>
      </c>
      <c r="G198" t="s">
        <v>19</v>
      </c>
      <c r="H198" t="s">
        <v>83</v>
      </c>
      <c r="I198" t="s">
        <v>569</v>
      </c>
      <c r="J198">
        <v>74</v>
      </c>
      <c r="K198" t="s">
        <v>85</v>
      </c>
      <c r="L198" t="s">
        <v>86</v>
      </c>
      <c r="M198" t="s">
        <v>87</v>
      </c>
      <c r="N198">
        <v>1</v>
      </c>
      <c r="O198" s="1">
        <v>44627.924502314818</v>
      </c>
      <c r="P198" s="1">
        <v>44628.162974537037</v>
      </c>
      <c r="Q198">
        <v>20162</v>
      </c>
      <c r="R198">
        <v>442</v>
      </c>
      <c r="S198" t="b">
        <v>0</v>
      </c>
      <c r="T198" t="s">
        <v>88</v>
      </c>
      <c r="U198" t="b">
        <v>0</v>
      </c>
      <c r="V198" t="s">
        <v>102</v>
      </c>
      <c r="W198" s="1">
        <v>44628.162974537037</v>
      </c>
      <c r="X198">
        <v>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74</v>
      </c>
      <c r="AE198">
        <v>69</v>
      </c>
      <c r="AF198">
        <v>0</v>
      </c>
      <c r="AG198">
        <v>2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  <c r="BF198" t="s">
        <v>11</v>
      </c>
    </row>
    <row r="199" spans="1:58" x14ac:dyDescent="0.45">
      <c r="A199" t="s">
        <v>570</v>
      </c>
      <c r="B199" t="s">
        <v>80</v>
      </c>
      <c r="C199" t="s">
        <v>571</v>
      </c>
      <c r="D199" t="s">
        <v>82</v>
      </c>
      <c r="E199" s="2" t="str">
        <f>HYPERLINK("capsilon://?command=openfolder&amp;siteaddress=FAM.docvelocity-na8.net&amp;folderid=FX0AF8A68C-90E1-D221-4E90-3148FF79A7CB","FX22027056")</f>
        <v>FX22027056</v>
      </c>
      <c r="F199" t="s">
        <v>19</v>
      </c>
      <c r="G199" t="s">
        <v>19</v>
      </c>
      <c r="H199" t="s">
        <v>83</v>
      </c>
      <c r="I199" t="s">
        <v>572</v>
      </c>
      <c r="J199">
        <v>28</v>
      </c>
      <c r="K199" t="s">
        <v>85</v>
      </c>
      <c r="L199" t="s">
        <v>86</v>
      </c>
      <c r="M199" t="s">
        <v>87</v>
      </c>
      <c r="N199">
        <v>2</v>
      </c>
      <c r="O199" s="1">
        <v>44627.939641203702</v>
      </c>
      <c r="P199" s="1">
        <v>44628.191041666665</v>
      </c>
      <c r="Q199">
        <v>21100</v>
      </c>
      <c r="R199">
        <v>621</v>
      </c>
      <c r="S199" t="b">
        <v>0</v>
      </c>
      <c r="T199" t="s">
        <v>88</v>
      </c>
      <c r="U199" t="b">
        <v>0</v>
      </c>
      <c r="V199" t="s">
        <v>89</v>
      </c>
      <c r="W199" s="1">
        <v>44628.175659722219</v>
      </c>
      <c r="X199">
        <v>179</v>
      </c>
      <c r="Y199">
        <v>0</v>
      </c>
      <c r="Z199">
        <v>0</v>
      </c>
      <c r="AA199">
        <v>0</v>
      </c>
      <c r="AB199">
        <v>21</v>
      </c>
      <c r="AC199">
        <v>0</v>
      </c>
      <c r="AD199">
        <v>28</v>
      </c>
      <c r="AE199">
        <v>0</v>
      </c>
      <c r="AF199">
        <v>0</v>
      </c>
      <c r="AG199">
        <v>0</v>
      </c>
      <c r="AH199" t="s">
        <v>566</v>
      </c>
      <c r="AI199" s="1">
        <v>44628.191041666665</v>
      </c>
      <c r="AJ199">
        <v>199</v>
      </c>
      <c r="AK199">
        <v>0</v>
      </c>
      <c r="AL199">
        <v>0</v>
      </c>
      <c r="AM199">
        <v>0</v>
      </c>
      <c r="AN199">
        <v>21</v>
      </c>
      <c r="AO199">
        <v>0</v>
      </c>
      <c r="AP199">
        <v>28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  <c r="BF199" t="s">
        <v>11</v>
      </c>
    </row>
    <row r="200" spans="1:58" x14ac:dyDescent="0.45">
      <c r="A200" t="s">
        <v>573</v>
      </c>
      <c r="B200" t="s">
        <v>80</v>
      </c>
      <c r="C200" t="s">
        <v>273</v>
      </c>
      <c r="D200" t="s">
        <v>82</v>
      </c>
      <c r="E200" s="2" t="str">
        <f>HYPERLINK("capsilon://?command=openfolder&amp;siteaddress=FAM.docvelocity-na8.net&amp;folderid=FX605A9FC1-840D-A08D-56C2-F5605041CFAB","FX22028306")</f>
        <v>FX22028306</v>
      </c>
      <c r="F200" t="s">
        <v>19</v>
      </c>
      <c r="G200" t="s">
        <v>19</v>
      </c>
      <c r="H200" t="s">
        <v>83</v>
      </c>
      <c r="I200" t="s">
        <v>562</v>
      </c>
      <c r="J200">
        <v>0</v>
      </c>
      <c r="K200" t="s">
        <v>85</v>
      </c>
      <c r="L200" t="s">
        <v>86</v>
      </c>
      <c r="M200" t="s">
        <v>87</v>
      </c>
      <c r="N200">
        <v>2</v>
      </c>
      <c r="O200" s="1">
        <v>44628.161678240744</v>
      </c>
      <c r="P200" s="1">
        <v>44628.266192129631</v>
      </c>
      <c r="Q200">
        <v>5156</v>
      </c>
      <c r="R200">
        <v>3874</v>
      </c>
      <c r="S200" t="b">
        <v>0</v>
      </c>
      <c r="T200" t="s">
        <v>88</v>
      </c>
      <c r="U200" t="b">
        <v>1</v>
      </c>
      <c r="V200" t="s">
        <v>276</v>
      </c>
      <c r="W200" s="1">
        <v>44628.201192129629</v>
      </c>
      <c r="X200">
        <v>2979</v>
      </c>
      <c r="Y200">
        <v>111</v>
      </c>
      <c r="Z200">
        <v>0</v>
      </c>
      <c r="AA200">
        <v>111</v>
      </c>
      <c r="AB200">
        <v>111</v>
      </c>
      <c r="AC200">
        <v>57</v>
      </c>
      <c r="AD200">
        <v>-111</v>
      </c>
      <c r="AE200">
        <v>0</v>
      </c>
      <c r="AF200">
        <v>0</v>
      </c>
      <c r="AG200">
        <v>0</v>
      </c>
      <c r="AH200" t="s">
        <v>566</v>
      </c>
      <c r="AI200" s="1">
        <v>44628.266192129631</v>
      </c>
      <c r="AJ200">
        <v>873</v>
      </c>
      <c r="AK200">
        <v>2</v>
      </c>
      <c r="AL200">
        <v>0</v>
      </c>
      <c r="AM200">
        <v>2</v>
      </c>
      <c r="AN200">
        <v>111</v>
      </c>
      <c r="AO200">
        <v>2</v>
      </c>
      <c r="AP200">
        <v>-113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  <c r="BF200" t="s">
        <v>11</v>
      </c>
    </row>
    <row r="201" spans="1:58" x14ac:dyDescent="0.45">
      <c r="A201" t="s">
        <v>574</v>
      </c>
      <c r="B201" t="s">
        <v>80</v>
      </c>
      <c r="C201" t="s">
        <v>568</v>
      </c>
      <c r="D201" t="s">
        <v>82</v>
      </c>
      <c r="E201" s="2" t="str">
        <f>HYPERLINK("capsilon://?command=openfolder&amp;siteaddress=FAM.docvelocity-na8.net&amp;folderid=FX583584A4-6141-B996-148D-FADDF0977E6F","FX211113401")</f>
        <v>FX211113401</v>
      </c>
      <c r="F201" t="s">
        <v>19</v>
      </c>
      <c r="G201" t="s">
        <v>19</v>
      </c>
      <c r="H201" t="s">
        <v>83</v>
      </c>
      <c r="I201" t="s">
        <v>569</v>
      </c>
      <c r="J201">
        <v>98</v>
      </c>
      <c r="K201" t="s">
        <v>85</v>
      </c>
      <c r="L201" t="s">
        <v>86</v>
      </c>
      <c r="M201" t="s">
        <v>87</v>
      </c>
      <c r="N201">
        <v>2</v>
      </c>
      <c r="O201" s="1">
        <v>44628.163587962961</v>
      </c>
      <c r="P201" s="1">
        <v>44628.185011574074</v>
      </c>
      <c r="Q201">
        <v>637</v>
      </c>
      <c r="R201">
        <v>1214</v>
      </c>
      <c r="S201" t="b">
        <v>0</v>
      </c>
      <c r="T201" t="s">
        <v>88</v>
      </c>
      <c r="U201" t="b">
        <v>1</v>
      </c>
      <c r="V201" t="s">
        <v>575</v>
      </c>
      <c r="W201" s="1">
        <v>44628.17695601852</v>
      </c>
      <c r="X201">
        <v>770</v>
      </c>
      <c r="Y201">
        <v>88</v>
      </c>
      <c r="Z201">
        <v>0</v>
      </c>
      <c r="AA201">
        <v>88</v>
      </c>
      <c r="AB201">
        <v>0</v>
      </c>
      <c r="AC201">
        <v>16</v>
      </c>
      <c r="AD201">
        <v>10</v>
      </c>
      <c r="AE201">
        <v>0</v>
      </c>
      <c r="AF201">
        <v>0</v>
      </c>
      <c r="AG201">
        <v>0</v>
      </c>
      <c r="AH201" t="s">
        <v>566</v>
      </c>
      <c r="AI201" s="1">
        <v>44628.185011574074</v>
      </c>
      <c r="AJ201">
        <v>138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10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  <c r="BF201" t="s">
        <v>11</v>
      </c>
    </row>
    <row r="202" spans="1:58" x14ac:dyDescent="0.45">
      <c r="A202" t="s">
        <v>576</v>
      </c>
      <c r="B202" t="s">
        <v>80</v>
      </c>
      <c r="C202" t="s">
        <v>577</v>
      </c>
      <c r="D202" t="s">
        <v>82</v>
      </c>
      <c r="E202" s="2" t="str">
        <f>HYPERLINK("capsilon://?command=openfolder&amp;siteaddress=FAM.docvelocity-na8.net&amp;folderid=FX83E42FF9-F014-F90B-449E-844FA8D2BB6B","FX22029962")</f>
        <v>FX22029962</v>
      </c>
      <c r="F202" t="s">
        <v>19</v>
      </c>
      <c r="G202" t="s">
        <v>19</v>
      </c>
      <c r="H202" t="s">
        <v>83</v>
      </c>
      <c r="I202" t="s">
        <v>578</v>
      </c>
      <c r="J202">
        <v>38</v>
      </c>
      <c r="K202" t="s">
        <v>85</v>
      </c>
      <c r="L202" t="s">
        <v>86</v>
      </c>
      <c r="M202" t="s">
        <v>87</v>
      </c>
      <c r="N202">
        <v>1</v>
      </c>
      <c r="O202" s="1">
        <v>44621.570208333331</v>
      </c>
      <c r="P202" s="1">
        <v>44621.639374999999</v>
      </c>
      <c r="Q202">
        <v>4998</v>
      </c>
      <c r="R202">
        <v>978</v>
      </c>
      <c r="S202" t="b">
        <v>0</v>
      </c>
      <c r="T202" t="s">
        <v>88</v>
      </c>
      <c r="U202" t="b">
        <v>0</v>
      </c>
      <c r="V202" t="s">
        <v>143</v>
      </c>
      <c r="W202" s="1">
        <v>44621.639374999999</v>
      </c>
      <c r="X202">
        <v>534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38</v>
      </c>
      <c r="AE202">
        <v>37</v>
      </c>
      <c r="AF202">
        <v>0</v>
      </c>
      <c r="AG202">
        <v>3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  <c r="BF202" t="s">
        <v>11</v>
      </c>
    </row>
    <row r="203" spans="1:58" x14ac:dyDescent="0.45">
      <c r="A203" t="s">
        <v>579</v>
      </c>
      <c r="B203" t="s">
        <v>80</v>
      </c>
      <c r="C203" t="s">
        <v>580</v>
      </c>
      <c r="D203" t="s">
        <v>82</v>
      </c>
      <c r="E203" s="2" t="str">
        <f>HYPERLINK("capsilon://?command=openfolder&amp;siteaddress=FAM.docvelocity-na8.net&amp;folderid=FX890D164E-9596-86F3-9EB2-9B0C892983CD","FX22027816")</f>
        <v>FX22027816</v>
      </c>
      <c r="F203" t="s">
        <v>19</v>
      </c>
      <c r="G203" t="s">
        <v>19</v>
      </c>
      <c r="H203" t="s">
        <v>83</v>
      </c>
      <c r="I203" t="s">
        <v>581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44628.398611111108</v>
      </c>
      <c r="P203" s="1">
        <v>44628.406747685185</v>
      </c>
      <c r="Q203">
        <v>30</v>
      </c>
      <c r="R203">
        <v>673</v>
      </c>
      <c r="S203" t="b">
        <v>0</v>
      </c>
      <c r="T203" t="s">
        <v>88</v>
      </c>
      <c r="U203" t="b">
        <v>0</v>
      </c>
      <c r="V203" t="s">
        <v>127</v>
      </c>
      <c r="W203" s="1">
        <v>44628.404282407406</v>
      </c>
      <c r="X203">
        <v>486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566</v>
      </c>
      <c r="AI203" s="1">
        <v>44628.406747685185</v>
      </c>
      <c r="AJ203">
        <v>187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  <c r="BF203" t="s">
        <v>11</v>
      </c>
    </row>
    <row r="204" spans="1:58" x14ac:dyDescent="0.45">
      <c r="A204" t="s">
        <v>582</v>
      </c>
      <c r="B204" t="s">
        <v>80</v>
      </c>
      <c r="C204" t="s">
        <v>332</v>
      </c>
      <c r="D204" t="s">
        <v>82</v>
      </c>
      <c r="E204" s="2" t="str">
        <f>HYPERLINK("capsilon://?command=openfolder&amp;siteaddress=FAM.docvelocity-na8.net&amp;folderid=FX2AB561C6-8FF4-52B3-0D0A-FBD2569DC4A8","FX22024501")</f>
        <v>FX22024501</v>
      </c>
      <c r="F204" t="s">
        <v>19</v>
      </c>
      <c r="G204" t="s">
        <v>19</v>
      </c>
      <c r="H204" t="s">
        <v>83</v>
      </c>
      <c r="I204" t="s">
        <v>583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44621.576423611114</v>
      </c>
      <c r="P204" s="1">
        <v>44621.588726851849</v>
      </c>
      <c r="Q204">
        <v>736</v>
      </c>
      <c r="R204">
        <v>327</v>
      </c>
      <c r="S204" t="b">
        <v>0</v>
      </c>
      <c r="T204" t="s">
        <v>88</v>
      </c>
      <c r="U204" t="b">
        <v>0</v>
      </c>
      <c r="V204" t="s">
        <v>154</v>
      </c>
      <c r="W204" s="1">
        <v>44621.577893518515</v>
      </c>
      <c r="X204">
        <v>90</v>
      </c>
      <c r="Y204">
        <v>21</v>
      </c>
      <c r="Z204">
        <v>0</v>
      </c>
      <c r="AA204">
        <v>21</v>
      </c>
      <c r="AB204">
        <v>0</v>
      </c>
      <c r="AC204">
        <v>3</v>
      </c>
      <c r="AD204">
        <v>-21</v>
      </c>
      <c r="AE204">
        <v>0</v>
      </c>
      <c r="AF204">
        <v>0</v>
      </c>
      <c r="AG204">
        <v>0</v>
      </c>
      <c r="AH204" t="s">
        <v>107</v>
      </c>
      <c r="AI204" s="1">
        <v>44621.588726851849</v>
      </c>
      <c r="AJ204">
        <v>237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-21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  <c r="BF204" t="s">
        <v>11</v>
      </c>
    </row>
    <row r="205" spans="1:58" x14ac:dyDescent="0.45">
      <c r="A205" t="s">
        <v>584</v>
      </c>
      <c r="B205" t="s">
        <v>80</v>
      </c>
      <c r="C205" t="s">
        <v>585</v>
      </c>
      <c r="D205" t="s">
        <v>82</v>
      </c>
      <c r="E205" s="2" t="str">
        <f>HYPERLINK("capsilon://?command=openfolder&amp;siteaddress=FAM.docvelocity-na8.net&amp;folderid=FXC4D225BF-3264-58A6-8574-01EA67510E8B","FX22022865")</f>
        <v>FX22022865</v>
      </c>
      <c r="F205" t="s">
        <v>19</v>
      </c>
      <c r="G205" t="s">
        <v>19</v>
      </c>
      <c r="H205" t="s">
        <v>83</v>
      </c>
      <c r="I205" t="s">
        <v>586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44621.595590277779</v>
      </c>
      <c r="P205" s="1">
        <v>44621.631053240744</v>
      </c>
      <c r="Q205">
        <v>1922</v>
      </c>
      <c r="R205">
        <v>1142</v>
      </c>
      <c r="S205" t="b">
        <v>0</v>
      </c>
      <c r="T205" t="s">
        <v>88</v>
      </c>
      <c r="U205" t="b">
        <v>0</v>
      </c>
      <c r="V205" t="s">
        <v>89</v>
      </c>
      <c r="W205" s="1">
        <v>44621.606412037036</v>
      </c>
      <c r="X205">
        <v>707</v>
      </c>
      <c r="Y205">
        <v>21</v>
      </c>
      <c r="Z205">
        <v>0</v>
      </c>
      <c r="AA205">
        <v>21</v>
      </c>
      <c r="AB205">
        <v>0</v>
      </c>
      <c r="AC205">
        <v>4</v>
      </c>
      <c r="AD205">
        <v>-21</v>
      </c>
      <c r="AE205">
        <v>0</v>
      </c>
      <c r="AF205">
        <v>0</v>
      </c>
      <c r="AG205">
        <v>0</v>
      </c>
      <c r="AH205" t="s">
        <v>90</v>
      </c>
      <c r="AI205" s="1">
        <v>44621.631053240744</v>
      </c>
      <c r="AJ205">
        <v>435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-21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  <c r="BF205" t="s">
        <v>11</v>
      </c>
    </row>
    <row r="206" spans="1:58" x14ac:dyDescent="0.45">
      <c r="A206" t="s">
        <v>587</v>
      </c>
      <c r="B206" t="s">
        <v>80</v>
      </c>
      <c r="C206" t="s">
        <v>585</v>
      </c>
      <c r="D206" t="s">
        <v>82</v>
      </c>
      <c r="E206" s="2" t="str">
        <f>HYPERLINK("capsilon://?command=openfolder&amp;siteaddress=FAM.docvelocity-na8.net&amp;folderid=FXC4D225BF-3264-58A6-8574-01EA67510E8B","FX22022865")</f>
        <v>FX22022865</v>
      </c>
      <c r="F206" t="s">
        <v>19</v>
      </c>
      <c r="G206" t="s">
        <v>19</v>
      </c>
      <c r="H206" t="s">
        <v>83</v>
      </c>
      <c r="I206" t="s">
        <v>588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44621.596168981479</v>
      </c>
      <c r="P206" s="1">
        <v>44621.632870370369</v>
      </c>
      <c r="Q206">
        <v>2433</v>
      </c>
      <c r="R206">
        <v>738</v>
      </c>
      <c r="S206" t="b">
        <v>0</v>
      </c>
      <c r="T206" t="s">
        <v>88</v>
      </c>
      <c r="U206" t="b">
        <v>0</v>
      </c>
      <c r="V206" t="s">
        <v>89</v>
      </c>
      <c r="W206" s="1">
        <v>44621.611956018518</v>
      </c>
      <c r="X206">
        <v>582</v>
      </c>
      <c r="Y206">
        <v>21</v>
      </c>
      <c r="Z206">
        <v>0</v>
      </c>
      <c r="AA206">
        <v>21</v>
      </c>
      <c r="AB206">
        <v>0</v>
      </c>
      <c r="AC206">
        <v>7</v>
      </c>
      <c r="AD206">
        <v>-21</v>
      </c>
      <c r="AE206">
        <v>0</v>
      </c>
      <c r="AF206">
        <v>0</v>
      </c>
      <c r="AG206">
        <v>0</v>
      </c>
      <c r="AH206" t="s">
        <v>90</v>
      </c>
      <c r="AI206" s="1">
        <v>44621.632870370369</v>
      </c>
      <c r="AJ206">
        <v>156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-21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  <c r="BF206" t="s">
        <v>11</v>
      </c>
    </row>
    <row r="207" spans="1:58" x14ac:dyDescent="0.45">
      <c r="A207" t="s">
        <v>589</v>
      </c>
      <c r="B207" t="s">
        <v>80</v>
      </c>
      <c r="C207" t="s">
        <v>585</v>
      </c>
      <c r="D207" t="s">
        <v>82</v>
      </c>
      <c r="E207" s="2" t="str">
        <f>HYPERLINK("capsilon://?command=openfolder&amp;siteaddress=FAM.docvelocity-na8.net&amp;folderid=FXC4D225BF-3264-58A6-8574-01EA67510E8B","FX22022865")</f>
        <v>FX22022865</v>
      </c>
      <c r="F207" t="s">
        <v>19</v>
      </c>
      <c r="G207" t="s">
        <v>19</v>
      </c>
      <c r="H207" t="s">
        <v>83</v>
      </c>
      <c r="I207" t="s">
        <v>590</v>
      </c>
      <c r="J207">
        <v>0</v>
      </c>
      <c r="K207" t="s">
        <v>85</v>
      </c>
      <c r="L207" t="s">
        <v>86</v>
      </c>
      <c r="M207" t="s">
        <v>87</v>
      </c>
      <c r="N207">
        <v>2</v>
      </c>
      <c r="O207" s="1">
        <v>44621.627291666664</v>
      </c>
      <c r="P207" s="1">
        <v>44621.633437500001</v>
      </c>
      <c r="Q207">
        <v>385</v>
      </c>
      <c r="R207">
        <v>146</v>
      </c>
      <c r="S207" t="b">
        <v>0</v>
      </c>
      <c r="T207" t="s">
        <v>88</v>
      </c>
      <c r="U207" t="b">
        <v>0</v>
      </c>
      <c r="V207" t="s">
        <v>127</v>
      </c>
      <c r="W207" s="1">
        <v>44621.632673611108</v>
      </c>
      <c r="X207">
        <v>97</v>
      </c>
      <c r="Y207">
        <v>0</v>
      </c>
      <c r="Z207">
        <v>0</v>
      </c>
      <c r="AA207">
        <v>0</v>
      </c>
      <c r="AB207">
        <v>9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90</v>
      </c>
      <c r="AI207" s="1">
        <v>44621.633437500001</v>
      </c>
      <c r="AJ207">
        <v>49</v>
      </c>
      <c r="AK207">
        <v>0</v>
      </c>
      <c r="AL207">
        <v>0</v>
      </c>
      <c r="AM207">
        <v>0</v>
      </c>
      <c r="AN207">
        <v>9</v>
      </c>
      <c r="AO207">
        <v>0</v>
      </c>
      <c r="AP207">
        <v>0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  <c r="BF207" t="s">
        <v>11</v>
      </c>
    </row>
    <row r="208" spans="1:58" x14ac:dyDescent="0.45">
      <c r="A208" t="s">
        <v>591</v>
      </c>
      <c r="B208" t="s">
        <v>80</v>
      </c>
      <c r="C208" t="s">
        <v>370</v>
      </c>
      <c r="D208" t="s">
        <v>82</v>
      </c>
      <c r="E208" s="2" t="str">
        <f>HYPERLINK("capsilon://?command=openfolder&amp;siteaddress=FAM.docvelocity-na8.net&amp;folderid=FX2A54C81B-8A6C-3FCC-1810-A2E062DAE6EF","FX21127958")</f>
        <v>FX21127958</v>
      </c>
      <c r="F208" t="s">
        <v>19</v>
      </c>
      <c r="G208" t="s">
        <v>19</v>
      </c>
      <c r="H208" t="s">
        <v>83</v>
      </c>
      <c r="I208" t="s">
        <v>383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44621.632627314815</v>
      </c>
      <c r="P208" s="1">
        <v>44621.744027777779</v>
      </c>
      <c r="Q208">
        <v>5483</v>
      </c>
      <c r="R208">
        <v>4142</v>
      </c>
      <c r="S208" t="b">
        <v>0</v>
      </c>
      <c r="T208" t="s">
        <v>88</v>
      </c>
      <c r="U208" t="b">
        <v>1</v>
      </c>
      <c r="V208" t="s">
        <v>191</v>
      </c>
      <c r="W208" s="1">
        <v>44621.659131944441</v>
      </c>
      <c r="X208">
        <v>2285</v>
      </c>
      <c r="Y208">
        <v>303</v>
      </c>
      <c r="Z208">
        <v>0</v>
      </c>
      <c r="AA208">
        <v>303</v>
      </c>
      <c r="AB208">
        <v>0</v>
      </c>
      <c r="AC208">
        <v>275</v>
      </c>
      <c r="AD208">
        <v>-303</v>
      </c>
      <c r="AE208">
        <v>0</v>
      </c>
      <c r="AF208">
        <v>0</v>
      </c>
      <c r="AG208">
        <v>0</v>
      </c>
      <c r="AH208" t="s">
        <v>98</v>
      </c>
      <c r="AI208" s="1">
        <v>44621.744027777779</v>
      </c>
      <c r="AJ208">
        <v>1840</v>
      </c>
      <c r="AK208">
        <v>15</v>
      </c>
      <c r="AL208">
        <v>0</v>
      </c>
      <c r="AM208">
        <v>15</v>
      </c>
      <c r="AN208">
        <v>0</v>
      </c>
      <c r="AO208">
        <v>15</v>
      </c>
      <c r="AP208">
        <v>-318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  <c r="BF208" t="s">
        <v>11</v>
      </c>
    </row>
    <row r="209" spans="1:58" x14ac:dyDescent="0.45">
      <c r="A209" t="s">
        <v>592</v>
      </c>
      <c r="B209" t="s">
        <v>80</v>
      </c>
      <c r="C209" t="s">
        <v>481</v>
      </c>
      <c r="D209" t="s">
        <v>82</v>
      </c>
      <c r="E209" s="2" t="str">
        <f>HYPERLINK("capsilon://?command=openfolder&amp;siteaddress=FAM.docvelocity-na8.net&amp;folderid=FXFC4037B6-2AE2-8E26-4EC7-C76EB10E151C","FX22028709")</f>
        <v>FX22028709</v>
      </c>
      <c r="F209" t="s">
        <v>19</v>
      </c>
      <c r="G209" t="s">
        <v>19</v>
      </c>
      <c r="H209" t="s">
        <v>83</v>
      </c>
      <c r="I209" t="s">
        <v>482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44621.634097222224</v>
      </c>
      <c r="P209" s="1">
        <v>44621.783472222225</v>
      </c>
      <c r="Q209">
        <v>10618</v>
      </c>
      <c r="R209">
        <v>2288</v>
      </c>
      <c r="S209" t="b">
        <v>0</v>
      </c>
      <c r="T209" t="s">
        <v>88</v>
      </c>
      <c r="U209" t="b">
        <v>1</v>
      </c>
      <c r="V209" t="s">
        <v>237</v>
      </c>
      <c r="W209" s="1">
        <v>44621.648310185185</v>
      </c>
      <c r="X209">
        <v>1222</v>
      </c>
      <c r="Y209">
        <v>156</v>
      </c>
      <c r="Z209">
        <v>0</v>
      </c>
      <c r="AA209">
        <v>156</v>
      </c>
      <c r="AB209">
        <v>0</v>
      </c>
      <c r="AC209">
        <v>125</v>
      </c>
      <c r="AD209">
        <v>-156</v>
      </c>
      <c r="AE209">
        <v>0</v>
      </c>
      <c r="AF209">
        <v>0</v>
      </c>
      <c r="AG209">
        <v>0</v>
      </c>
      <c r="AH209" t="s">
        <v>98</v>
      </c>
      <c r="AI209" s="1">
        <v>44621.783472222225</v>
      </c>
      <c r="AJ209">
        <v>1041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-157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  <c r="BF209" t="s">
        <v>11</v>
      </c>
    </row>
    <row r="210" spans="1:58" x14ac:dyDescent="0.45">
      <c r="A210" t="s">
        <v>593</v>
      </c>
      <c r="B210" t="s">
        <v>80</v>
      </c>
      <c r="C210" t="s">
        <v>577</v>
      </c>
      <c r="D210" t="s">
        <v>82</v>
      </c>
      <c r="E210" s="2" t="str">
        <f>HYPERLINK("capsilon://?command=openfolder&amp;siteaddress=FAM.docvelocity-na8.net&amp;folderid=FX83E42FF9-F014-F90B-449E-844FA8D2BB6B","FX22029962")</f>
        <v>FX22029962</v>
      </c>
      <c r="F210" t="s">
        <v>19</v>
      </c>
      <c r="G210" t="s">
        <v>19</v>
      </c>
      <c r="H210" t="s">
        <v>83</v>
      </c>
      <c r="I210" t="s">
        <v>578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44621.639907407407</v>
      </c>
      <c r="P210" s="1">
        <v>44622.209826388891</v>
      </c>
      <c r="Q210">
        <v>46689</v>
      </c>
      <c r="R210">
        <v>2552</v>
      </c>
      <c r="S210" t="b">
        <v>0</v>
      </c>
      <c r="T210" t="s">
        <v>88</v>
      </c>
      <c r="U210" t="b">
        <v>1</v>
      </c>
      <c r="V210" t="s">
        <v>94</v>
      </c>
      <c r="W210" s="1">
        <v>44621.651979166665</v>
      </c>
      <c r="X210">
        <v>1040</v>
      </c>
      <c r="Y210">
        <v>74</v>
      </c>
      <c r="Z210">
        <v>0</v>
      </c>
      <c r="AA210">
        <v>74</v>
      </c>
      <c r="AB210">
        <v>37</v>
      </c>
      <c r="AC210">
        <v>53</v>
      </c>
      <c r="AD210">
        <v>-74</v>
      </c>
      <c r="AE210">
        <v>0</v>
      </c>
      <c r="AF210">
        <v>0</v>
      </c>
      <c r="AG210">
        <v>0</v>
      </c>
      <c r="AH210" t="s">
        <v>566</v>
      </c>
      <c r="AI210" s="1">
        <v>44622.209826388891</v>
      </c>
      <c r="AJ210">
        <v>886</v>
      </c>
      <c r="AK210">
        <v>0</v>
      </c>
      <c r="AL210">
        <v>0</v>
      </c>
      <c r="AM210">
        <v>0</v>
      </c>
      <c r="AN210">
        <v>77</v>
      </c>
      <c r="AO210">
        <v>0</v>
      </c>
      <c r="AP210">
        <v>-74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  <c r="BF210" t="s">
        <v>11</v>
      </c>
    </row>
    <row r="211" spans="1:58" x14ac:dyDescent="0.45">
      <c r="A211" t="s">
        <v>594</v>
      </c>
      <c r="B211" t="s">
        <v>80</v>
      </c>
      <c r="C211" t="s">
        <v>595</v>
      </c>
      <c r="D211" t="s">
        <v>82</v>
      </c>
      <c r="E211" s="2" t="str">
        <f>HYPERLINK("capsilon://?command=openfolder&amp;siteaddress=FAM.docvelocity-na8.net&amp;folderid=FX92D47DB9-6879-87E5-88A6-C0AFB4E48EFB","FX22029805")</f>
        <v>FX22029805</v>
      </c>
      <c r="F211" t="s">
        <v>19</v>
      </c>
      <c r="G211" t="s">
        <v>19</v>
      </c>
      <c r="H211" t="s">
        <v>83</v>
      </c>
      <c r="I211" t="s">
        <v>596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44621.644953703704</v>
      </c>
      <c r="P211" s="1">
        <v>44621.732627314814</v>
      </c>
      <c r="Q211">
        <v>7439</v>
      </c>
      <c r="R211">
        <v>136</v>
      </c>
      <c r="S211" t="b">
        <v>0</v>
      </c>
      <c r="T211" t="s">
        <v>88</v>
      </c>
      <c r="U211" t="b">
        <v>0</v>
      </c>
      <c r="V211" t="s">
        <v>127</v>
      </c>
      <c r="W211" s="1">
        <v>44621.646261574075</v>
      </c>
      <c r="X211">
        <v>110</v>
      </c>
      <c r="Y211">
        <v>0</v>
      </c>
      <c r="Z211">
        <v>0</v>
      </c>
      <c r="AA211">
        <v>0</v>
      </c>
      <c r="AB211">
        <v>9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103</v>
      </c>
      <c r="AI211" s="1">
        <v>44621.732627314814</v>
      </c>
      <c r="AJ211">
        <v>13</v>
      </c>
      <c r="AK211">
        <v>0</v>
      </c>
      <c r="AL211">
        <v>0</v>
      </c>
      <c r="AM211">
        <v>0</v>
      </c>
      <c r="AN211">
        <v>9</v>
      </c>
      <c r="AO211">
        <v>0</v>
      </c>
      <c r="AP211">
        <v>0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  <c r="BF211" t="s">
        <v>11</v>
      </c>
    </row>
    <row r="212" spans="1:58" x14ac:dyDescent="0.45">
      <c r="A212" t="s">
        <v>597</v>
      </c>
      <c r="B212" t="s">
        <v>80</v>
      </c>
      <c r="C212" t="s">
        <v>598</v>
      </c>
      <c r="D212" t="s">
        <v>82</v>
      </c>
      <c r="E212" s="2" t="str">
        <f>HYPERLINK("capsilon://?command=openfolder&amp;siteaddress=FAM.docvelocity-na8.net&amp;folderid=FX31C8E895-2F4C-8BF1-0798-DAD85F7E2852","FX22011760")</f>
        <v>FX22011760</v>
      </c>
      <c r="F212" t="s">
        <v>19</v>
      </c>
      <c r="G212" t="s">
        <v>19</v>
      </c>
      <c r="H212" t="s">
        <v>83</v>
      </c>
      <c r="I212" t="s">
        <v>599</v>
      </c>
      <c r="J212">
        <v>0</v>
      </c>
      <c r="K212" t="s">
        <v>85</v>
      </c>
      <c r="L212" t="s">
        <v>86</v>
      </c>
      <c r="M212" t="s">
        <v>87</v>
      </c>
      <c r="N212">
        <v>1</v>
      </c>
      <c r="O212" s="1">
        <v>44621.673935185187</v>
      </c>
      <c r="P212" s="1">
        <v>44621.714259259257</v>
      </c>
      <c r="Q212">
        <v>3211</v>
      </c>
      <c r="R212">
        <v>273</v>
      </c>
      <c r="S212" t="b">
        <v>0</v>
      </c>
      <c r="T212" t="s">
        <v>88</v>
      </c>
      <c r="U212" t="b">
        <v>0</v>
      </c>
      <c r="V212" t="s">
        <v>143</v>
      </c>
      <c r="W212" s="1">
        <v>44621.714259259257</v>
      </c>
      <c r="X212">
        <v>79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21</v>
      </c>
      <c r="AF212">
        <v>0</v>
      </c>
      <c r="AG212">
        <v>1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  <c r="BF212" t="s">
        <v>11</v>
      </c>
    </row>
    <row r="213" spans="1:58" x14ac:dyDescent="0.45">
      <c r="A213" t="s">
        <v>600</v>
      </c>
      <c r="B213" t="s">
        <v>80</v>
      </c>
      <c r="C213" t="s">
        <v>598</v>
      </c>
      <c r="D213" t="s">
        <v>82</v>
      </c>
      <c r="E213" s="2" t="str">
        <f>HYPERLINK("capsilon://?command=openfolder&amp;siteaddress=FAM.docvelocity-na8.net&amp;folderid=FX31C8E895-2F4C-8BF1-0798-DAD85F7E2852","FX22011760")</f>
        <v>FX22011760</v>
      </c>
      <c r="F213" t="s">
        <v>19</v>
      </c>
      <c r="G213" t="s">
        <v>19</v>
      </c>
      <c r="H213" t="s">
        <v>83</v>
      </c>
      <c r="I213" t="s">
        <v>601</v>
      </c>
      <c r="J213">
        <v>0</v>
      </c>
      <c r="K213" t="s">
        <v>85</v>
      </c>
      <c r="L213" t="s">
        <v>86</v>
      </c>
      <c r="M213" t="s">
        <v>87</v>
      </c>
      <c r="N213">
        <v>2</v>
      </c>
      <c r="O213" s="1">
        <v>44621.679965277777</v>
      </c>
      <c r="P213" s="1">
        <v>44621.733206018522</v>
      </c>
      <c r="Q213">
        <v>4099</v>
      </c>
      <c r="R213">
        <v>501</v>
      </c>
      <c r="S213" t="b">
        <v>0</v>
      </c>
      <c r="T213" t="s">
        <v>88</v>
      </c>
      <c r="U213" t="b">
        <v>0</v>
      </c>
      <c r="V213" t="s">
        <v>102</v>
      </c>
      <c r="W213" s="1">
        <v>44621.684733796297</v>
      </c>
      <c r="X213">
        <v>390</v>
      </c>
      <c r="Y213">
        <v>21</v>
      </c>
      <c r="Z213">
        <v>0</v>
      </c>
      <c r="AA213">
        <v>21</v>
      </c>
      <c r="AB213">
        <v>0</v>
      </c>
      <c r="AC213">
        <v>15</v>
      </c>
      <c r="AD213">
        <v>-21</v>
      </c>
      <c r="AE213">
        <v>0</v>
      </c>
      <c r="AF213">
        <v>0</v>
      </c>
      <c r="AG213">
        <v>0</v>
      </c>
      <c r="AH213" t="s">
        <v>103</v>
      </c>
      <c r="AI213" s="1">
        <v>44621.733206018522</v>
      </c>
      <c r="AJ213">
        <v>50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-21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  <c r="BF213" t="s">
        <v>11</v>
      </c>
    </row>
    <row r="214" spans="1:58" x14ac:dyDescent="0.45">
      <c r="A214" t="s">
        <v>602</v>
      </c>
      <c r="B214" t="s">
        <v>80</v>
      </c>
      <c r="C214" t="s">
        <v>598</v>
      </c>
      <c r="D214" t="s">
        <v>82</v>
      </c>
      <c r="E214" s="2" t="str">
        <f>HYPERLINK("capsilon://?command=openfolder&amp;siteaddress=FAM.docvelocity-na8.net&amp;folderid=FX31C8E895-2F4C-8BF1-0798-DAD85F7E2852","FX22011760")</f>
        <v>FX22011760</v>
      </c>
      <c r="F214" t="s">
        <v>19</v>
      </c>
      <c r="G214" t="s">
        <v>19</v>
      </c>
      <c r="H214" t="s">
        <v>83</v>
      </c>
      <c r="I214" t="s">
        <v>599</v>
      </c>
      <c r="J214">
        <v>0</v>
      </c>
      <c r="K214" t="s">
        <v>85</v>
      </c>
      <c r="L214" t="s">
        <v>86</v>
      </c>
      <c r="M214" t="s">
        <v>87</v>
      </c>
      <c r="N214">
        <v>2</v>
      </c>
      <c r="O214" s="1">
        <v>44621.714722222219</v>
      </c>
      <c r="P214" s="1">
        <v>44621.732476851852</v>
      </c>
      <c r="Q214">
        <v>1001</v>
      </c>
      <c r="R214">
        <v>533</v>
      </c>
      <c r="S214" t="b">
        <v>0</v>
      </c>
      <c r="T214" t="s">
        <v>88</v>
      </c>
      <c r="U214" t="b">
        <v>1</v>
      </c>
      <c r="V214" t="s">
        <v>94</v>
      </c>
      <c r="W214" s="1">
        <v>44621.718113425923</v>
      </c>
      <c r="X214">
        <v>287</v>
      </c>
      <c r="Y214">
        <v>21</v>
      </c>
      <c r="Z214">
        <v>0</v>
      </c>
      <c r="AA214">
        <v>21</v>
      </c>
      <c r="AB214">
        <v>0</v>
      </c>
      <c r="AC214">
        <v>16</v>
      </c>
      <c r="AD214">
        <v>-21</v>
      </c>
      <c r="AE214">
        <v>0</v>
      </c>
      <c r="AF214">
        <v>0</v>
      </c>
      <c r="AG214">
        <v>0</v>
      </c>
      <c r="AH214" t="s">
        <v>103</v>
      </c>
      <c r="AI214" s="1">
        <v>44621.732476851852</v>
      </c>
      <c r="AJ214">
        <v>246</v>
      </c>
      <c r="AK214">
        <v>4</v>
      </c>
      <c r="AL214">
        <v>0</v>
      </c>
      <c r="AM214">
        <v>4</v>
      </c>
      <c r="AN214">
        <v>0</v>
      </c>
      <c r="AO214">
        <v>3</v>
      </c>
      <c r="AP214">
        <v>-25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  <c r="BF214" t="s">
        <v>11</v>
      </c>
    </row>
    <row r="215" spans="1:58" x14ac:dyDescent="0.45">
      <c r="A215" t="s">
        <v>603</v>
      </c>
      <c r="B215" t="s">
        <v>80</v>
      </c>
      <c r="C215" t="s">
        <v>604</v>
      </c>
      <c r="D215" t="s">
        <v>82</v>
      </c>
      <c r="E215" s="2" t="str">
        <f>HYPERLINK("capsilon://?command=openfolder&amp;siteaddress=FAM.docvelocity-na8.net&amp;folderid=FX108CED81-4216-0A98-E3DC-873DFFD39FEC","FX22026467")</f>
        <v>FX22026467</v>
      </c>
      <c r="F215" t="s">
        <v>19</v>
      </c>
      <c r="G215" t="s">
        <v>19</v>
      </c>
      <c r="H215" t="s">
        <v>83</v>
      </c>
      <c r="I215" t="s">
        <v>605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44621.724930555552</v>
      </c>
      <c r="P215" s="1">
        <v>44621.735150462962</v>
      </c>
      <c r="Q215">
        <v>533</v>
      </c>
      <c r="R215">
        <v>350</v>
      </c>
      <c r="S215" t="b">
        <v>0</v>
      </c>
      <c r="T215" t="s">
        <v>88</v>
      </c>
      <c r="U215" t="b">
        <v>0</v>
      </c>
      <c r="V215" t="s">
        <v>149</v>
      </c>
      <c r="W215" s="1">
        <v>44621.728622685187</v>
      </c>
      <c r="X215">
        <v>183</v>
      </c>
      <c r="Y215">
        <v>9</v>
      </c>
      <c r="Z215">
        <v>0</v>
      </c>
      <c r="AA215">
        <v>9</v>
      </c>
      <c r="AB215">
        <v>0</v>
      </c>
      <c r="AC215">
        <v>2</v>
      </c>
      <c r="AD215">
        <v>-9</v>
      </c>
      <c r="AE215">
        <v>0</v>
      </c>
      <c r="AF215">
        <v>0</v>
      </c>
      <c r="AG215">
        <v>0</v>
      </c>
      <c r="AH215" t="s">
        <v>103</v>
      </c>
      <c r="AI215" s="1">
        <v>44621.735150462962</v>
      </c>
      <c r="AJ215">
        <v>167</v>
      </c>
      <c r="AK215">
        <v>2</v>
      </c>
      <c r="AL215">
        <v>0</v>
      </c>
      <c r="AM215">
        <v>2</v>
      </c>
      <c r="AN215">
        <v>0</v>
      </c>
      <c r="AO215">
        <v>1</v>
      </c>
      <c r="AP215">
        <v>-11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  <c r="BF215" t="s">
        <v>11</v>
      </c>
    </row>
    <row r="216" spans="1:58" x14ac:dyDescent="0.45">
      <c r="A216" t="s">
        <v>606</v>
      </c>
      <c r="B216" t="s">
        <v>80</v>
      </c>
      <c r="C216" t="s">
        <v>607</v>
      </c>
      <c r="D216" t="s">
        <v>82</v>
      </c>
      <c r="E216" s="2" t="str">
        <f>HYPERLINK("capsilon://?command=openfolder&amp;siteaddress=FAM.docvelocity-na8.net&amp;folderid=FX729A4D6F-BA9D-5B26-476A-6B690C69B2A1","FX220113367")</f>
        <v>FX220113367</v>
      </c>
      <c r="F216" t="s">
        <v>19</v>
      </c>
      <c r="G216" t="s">
        <v>19</v>
      </c>
      <c r="H216" t="s">
        <v>83</v>
      </c>
      <c r="I216" t="s">
        <v>608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44621.729548611111</v>
      </c>
      <c r="P216" s="1">
        <v>44621.735312500001</v>
      </c>
      <c r="Q216">
        <v>370</v>
      </c>
      <c r="R216">
        <v>128</v>
      </c>
      <c r="S216" t="b">
        <v>0</v>
      </c>
      <c r="T216" t="s">
        <v>88</v>
      </c>
      <c r="U216" t="b">
        <v>0</v>
      </c>
      <c r="V216" t="s">
        <v>114</v>
      </c>
      <c r="W216" s="1">
        <v>44621.734837962962</v>
      </c>
      <c r="X216">
        <v>115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103</v>
      </c>
      <c r="AI216" s="1">
        <v>44621.735312500001</v>
      </c>
      <c r="AJ216">
        <v>13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  <c r="BF216" t="s">
        <v>11</v>
      </c>
    </row>
    <row r="217" spans="1:58" x14ac:dyDescent="0.45">
      <c r="A217" t="s">
        <v>609</v>
      </c>
      <c r="B217" t="s">
        <v>80</v>
      </c>
      <c r="C217" t="s">
        <v>610</v>
      </c>
      <c r="D217" t="s">
        <v>82</v>
      </c>
      <c r="E217" s="2" t="str">
        <f>HYPERLINK("capsilon://?command=openfolder&amp;siteaddress=FAM.docvelocity-na8.net&amp;folderid=FXFBA9B77C-87CC-5EA8-742B-82AFF8ABCBD4","FX22027926")</f>
        <v>FX22027926</v>
      </c>
      <c r="F217" t="s">
        <v>19</v>
      </c>
      <c r="G217" t="s">
        <v>19</v>
      </c>
      <c r="H217" t="s">
        <v>83</v>
      </c>
      <c r="I217" t="s">
        <v>611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44621.772291666668</v>
      </c>
      <c r="P217" s="1">
        <v>44621.784143518518</v>
      </c>
      <c r="Q217">
        <v>841</v>
      </c>
      <c r="R217">
        <v>183</v>
      </c>
      <c r="S217" t="b">
        <v>0</v>
      </c>
      <c r="T217" t="s">
        <v>88</v>
      </c>
      <c r="U217" t="b">
        <v>0</v>
      </c>
      <c r="V217" t="s">
        <v>102</v>
      </c>
      <c r="W217" s="1">
        <v>44621.77516203704</v>
      </c>
      <c r="X217">
        <v>137</v>
      </c>
      <c r="Y217">
        <v>9</v>
      </c>
      <c r="Z217">
        <v>0</v>
      </c>
      <c r="AA217">
        <v>9</v>
      </c>
      <c r="AB217">
        <v>0</v>
      </c>
      <c r="AC217">
        <v>3</v>
      </c>
      <c r="AD217">
        <v>-9</v>
      </c>
      <c r="AE217">
        <v>0</v>
      </c>
      <c r="AF217">
        <v>0</v>
      </c>
      <c r="AG217">
        <v>0</v>
      </c>
      <c r="AH217" t="s">
        <v>103</v>
      </c>
      <c r="AI217" s="1">
        <v>44621.784143518518</v>
      </c>
      <c r="AJ217">
        <v>46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-9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  <c r="BF217" t="s">
        <v>11</v>
      </c>
    </row>
    <row r="218" spans="1:58" x14ac:dyDescent="0.45">
      <c r="A218" t="s">
        <v>612</v>
      </c>
      <c r="B218" t="s">
        <v>80</v>
      </c>
      <c r="C218" t="s">
        <v>613</v>
      </c>
      <c r="D218" t="s">
        <v>82</v>
      </c>
      <c r="E218" s="2" t="str">
        <f>HYPERLINK("capsilon://?command=openfolder&amp;siteaddress=FAM.docvelocity-na8.net&amp;folderid=FXA62C462F-D208-4BCE-D0AB-096FB3D26A70","FX211113493")</f>
        <v>FX211113493</v>
      </c>
      <c r="F218" t="s">
        <v>19</v>
      </c>
      <c r="G218" t="s">
        <v>19</v>
      </c>
      <c r="H218" t="s">
        <v>83</v>
      </c>
      <c r="I218" t="s">
        <v>614</v>
      </c>
      <c r="J218">
        <v>0</v>
      </c>
      <c r="K218" t="s">
        <v>85</v>
      </c>
      <c r="L218" t="s">
        <v>86</v>
      </c>
      <c r="M218" t="s">
        <v>87</v>
      </c>
      <c r="N218">
        <v>1</v>
      </c>
      <c r="O218" s="1">
        <v>44621.774282407408</v>
      </c>
      <c r="P218" s="1">
        <v>44621.788368055553</v>
      </c>
      <c r="Q218">
        <v>915</v>
      </c>
      <c r="R218">
        <v>302</v>
      </c>
      <c r="S218" t="b">
        <v>0</v>
      </c>
      <c r="T218" t="s">
        <v>88</v>
      </c>
      <c r="U218" t="b">
        <v>0</v>
      </c>
      <c r="V218" t="s">
        <v>143</v>
      </c>
      <c r="W218" s="1">
        <v>44621.788368055553</v>
      </c>
      <c r="X218">
        <v>85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21</v>
      </c>
      <c r="AF218">
        <v>0</v>
      </c>
      <c r="AG218">
        <v>2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  <c r="BF218" t="s">
        <v>11</v>
      </c>
    </row>
    <row r="219" spans="1:58" x14ac:dyDescent="0.45">
      <c r="A219" t="s">
        <v>615</v>
      </c>
      <c r="B219" t="s">
        <v>80</v>
      </c>
      <c r="C219" t="s">
        <v>613</v>
      </c>
      <c r="D219" t="s">
        <v>82</v>
      </c>
      <c r="E219" s="2" t="str">
        <f>HYPERLINK("capsilon://?command=openfolder&amp;siteaddress=FAM.docvelocity-na8.net&amp;folderid=FXA62C462F-D208-4BCE-D0AB-096FB3D26A70","FX211113493")</f>
        <v>FX211113493</v>
      </c>
      <c r="F219" t="s">
        <v>19</v>
      </c>
      <c r="G219" t="s">
        <v>19</v>
      </c>
      <c r="H219" t="s">
        <v>83</v>
      </c>
      <c r="I219" t="s">
        <v>616</v>
      </c>
      <c r="J219">
        <v>0</v>
      </c>
      <c r="K219" t="s">
        <v>85</v>
      </c>
      <c r="L219" t="s">
        <v>86</v>
      </c>
      <c r="M219" t="s">
        <v>87</v>
      </c>
      <c r="N219">
        <v>2</v>
      </c>
      <c r="O219" s="1">
        <v>44621.774421296293</v>
      </c>
      <c r="P219" s="1">
        <v>44621.785902777781</v>
      </c>
      <c r="Q219">
        <v>160</v>
      </c>
      <c r="R219">
        <v>832</v>
      </c>
      <c r="S219" t="b">
        <v>0</v>
      </c>
      <c r="T219" t="s">
        <v>88</v>
      </c>
      <c r="U219" t="b">
        <v>0</v>
      </c>
      <c r="V219" t="s">
        <v>102</v>
      </c>
      <c r="W219" s="1">
        <v>44621.783379629633</v>
      </c>
      <c r="X219">
        <v>681</v>
      </c>
      <c r="Y219">
        <v>105</v>
      </c>
      <c r="Z219">
        <v>0</v>
      </c>
      <c r="AA219">
        <v>105</v>
      </c>
      <c r="AB219">
        <v>0</v>
      </c>
      <c r="AC219">
        <v>31</v>
      </c>
      <c r="AD219">
        <v>-105</v>
      </c>
      <c r="AE219">
        <v>0</v>
      </c>
      <c r="AF219">
        <v>0</v>
      </c>
      <c r="AG219">
        <v>0</v>
      </c>
      <c r="AH219" t="s">
        <v>103</v>
      </c>
      <c r="AI219" s="1">
        <v>44621.785902777781</v>
      </c>
      <c r="AJ219">
        <v>151</v>
      </c>
      <c r="AK219">
        <v>2</v>
      </c>
      <c r="AL219">
        <v>0</v>
      </c>
      <c r="AM219">
        <v>2</v>
      </c>
      <c r="AN219">
        <v>0</v>
      </c>
      <c r="AO219">
        <v>1</v>
      </c>
      <c r="AP219">
        <v>-107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  <c r="BF219" t="s">
        <v>11</v>
      </c>
    </row>
    <row r="220" spans="1:58" x14ac:dyDescent="0.45">
      <c r="A220" t="s">
        <v>617</v>
      </c>
      <c r="B220" t="s">
        <v>80</v>
      </c>
      <c r="C220" t="s">
        <v>618</v>
      </c>
      <c r="D220" t="s">
        <v>82</v>
      </c>
      <c r="E220" s="2" t="str">
        <f>HYPERLINK("capsilon://?command=openfolder&amp;siteaddress=FAM.docvelocity-na8.net&amp;folderid=FX0ABA042F-B0B4-45A4-4C34-5DCD40CC037E","FX22019944")</f>
        <v>FX22019944</v>
      </c>
      <c r="F220" t="s">
        <v>19</v>
      </c>
      <c r="G220" t="s">
        <v>19</v>
      </c>
      <c r="H220" t="s">
        <v>83</v>
      </c>
      <c r="I220" t="s">
        <v>619</v>
      </c>
      <c r="J220">
        <v>0</v>
      </c>
      <c r="K220" t="s">
        <v>85</v>
      </c>
      <c r="L220" t="s">
        <v>86</v>
      </c>
      <c r="M220" t="s">
        <v>87</v>
      </c>
      <c r="N220">
        <v>2</v>
      </c>
      <c r="O220" s="1">
        <v>44621.775289351855</v>
      </c>
      <c r="P220" s="1">
        <v>44621.786678240744</v>
      </c>
      <c r="Q220">
        <v>477</v>
      </c>
      <c r="R220">
        <v>507</v>
      </c>
      <c r="S220" t="b">
        <v>0</v>
      </c>
      <c r="T220" t="s">
        <v>88</v>
      </c>
      <c r="U220" t="b">
        <v>0</v>
      </c>
      <c r="V220" t="s">
        <v>191</v>
      </c>
      <c r="W220" s="1">
        <v>44621.782581018517</v>
      </c>
      <c r="X220">
        <v>352</v>
      </c>
      <c r="Y220">
        <v>38</v>
      </c>
      <c r="Z220">
        <v>0</v>
      </c>
      <c r="AA220">
        <v>38</v>
      </c>
      <c r="AB220">
        <v>0</v>
      </c>
      <c r="AC220">
        <v>8</v>
      </c>
      <c r="AD220">
        <v>-38</v>
      </c>
      <c r="AE220">
        <v>0</v>
      </c>
      <c r="AF220">
        <v>0</v>
      </c>
      <c r="AG220">
        <v>0</v>
      </c>
      <c r="AH220" t="s">
        <v>103</v>
      </c>
      <c r="AI220" s="1">
        <v>44621.786678240744</v>
      </c>
      <c r="AJ220">
        <v>66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-38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  <c r="BF220" t="s">
        <v>11</v>
      </c>
    </row>
    <row r="221" spans="1:58" x14ac:dyDescent="0.45">
      <c r="A221" t="s">
        <v>620</v>
      </c>
      <c r="B221" t="s">
        <v>80</v>
      </c>
      <c r="C221" t="s">
        <v>613</v>
      </c>
      <c r="D221" t="s">
        <v>82</v>
      </c>
      <c r="E221" s="2" t="str">
        <f>HYPERLINK("capsilon://?command=openfolder&amp;siteaddress=FAM.docvelocity-na8.net&amp;folderid=FXA62C462F-D208-4BCE-D0AB-096FB3D26A70","FX211113493")</f>
        <v>FX211113493</v>
      </c>
      <c r="F221" t="s">
        <v>19</v>
      </c>
      <c r="G221" t="s">
        <v>19</v>
      </c>
      <c r="H221" t="s">
        <v>83</v>
      </c>
      <c r="I221" t="s">
        <v>614</v>
      </c>
      <c r="J221">
        <v>0</v>
      </c>
      <c r="K221" t="s">
        <v>85</v>
      </c>
      <c r="L221" t="s">
        <v>86</v>
      </c>
      <c r="M221" t="s">
        <v>87</v>
      </c>
      <c r="N221">
        <v>2</v>
      </c>
      <c r="O221" s="1">
        <v>44621.788877314815</v>
      </c>
      <c r="P221" s="1">
        <v>44621.830937500003</v>
      </c>
      <c r="Q221">
        <v>2986</v>
      </c>
      <c r="R221">
        <v>648</v>
      </c>
      <c r="S221" t="b">
        <v>0</v>
      </c>
      <c r="T221" t="s">
        <v>88</v>
      </c>
      <c r="U221" t="b">
        <v>1</v>
      </c>
      <c r="V221" t="s">
        <v>130</v>
      </c>
      <c r="W221" s="1">
        <v>44621.794999999998</v>
      </c>
      <c r="X221">
        <v>528</v>
      </c>
      <c r="Y221">
        <v>42</v>
      </c>
      <c r="Z221">
        <v>0</v>
      </c>
      <c r="AA221">
        <v>42</v>
      </c>
      <c r="AB221">
        <v>0</v>
      </c>
      <c r="AC221">
        <v>25</v>
      </c>
      <c r="AD221">
        <v>-42</v>
      </c>
      <c r="AE221">
        <v>0</v>
      </c>
      <c r="AF221">
        <v>0</v>
      </c>
      <c r="AG221">
        <v>0</v>
      </c>
      <c r="AH221" t="s">
        <v>103</v>
      </c>
      <c r="AI221" s="1">
        <v>44621.830937500003</v>
      </c>
      <c r="AJ221">
        <v>120</v>
      </c>
      <c r="AK221">
        <v>2</v>
      </c>
      <c r="AL221">
        <v>0</v>
      </c>
      <c r="AM221">
        <v>2</v>
      </c>
      <c r="AN221">
        <v>0</v>
      </c>
      <c r="AO221">
        <v>1</v>
      </c>
      <c r="AP221">
        <v>-44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  <c r="BF221" t="s">
        <v>11</v>
      </c>
    </row>
    <row r="222" spans="1:58" x14ac:dyDescent="0.45">
      <c r="A222" t="s">
        <v>621</v>
      </c>
      <c r="B222" t="s">
        <v>80</v>
      </c>
      <c r="C222" t="s">
        <v>622</v>
      </c>
      <c r="D222" t="s">
        <v>82</v>
      </c>
      <c r="E222" s="2" t="str">
        <f>HYPERLINK("capsilon://?command=openfolder&amp;siteaddress=FAM.docvelocity-na8.net&amp;folderid=FX2A4026FE-82BB-CAC4-C4F9-4C5D2EBBDFE6","FX211212290")</f>
        <v>FX211212290</v>
      </c>
      <c r="F222" t="s">
        <v>19</v>
      </c>
      <c r="G222" t="s">
        <v>19</v>
      </c>
      <c r="H222" t="s">
        <v>83</v>
      </c>
      <c r="I222" t="s">
        <v>623</v>
      </c>
      <c r="J222">
        <v>0</v>
      </c>
      <c r="K222" t="s">
        <v>85</v>
      </c>
      <c r="L222" t="s">
        <v>86</v>
      </c>
      <c r="M222" t="s">
        <v>87</v>
      </c>
      <c r="N222">
        <v>2</v>
      </c>
      <c r="O222" s="1">
        <v>44621.05809027778</v>
      </c>
      <c r="P222" s="1">
        <v>44621.491967592592</v>
      </c>
      <c r="Q222">
        <v>36809</v>
      </c>
      <c r="R222">
        <v>678</v>
      </c>
      <c r="S222" t="b">
        <v>0</v>
      </c>
      <c r="T222" t="s">
        <v>88</v>
      </c>
      <c r="U222" t="b">
        <v>0</v>
      </c>
      <c r="V222" t="s">
        <v>94</v>
      </c>
      <c r="W222" s="1">
        <v>44621.196840277778</v>
      </c>
      <c r="X222">
        <v>537</v>
      </c>
      <c r="Y222">
        <v>47</v>
      </c>
      <c r="Z222">
        <v>0</v>
      </c>
      <c r="AA222">
        <v>47</v>
      </c>
      <c r="AB222">
        <v>0</v>
      </c>
      <c r="AC222">
        <v>15</v>
      </c>
      <c r="AD222">
        <v>-47</v>
      </c>
      <c r="AE222">
        <v>0</v>
      </c>
      <c r="AF222">
        <v>0</v>
      </c>
      <c r="AG222">
        <v>0</v>
      </c>
      <c r="AH222" t="s">
        <v>107</v>
      </c>
      <c r="AI222" s="1">
        <v>44621.491967592592</v>
      </c>
      <c r="AJ222">
        <v>141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-47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  <c r="BF222" t="s">
        <v>11</v>
      </c>
    </row>
    <row r="223" spans="1:58" x14ac:dyDescent="0.45">
      <c r="A223" t="s">
        <v>624</v>
      </c>
      <c r="B223" t="s">
        <v>80</v>
      </c>
      <c r="C223" t="s">
        <v>217</v>
      </c>
      <c r="D223" t="s">
        <v>82</v>
      </c>
      <c r="E223" s="2" t="str">
        <f>HYPERLINK("capsilon://?command=openfolder&amp;siteaddress=FAM.docvelocity-na8.net&amp;folderid=FX5AE5E742-3B74-068F-C732-32217D9AB407","FX21129612")</f>
        <v>FX21129612</v>
      </c>
      <c r="F223" t="s">
        <v>19</v>
      </c>
      <c r="G223" t="s">
        <v>19</v>
      </c>
      <c r="H223" t="s">
        <v>83</v>
      </c>
      <c r="I223" t="s">
        <v>625</v>
      </c>
      <c r="J223">
        <v>0</v>
      </c>
      <c r="K223" t="s">
        <v>85</v>
      </c>
      <c r="L223" t="s">
        <v>86</v>
      </c>
      <c r="M223" t="s">
        <v>87</v>
      </c>
      <c r="N223">
        <v>2</v>
      </c>
      <c r="O223" s="1">
        <v>44621.092083333337</v>
      </c>
      <c r="P223" s="1">
        <v>44621.496574074074</v>
      </c>
      <c r="Q223">
        <v>33707</v>
      </c>
      <c r="R223">
        <v>1241</v>
      </c>
      <c r="S223" t="b">
        <v>0</v>
      </c>
      <c r="T223" t="s">
        <v>88</v>
      </c>
      <c r="U223" t="b">
        <v>0</v>
      </c>
      <c r="V223" t="s">
        <v>276</v>
      </c>
      <c r="W223" s="1">
        <v>44621.199224537035</v>
      </c>
      <c r="X223">
        <v>716</v>
      </c>
      <c r="Y223">
        <v>52</v>
      </c>
      <c r="Z223">
        <v>0</v>
      </c>
      <c r="AA223">
        <v>52</v>
      </c>
      <c r="AB223">
        <v>0</v>
      </c>
      <c r="AC223">
        <v>8</v>
      </c>
      <c r="AD223">
        <v>-52</v>
      </c>
      <c r="AE223">
        <v>0</v>
      </c>
      <c r="AF223">
        <v>0</v>
      </c>
      <c r="AG223">
        <v>0</v>
      </c>
      <c r="AH223" t="s">
        <v>98</v>
      </c>
      <c r="AI223" s="1">
        <v>44621.496574074074</v>
      </c>
      <c r="AJ223">
        <v>525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-52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  <c r="BF223" t="s">
        <v>11</v>
      </c>
    </row>
    <row r="224" spans="1:58" x14ac:dyDescent="0.45">
      <c r="A224" t="s">
        <v>626</v>
      </c>
      <c r="B224" t="s">
        <v>80</v>
      </c>
      <c r="C224" t="s">
        <v>217</v>
      </c>
      <c r="D224" t="s">
        <v>82</v>
      </c>
      <c r="E224" s="2" t="str">
        <f>HYPERLINK("capsilon://?command=openfolder&amp;siteaddress=FAM.docvelocity-na8.net&amp;folderid=FX5AE5E742-3B74-068F-C732-32217D9AB407","FX21129612")</f>
        <v>FX21129612</v>
      </c>
      <c r="F224" t="s">
        <v>19</v>
      </c>
      <c r="G224" t="s">
        <v>19</v>
      </c>
      <c r="H224" t="s">
        <v>83</v>
      </c>
      <c r="I224" t="s">
        <v>627</v>
      </c>
      <c r="J224">
        <v>0</v>
      </c>
      <c r="K224" t="s">
        <v>85</v>
      </c>
      <c r="L224" t="s">
        <v>86</v>
      </c>
      <c r="M224" t="s">
        <v>87</v>
      </c>
      <c r="N224">
        <v>2</v>
      </c>
      <c r="O224" s="1">
        <v>44621.092291666668</v>
      </c>
      <c r="P224" s="1">
        <v>44621.509756944448</v>
      </c>
      <c r="Q224">
        <v>34238</v>
      </c>
      <c r="R224">
        <v>1831</v>
      </c>
      <c r="S224" t="b">
        <v>0</v>
      </c>
      <c r="T224" t="s">
        <v>88</v>
      </c>
      <c r="U224" t="b">
        <v>0</v>
      </c>
      <c r="V224" t="s">
        <v>111</v>
      </c>
      <c r="W224" s="1">
        <v>44621.203969907408</v>
      </c>
      <c r="X224">
        <v>1006</v>
      </c>
      <c r="Y224">
        <v>42</v>
      </c>
      <c r="Z224">
        <v>0</v>
      </c>
      <c r="AA224">
        <v>42</v>
      </c>
      <c r="AB224">
        <v>0</v>
      </c>
      <c r="AC224">
        <v>33</v>
      </c>
      <c r="AD224">
        <v>-42</v>
      </c>
      <c r="AE224">
        <v>0</v>
      </c>
      <c r="AF224">
        <v>0</v>
      </c>
      <c r="AG224">
        <v>0</v>
      </c>
      <c r="AH224" t="s">
        <v>98</v>
      </c>
      <c r="AI224" s="1">
        <v>44621.509756944448</v>
      </c>
      <c r="AJ224">
        <v>805</v>
      </c>
      <c r="AK224">
        <v>6</v>
      </c>
      <c r="AL224">
        <v>0</v>
      </c>
      <c r="AM224">
        <v>6</v>
      </c>
      <c r="AN224">
        <v>0</v>
      </c>
      <c r="AO224">
        <v>6</v>
      </c>
      <c r="AP224">
        <v>-48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  <c r="BF224" t="s">
        <v>11</v>
      </c>
    </row>
    <row r="225" spans="1:58" x14ac:dyDescent="0.45">
      <c r="A225" t="s">
        <v>628</v>
      </c>
      <c r="B225" t="s">
        <v>80</v>
      </c>
      <c r="C225" t="s">
        <v>629</v>
      </c>
      <c r="D225" t="s">
        <v>82</v>
      </c>
      <c r="E225" s="2" t="str">
        <f>HYPERLINK("capsilon://?command=openfolder&amp;siteaddress=FAM.docvelocity-na8.net&amp;folderid=FXD12B136E-AC25-F550-06DD-F60178B71830","FX22028893")</f>
        <v>FX22028893</v>
      </c>
      <c r="F225" t="s">
        <v>19</v>
      </c>
      <c r="G225" t="s">
        <v>19</v>
      </c>
      <c r="H225" t="s">
        <v>83</v>
      </c>
      <c r="I225" t="s">
        <v>630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44621.864062499997</v>
      </c>
      <c r="P225" s="1">
        <v>44622.215879629628</v>
      </c>
      <c r="Q225">
        <v>28924</v>
      </c>
      <c r="R225">
        <v>1473</v>
      </c>
      <c r="S225" t="b">
        <v>0</v>
      </c>
      <c r="T225" t="s">
        <v>88</v>
      </c>
      <c r="U225" t="b">
        <v>0</v>
      </c>
      <c r="V225" t="s">
        <v>149</v>
      </c>
      <c r="W225" s="1">
        <v>44621.94226851852</v>
      </c>
      <c r="X225">
        <v>924</v>
      </c>
      <c r="Y225">
        <v>63</v>
      </c>
      <c r="Z225">
        <v>0</v>
      </c>
      <c r="AA225">
        <v>63</v>
      </c>
      <c r="AB225">
        <v>0</v>
      </c>
      <c r="AC225">
        <v>17</v>
      </c>
      <c r="AD225">
        <v>-63</v>
      </c>
      <c r="AE225">
        <v>0</v>
      </c>
      <c r="AF225">
        <v>0</v>
      </c>
      <c r="AG225">
        <v>0</v>
      </c>
      <c r="AH225" t="s">
        <v>566</v>
      </c>
      <c r="AI225" s="1">
        <v>44622.215879629628</v>
      </c>
      <c r="AJ225">
        <v>522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-64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  <c r="BF225" t="s">
        <v>11</v>
      </c>
    </row>
    <row r="226" spans="1:58" x14ac:dyDescent="0.45">
      <c r="A226" t="s">
        <v>631</v>
      </c>
      <c r="B226" t="s">
        <v>80</v>
      </c>
      <c r="C226" t="s">
        <v>632</v>
      </c>
      <c r="D226" t="s">
        <v>82</v>
      </c>
      <c r="E226" s="2" t="str">
        <f>HYPERLINK("capsilon://?command=openfolder&amp;siteaddress=FAM.docvelocity-na8.net&amp;folderid=FXA79E27A2-0CA7-F87F-34A7-73C6127A60AD","FX22027098")</f>
        <v>FX22027098</v>
      </c>
      <c r="F226" t="s">
        <v>19</v>
      </c>
      <c r="G226" t="s">
        <v>19</v>
      </c>
      <c r="H226" t="s">
        <v>83</v>
      </c>
      <c r="I226" t="s">
        <v>633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44621.88863425926</v>
      </c>
      <c r="P226" s="1">
        <v>44622.2184375</v>
      </c>
      <c r="Q226">
        <v>27590</v>
      </c>
      <c r="R226">
        <v>905</v>
      </c>
      <c r="S226" t="b">
        <v>0</v>
      </c>
      <c r="T226" t="s">
        <v>88</v>
      </c>
      <c r="U226" t="b">
        <v>0</v>
      </c>
      <c r="V226" t="s">
        <v>149</v>
      </c>
      <c r="W226" s="1">
        <v>44621.950208333335</v>
      </c>
      <c r="X226">
        <v>685</v>
      </c>
      <c r="Y226">
        <v>21</v>
      </c>
      <c r="Z226">
        <v>0</v>
      </c>
      <c r="AA226">
        <v>21</v>
      </c>
      <c r="AB226">
        <v>0</v>
      </c>
      <c r="AC226">
        <v>7</v>
      </c>
      <c r="AD226">
        <v>-21</v>
      </c>
      <c r="AE226">
        <v>0</v>
      </c>
      <c r="AF226">
        <v>0</v>
      </c>
      <c r="AG226">
        <v>0</v>
      </c>
      <c r="AH226" t="s">
        <v>566</v>
      </c>
      <c r="AI226" s="1">
        <v>44622.2184375</v>
      </c>
      <c r="AJ226">
        <v>220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-21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  <c r="BF226" t="s">
        <v>11</v>
      </c>
    </row>
    <row r="227" spans="1:58" x14ac:dyDescent="0.45">
      <c r="A227" t="s">
        <v>634</v>
      </c>
      <c r="B227" t="s">
        <v>80</v>
      </c>
      <c r="C227" t="s">
        <v>632</v>
      </c>
      <c r="D227" t="s">
        <v>82</v>
      </c>
      <c r="E227" s="2" t="str">
        <f>HYPERLINK("capsilon://?command=openfolder&amp;siteaddress=FAM.docvelocity-na8.net&amp;folderid=FXA79E27A2-0CA7-F87F-34A7-73C6127A60AD","FX22027098")</f>
        <v>FX22027098</v>
      </c>
      <c r="F227" t="s">
        <v>19</v>
      </c>
      <c r="G227" t="s">
        <v>19</v>
      </c>
      <c r="H227" t="s">
        <v>83</v>
      </c>
      <c r="I227" t="s">
        <v>635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44621.889918981484</v>
      </c>
      <c r="P227" s="1">
        <v>44622.224907407406</v>
      </c>
      <c r="Q227">
        <v>27345</v>
      </c>
      <c r="R227">
        <v>1598</v>
      </c>
      <c r="S227" t="b">
        <v>0</v>
      </c>
      <c r="T227" t="s">
        <v>88</v>
      </c>
      <c r="U227" t="b">
        <v>0</v>
      </c>
      <c r="V227" t="s">
        <v>149</v>
      </c>
      <c r="W227" s="1">
        <v>44621.962256944447</v>
      </c>
      <c r="X227">
        <v>1040</v>
      </c>
      <c r="Y227">
        <v>66</v>
      </c>
      <c r="Z227">
        <v>0</v>
      </c>
      <c r="AA227">
        <v>66</v>
      </c>
      <c r="AB227">
        <v>0</v>
      </c>
      <c r="AC227">
        <v>11</v>
      </c>
      <c r="AD227">
        <v>-66</v>
      </c>
      <c r="AE227">
        <v>0</v>
      </c>
      <c r="AF227">
        <v>0</v>
      </c>
      <c r="AG227">
        <v>0</v>
      </c>
      <c r="AH227" t="s">
        <v>566</v>
      </c>
      <c r="AI227" s="1">
        <v>44622.224907407406</v>
      </c>
      <c r="AJ227">
        <v>558</v>
      </c>
      <c r="AK227">
        <v>2</v>
      </c>
      <c r="AL227">
        <v>0</v>
      </c>
      <c r="AM227">
        <v>2</v>
      </c>
      <c r="AN227">
        <v>0</v>
      </c>
      <c r="AO227">
        <v>2</v>
      </c>
      <c r="AP227">
        <v>-68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  <c r="BF227" t="s">
        <v>11</v>
      </c>
    </row>
    <row r="228" spans="1:58" x14ac:dyDescent="0.45">
      <c r="A228" t="s">
        <v>636</v>
      </c>
      <c r="B228" t="s">
        <v>80</v>
      </c>
      <c r="C228" t="s">
        <v>637</v>
      </c>
      <c r="D228" t="s">
        <v>82</v>
      </c>
      <c r="E228" s="2" t="str">
        <f>HYPERLINK("capsilon://?command=openfolder&amp;siteaddress=FAM.docvelocity-na8.net&amp;folderid=FX914168FF-F14E-6999-5F48-117E22A24F47","FX22024481")</f>
        <v>FX22024481</v>
      </c>
      <c r="F228" t="s">
        <v>19</v>
      </c>
      <c r="G228" t="s">
        <v>19</v>
      </c>
      <c r="H228" t="s">
        <v>83</v>
      </c>
      <c r="I228" t="s">
        <v>638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44621.890763888892</v>
      </c>
      <c r="P228" s="1">
        <v>44622.225717592592</v>
      </c>
      <c r="Q228">
        <v>28590</v>
      </c>
      <c r="R228">
        <v>350</v>
      </c>
      <c r="S228" t="b">
        <v>0</v>
      </c>
      <c r="T228" t="s">
        <v>88</v>
      </c>
      <c r="U228" t="b">
        <v>0</v>
      </c>
      <c r="V228" t="s">
        <v>149</v>
      </c>
      <c r="W228" s="1">
        <v>44621.965509259258</v>
      </c>
      <c r="X228">
        <v>281</v>
      </c>
      <c r="Y228">
        <v>9</v>
      </c>
      <c r="Z228">
        <v>0</v>
      </c>
      <c r="AA228">
        <v>9</v>
      </c>
      <c r="AB228">
        <v>0</v>
      </c>
      <c r="AC228">
        <v>3</v>
      </c>
      <c r="AD228">
        <v>-9</v>
      </c>
      <c r="AE228">
        <v>0</v>
      </c>
      <c r="AF228">
        <v>0</v>
      </c>
      <c r="AG228">
        <v>0</v>
      </c>
      <c r="AH228" t="s">
        <v>566</v>
      </c>
      <c r="AI228" s="1">
        <v>44622.225717592592</v>
      </c>
      <c r="AJ228">
        <v>69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  <c r="BF228" t="s">
        <v>11</v>
      </c>
    </row>
    <row r="229" spans="1:58" x14ac:dyDescent="0.45">
      <c r="A229" t="s">
        <v>639</v>
      </c>
      <c r="B229" t="s">
        <v>80</v>
      </c>
      <c r="C229" t="s">
        <v>640</v>
      </c>
      <c r="D229" t="s">
        <v>82</v>
      </c>
      <c r="E229" s="2" t="str">
        <f>HYPERLINK("capsilon://?command=openfolder&amp;siteaddress=FAM.docvelocity-na8.net&amp;folderid=FX9283B043-E4C8-8697-08CE-96E4207F6681","FX220211434")</f>
        <v>FX220211434</v>
      </c>
      <c r="F229" t="s">
        <v>19</v>
      </c>
      <c r="G229" t="s">
        <v>19</v>
      </c>
      <c r="H229" t="s">
        <v>83</v>
      </c>
      <c r="I229" t="s">
        <v>641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44621.222083333334</v>
      </c>
      <c r="P229" s="1">
        <v>44621.297858796293</v>
      </c>
      <c r="Q229">
        <v>5369</v>
      </c>
      <c r="R229">
        <v>1178</v>
      </c>
      <c r="S229" t="b">
        <v>0</v>
      </c>
      <c r="T229" t="s">
        <v>88</v>
      </c>
      <c r="U229" t="b">
        <v>1</v>
      </c>
      <c r="V229" t="s">
        <v>289</v>
      </c>
      <c r="W229" s="1">
        <v>44621.233842592592</v>
      </c>
      <c r="X229">
        <v>1013</v>
      </c>
      <c r="Y229">
        <v>37</v>
      </c>
      <c r="Z229">
        <v>0</v>
      </c>
      <c r="AA229">
        <v>37</v>
      </c>
      <c r="AB229">
        <v>0</v>
      </c>
      <c r="AC229">
        <v>15</v>
      </c>
      <c r="AD229">
        <v>-37</v>
      </c>
      <c r="AE229">
        <v>0</v>
      </c>
      <c r="AF229">
        <v>0</v>
      </c>
      <c r="AG229">
        <v>0</v>
      </c>
      <c r="AH229" t="s">
        <v>255</v>
      </c>
      <c r="AI229" s="1">
        <v>44621.297858796293</v>
      </c>
      <c r="AJ229">
        <v>165</v>
      </c>
      <c r="AK229">
        <v>1</v>
      </c>
      <c r="AL229">
        <v>0</v>
      </c>
      <c r="AM229">
        <v>1</v>
      </c>
      <c r="AN229">
        <v>0</v>
      </c>
      <c r="AO229">
        <v>0</v>
      </c>
      <c r="AP229">
        <v>-38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  <c r="BF229" t="s">
        <v>11</v>
      </c>
    </row>
    <row r="230" spans="1:58" x14ac:dyDescent="0.45">
      <c r="A230" t="s">
        <v>642</v>
      </c>
      <c r="B230" t="s">
        <v>80</v>
      </c>
      <c r="C230" t="s">
        <v>643</v>
      </c>
      <c r="D230" t="s">
        <v>82</v>
      </c>
      <c r="E230" s="2" t="str">
        <f>HYPERLINK("capsilon://?command=openfolder&amp;siteaddress=FAM.docvelocity-na8.net&amp;folderid=FXEA6B8CEB-1699-47AD-D608-E368C63EB6D4","FX22028196")</f>
        <v>FX22028196</v>
      </c>
      <c r="F230" t="s">
        <v>19</v>
      </c>
      <c r="G230" t="s">
        <v>19</v>
      </c>
      <c r="H230" t="s">
        <v>83</v>
      </c>
      <c r="I230" t="s">
        <v>644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44621.222708333335</v>
      </c>
      <c r="P230" s="1">
        <v>44621.490324074075</v>
      </c>
      <c r="Q230">
        <v>18132</v>
      </c>
      <c r="R230">
        <v>4990</v>
      </c>
      <c r="S230" t="b">
        <v>0</v>
      </c>
      <c r="T230" t="s">
        <v>88</v>
      </c>
      <c r="U230" t="b">
        <v>1</v>
      </c>
      <c r="V230" t="s">
        <v>276</v>
      </c>
      <c r="W230" s="1">
        <v>44621.255300925928</v>
      </c>
      <c r="X230">
        <v>2802</v>
      </c>
      <c r="Y230">
        <v>317</v>
      </c>
      <c r="Z230">
        <v>0</v>
      </c>
      <c r="AA230">
        <v>317</v>
      </c>
      <c r="AB230">
        <v>0</v>
      </c>
      <c r="AC230">
        <v>257</v>
      </c>
      <c r="AD230">
        <v>-317</v>
      </c>
      <c r="AE230">
        <v>0</v>
      </c>
      <c r="AF230">
        <v>0</v>
      </c>
      <c r="AG230">
        <v>0</v>
      </c>
      <c r="AH230" t="s">
        <v>107</v>
      </c>
      <c r="AI230" s="1">
        <v>44621.490324074075</v>
      </c>
      <c r="AJ230">
        <v>2112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-317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  <c r="BF230" t="s">
        <v>11</v>
      </c>
    </row>
    <row r="231" spans="1:58" x14ac:dyDescent="0.45">
      <c r="A231" t="s">
        <v>645</v>
      </c>
      <c r="B231" t="s">
        <v>80</v>
      </c>
      <c r="C231" t="s">
        <v>646</v>
      </c>
      <c r="D231" t="s">
        <v>82</v>
      </c>
      <c r="E231" s="2" t="str">
        <f>HYPERLINK("capsilon://?command=openfolder&amp;siteaddress=FAM.docvelocity-na8.net&amp;folderid=FX3574CA80-C87A-A42D-7006-1EF973B7A8D0","FX22024763")</f>
        <v>FX22024763</v>
      </c>
      <c r="F231" t="s">
        <v>19</v>
      </c>
      <c r="G231" t="s">
        <v>19</v>
      </c>
      <c r="H231" t="s">
        <v>83</v>
      </c>
      <c r="I231" t="s">
        <v>647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44622.002905092595</v>
      </c>
      <c r="P231" s="1">
        <v>44622.228541666664</v>
      </c>
      <c r="Q231">
        <v>18830</v>
      </c>
      <c r="R231">
        <v>665</v>
      </c>
      <c r="S231" t="b">
        <v>0</v>
      </c>
      <c r="T231" t="s">
        <v>88</v>
      </c>
      <c r="U231" t="b">
        <v>0</v>
      </c>
      <c r="V231" t="s">
        <v>149</v>
      </c>
      <c r="W231" s="1">
        <v>44622.070625</v>
      </c>
      <c r="X231">
        <v>422</v>
      </c>
      <c r="Y231">
        <v>21</v>
      </c>
      <c r="Z231">
        <v>0</v>
      </c>
      <c r="AA231">
        <v>21</v>
      </c>
      <c r="AB231">
        <v>0</v>
      </c>
      <c r="AC231">
        <v>12</v>
      </c>
      <c r="AD231">
        <v>-21</v>
      </c>
      <c r="AE231">
        <v>0</v>
      </c>
      <c r="AF231">
        <v>0</v>
      </c>
      <c r="AG231">
        <v>0</v>
      </c>
      <c r="AH231" t="s">
        <v>566</v>
      </c>
      <c r="AI231" s="1">
        <v>44622.228541666664</v>
      </c>
      <c r="AJ231">
        <v>243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-21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  <c r="BF231" t="s">
        <v>11</v>
      </c>
    </row>
    <row r="232" spans="1:58" x14ac:dyDescent="0.45">
      <c r="A232" t="s">
        <v>648</v>
      </c>
      <c r="B232" t="s">
        <v>80</v>
      </c>
      <c r="C232" t="s">
        <v>649</v>
      </c>
      <c r="D232" t="s">
        <v>82</v>
      </c>
      <c r="E232" s="2" t="str">
        <f>HYPERLINK("capsilon://?command=openfolder&amp;siteaddress=FAM.docvelocity-na8.net&amp;folderid=FX37DDE947-04BA-3498-0D5B-A50F84623EB2","FX22029059")</f>
        <v>FX22029059</v>
      </c>
      <c r="F232" t="s">
        <v>19</v>
      </c>
      <c r="G232" t="s">
        <v>19</v>
      </c>
      <c r="H232" t="s">
        <v>83</v>
      </c>
      <c r="I232" t="s">
        <v>650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44622.035474537035</v>
      </c>
      <c r="P232" s="1">
        <v>44622.23165509259</v>
      </c>
      <c r="Q232">
        <v>16222</v>
      </c>
      <c r="R232">
        <v>728</v>
      </c>
      <c r="S232" t="b">
        <v>0</v>
      </c>
      <c r="T232" t="s">
        <v>88</v>
      </c>
      <c r="U232" t="b">
        <v>0</v>
      </c>
      <c r="V232" t="s">
        <v>237</v>
      </c>
      <c r="W232" s="1">
        <v>44622.071099537039</v>
      </c>
      <c r="X232">
        <v>426</v>
      </c>
      <c r="Y232">
        <v>74</v>
      </c>
      <c r="Z232">
        <v>0</v>
      </c>
      <c r="AA232">
        <v>74</v>
      </c>
      <c r="AB232">
        <v>0</v>
      </c>
      <c r="AC232">
        <v>27</v>
      </c>
      <c r="AD232">
        <v>-74</v>
      </c>
      <c r="AE232">
        <v>0</v>
      </c>
      <c r="AF232">
        <v>0</v>
      </c>
      <c r="AG232">
        <v>0</v>
      </c>
      <c r="AH232" t="s">
        <v>107</v>
      </c>
      <c r="AI232" s="1">
        <v>44622.23165509259</v>
      </c>
      <c r="AJ232">
        <v>302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-74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  <c r="BF232" t="s">
        <v>11</v>
      </c>
    </row>
    <row r="233" spans="1:58" x14ac:dyDescent="0.45">
      <c r="A233" t="s">
        <v>651</v>
      </c>
      <c r="B233" t="s">
        <v>80</v>
      </c>
      <c r="C233" t="s">
        <v>649</v>
      </c>
      <c r="D233" t="s">
        <v>82</v>
      </c>
      <c r="E233" s="2" t="str">
        <f>HYPERLINK("capsilon://?command=openfolder&amp;siteaddress=FAM.docvelocity-na8.net&amp;folderid=FX37DDE947-04BA-3498-0D5B-A50F84623EB2","FX22029059")</f>
        <v>FX22029059</v>
      </c>
      <c r="F233" t="s">
        <v>19</v>
      </c>
      <c r="G233" t="s">
        <v>19</v>
      </c>
      <c r="H233" t="s">
        <v>83</v>
      </c>
      <c r="I233" t="s">
        <v>652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44622.035682870373</v>
      </c>
      <c r="P233" s="1">
        <v>44622.235300925924</v>
      </c>
      <c r="Q233">
        <v>15929</v>
      </c>
      <c r="R233">
        <v>1318</v>
      </c>
      <c r="S233" t="b">
        <v>0</v>
      </c>
      <c r="T233" t="s">
        <v>88</v>
      </c>
      <c r="U233" t="b">
        <v>0</v>
      </c>
      <c r="V233" t="s">
        <v>149</v>
      </c>
      <c r="W233" s="1">
        <v>44622.079143518517</v>
      </c>
      <c r="X233">
        <v>735</v>
      </c>
      <c r="Y233">
        <v>128</v>
      </c>
      <c r="Z233">
        <v>0</v>
      </c>
      <c r="AA233">
        <v>128</v>
      </c>
      <c r="AB233">
        <v>0</v>
      </c>
      <c r="AC233">
        <v>11</v>
      </c>
      <c r="AD233">
        <v>-128</v>
      </c>
      <c r="AE233">
        <v>0</v>
      </c>
      <c r="AF233">
        <v>0</v>
      </c>
      <c r="AG233">
        <v>0</v>
      </c>
      <c r="AH233" t="s">
        <v>566</v>
      </c>
      <c r="AI233" s="1">
        <v>44622.235300925924</v>
      </c>
      <c r="AJ233">
        <v>583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-128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  <c r="BF233" t="s">
        <v>11</v>
      </c>
    </row>
    <row r="234" spans="1:58" x14ac:dyDescent="0.45">
      <c r="A234" t="s">
        <v>653</v>
      </c>
      <c r="B234" t="s">
        <v>80</v>
      </c>
      <c r="C234" t="s">
        <v>654</v>
      </c>
      <c r="D234" t="s">
        <v>82</v>
      </c>
      <c r="E234" s="2" t="str">
        <f>HYPERLINK("capsilon://?command=openfolder&amp;siteaddress=FAM.docvelocity-na8.net&amp;folderid=FX565411C4-6659-9F4E-6C6B-3D1848750F95","FX22027087")</f>
        <v>FX22027087</v>
      </c>
      <c r="F234" t="s">
        <v>19</v>
      </c>
      <c r="G234" t="s">
        <v>19</v>
      </c>
      <c r="H234" t="s">
        <v>83</v>
      </c>
      <c r="I234" t="s">
        <v>655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44622.386967592596</v>
      </c>
      <c r="P234" s="1">
        <v>44622.446493055555</v>
      </c>
      <c r="Q234">
        <v>4419</v>
      </c>
      <c r="R234">
        <v>724</v>
      </c>
      <c r="S234" t="b">
        <v>0</v>
      </c>
      <c r="T234" t="s">
        <v>88</v>
      </c>
      <c r="U234" t="b">
        <v>0</v>
      </c>
      <c r="V234" t="s">
        <v>94</v>
      </c>
      <c r="W234" s="1">
        <v>44622.395925925928</v>
      </c>
      <c r="X234">
        <v>454</v>
      </c>
      <c r="Y234">
        <v>52</v>
      </c>
      <c r="Z234">
        <v>0</v>
      </c>
      <c r="AA234">
        <v>52</v>
      </c>
      <c r="AB234">
        <v>0</v>
      </c>
      <c r="AC234">
        <v>39</v>
      </c>
      <c r="AD234">
        <v>-52</v>
      </c>
      <c r="AE234">
        <v>0</v>
      </c>
      <c r="AF234">
        <v>0</v>
      </c>
      <c r="AG234">
        <v>0</v>
      </c>
      <c r="AH234" t="s">
        <v>566</v>
      </c>
      <c r="AI234" s="1">
        <v>44622.446493055555</v>
      </c>
      <c r="AJ234">
        <v>263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  <c r="BF234" t="s">
        <v>11</v>
      </c>
    </row>
    <row r="235" spans="1:58" x14ac:dyDescent="0.45">
      <c r="A235" t="s">
        <v>656</v>
      </c>
      <c r="B235" t="s">
        <v>80</v>
      </c>
      <c r="C235" t="s">
        <v>657</v>
      </c>
      <c r="D235" t="s">
        <v>82</v>
      </c>
      <c r="E235" s="2" t="str">
        <f>HYPERLINK("capsilon://?command=openfolder&amp;siteaddress=FAM.docvelocity-na8.net&amp;folderid=FXE0CCF55D-677C-49C1-A431-32DD41CE5E64","FX22026768")</f>
        <v>FX22026768</v>
      </c>
      <c r="F235" t="s">
        <v>19</v>
      </c>
      <c r="G235" t="s">
        <v>19</v>
      </c>
      <c r="H235" t="s">
        <v>83</v>
      </c>
      <c r="I235" t="s">
        <v>658</v>
      </c>
      <c r="J235">
        <v>0</v>
      </c>
      <c r="K235" t="s">
        <v>85</v>
      </c>
      <c r="L235" t="s">
        <v>86</v>
      </c>
      <c r="M235" t="s">
        <v>87</v>
      </c>
      <c r="N235">
        <v>2</v>
      </c>
      <c r="O235" s="1">
        <v>44622.404189814813</v>
      </c>
      <c r="P235" s="1">
        <v>44622.448252314818</v>
      </c>
      <c r="Q235">
        <v>3525</v>
      </c>
      <c r="R235">
        <v>282</v>
      </c>
      <c r="S235" t="b">
        <v>0</v>
      </c>
      <c r="T235" t="s">
        <v>88</v>
      </c>
      <c r="U235" t="b">
        <v>0</v>
      </c>
      <c r="V235" t="s">
        <v>130</v>
      </c>
      <c r="W235" s="1">
        <v>44622.407870370371</v>
      </c>
      <c r="X235">
        <v>131</v>
      </c>
      <c r="Y235">
        <v>21</v>
      </c>
      <c r="Z235">
        <v>0</v>
      </c>
      <c r="AA235">
        <v>21</v>
      </c>
      <c r="AB235">
        <v>0</v>
      </c>
      <c r="AC235">
        <v>5</v>
      </c>
      <c r="AD235">
        <v>-21</v>
      </c>
      <c r="AE235">
        <v>0</v>
      </c>
      <c r="AF235">
        <v>0</v>
      </c>
      <c r="AG235">
        <v>0</v>
      </c>
      <c r="AH235" t="s">
        <v>566</v>
      </c>
      <c r="AI235" s="1">
        <v>44622.448252314818</v>
      </c>
      <c r="AJ235">
        <v>151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-22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  <c r="BF235" t="s">
        <v>11</v>
      </c>
    </row>
    <row r="236" spans="1:58" x14ac:dyDescent="0.45">
      <c r="A236" t="s">
        <v>659</v>
      </c>
      <c r="B236" t="s">
        <v>80</v>
      </c>
      <c r="C236" t="s">
        <v>657</v>
      </c>
      <c r="D236" t="s">
        <v>82</v>
      </c>
      <c r="E236" s="2" t="str">
        <f>HYPERLINK("capsilon://?command=openfolder&amp;siteaddress=FAM.docvelocity-na8.net&amp;folderid=FXE0CCF55D-677C-49C1-A431-32DD41CE5E64","FX22026768")</f>
        <v>FX22026768</v>
      </c>
      <c r="F236" t="s">
        <v>19</v>
      </c>
      <c r="G236" t="s">
        <v>19</v>
      </c>
      <c r="H236" t="s">
        <v>83</v>
      </c>
      <c r="I236" t="s">
        <v>660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44622.404861111114</v>
      </c>
      <c r="P236" s="1">
        <v>44622.449953703705</v>
      </c>
      <c r="Q236">
        <v>3580</v>
      </c>
      <c r="R236">
        <v>316</v>
      </c>
      <c r="S236" t="b">
        <v>0</v>
      </c>
      <c r="T236" t="s">
        <v>88</v>
      </c>
      <c r="U236" t="b">
        <v>0</v>
      </c>
      <c r="V236" t="s">
        <v>94</v>
      </c>
      <c r="W236" s="1">
        <v>44622.409432870372</v>
      </c>
      <c r="X236">
        <v>170</v>
      </c>
      <c r="Y236">
        <v>21</v>
      </c>
      <c r="Z236">
        <v>0</v>
      </c>
      <c r="AA236">
        <v>21</v>
      </c>
      <c r="AB236">
        <v>0</v>
      </c>
      <c r="AC236">
        <v>4</v>
      </c>
      <c r="AD236">
        <v>-21</v>
      </c>
      <c r="AE236">
        <v>0</v>
      </c>
      <c r="AF236">
        <v>0</v>
      </c>
      <c r="AG236">
        <v>0</v>
      </c>
      <c r="AH236" t="s">
        <v>566</v>
      </c>
      <c r="AI236" s="1">
        <v>44622.449953703705</v>
      </c>
      <c r="AJ236">
        <v>146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-21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  <c r="BF236" t="s">
        <v>11</v>
      </c>
    </row>
    <row r="237" spans="1:58" x14ac:dyDescent="0.45">
      <c r="A237" t="s">
        <v>661</v>
      </c>
      <c r="B237" t="s">
        <v>80</v>
      </c>
      <c r="C237" t="s">
        <v>662</v>
      </c>
      <c r="D237" t="s">
        <v>82</v>
      </c>
      <c r="E237" s="2" t="str">
        <f>HYPERLINK("capsilon://?command=openfolder&amp;siteaddress=FAM.docvelocity-na8.net&amp;folderid=FXEFE72D5A-F420-7131-7D2A-B275AF2C5816","FX220211526")</f>
        <v>FX220211526</v>
      </c>
      <c r="F237" t="s">
        <v>19</v>
      </c>
      <c r="G237" t="s">
        <v>19</v>
      </c>
      <c r="H237" t="s">
        <v>83</v>
      </c>
      <c r="I237" t="s">
        <v>663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44622.405671296299</v>
      </c>
      <c r="P237" s="1">
        <v>44622.451481481483</v>
      </c>
      <c r="Q237">
        <v>3720</v>
      </c>
      <c r="R237">
        <v>238</v>
      </c>
      <c r="S237" t="b">
        <v>0</v>
      </c>
      <c r="T237" t="s">
        <v>88</v>
      </c>
      <c r="U237" t="b">
        <v>0</v>
      </c>
      <c r="V237" t="s">
        <v>130</v>
      </c>
      <c r="W237" s="1">
        <v>44622.409120370372</v>
      </c>
      <c r="X237">
        <v>107</v>
      </c>
      <c r="Y237">
        <v>21</v>
      </c>
      <c r="Z237">
        <v>0</v>
      </c>
      <c r="AA237">
        <v>21</v>
      </c>
      <c r="AB237">
        <v>0</v>
      </c>
      <c r="AC237">
        <v>5</v>
      </c>
      <c r="AD237">
        <v>-21</v>
      </c>
      <c r="AE237">
        <v>0</v>
      </c>
      <c r="AF237">
        <v>0</v>
      </c>
      <c r="AG237">
        <v>0</v>
      </c>
      <c r="AH237" t="s">
        <v>566</v>
      </c>
      <c r="AI237" s="1">
        <v>44622.451481481483</v>
      </c>
      <c r="AJ237">
        <v>131</v>
      </c>
      <c r="AK237">
        <v>1</v>
      </c>
      <c r="AL237">
        <v>0</v>
      </c>
      <c r="AM237">
        <v>1</v>
      </c>
      <c r="AN237">
        <v>0</v>
      </c>
      <c r="AO237">
        <v>1</v>
      </c>
      <c r="AP237">
        <v>-22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  <c r="BF237" t="s">
        <v>11</v>
      </c>
    </row>
    <row r="238" spans="1:58" x14ac:dyDescent="0.45">
      <c r="A238" t="s">
        <v>664</v>
      </c>
      <c r="B238" t="s">
        <v>80</v>
      </c>
      <c r="C238" t="s">
        <v>665</v>
      </c>
      <c r="D238" t="s">
        <v>82</v>
      </c>
      <c r="E238" s="2" t="str">
        <f>HYPERLINK("capsilon://?command=openfolder&amp;siteaddress=FAM.docvelocity-na8.net&amp;folderid=FX9240C188-BD7A-64FE-84DD-914DDA5268B3","FX22022477")</f>
        <v>FX22022477</v>
      </c>
      <c r="F238" t="s">
        <v>19</v>
      </c>
      <c r="G238" t="s">
        <v>19</v>
      </c>
      <c r="H238" t="s">
        <v>83</v>
      </c>
      <c r="I238" t="s">
        <v>666</v>
      </c>
      <c r="J238">
        <v>0</v>
      </c>
      <c r="K238" t="s">
        <v>85</v>
      </c>
      <c r="L238" t="s">
        <v>86</v>
      </c>
      <c r="M238" t="s">
        <v>87</v>
      </c>
      <c r="N238">
        <v>2</v>
      </c>
      <c r="O238" s="1">
        <v>44621.330648148149</v>
      </c>
      <c r="P238" s="1">
        <v>44621.51971064815</v>
      </c>
      <c r="Q238">
        <v>15115</v>
      </c>
      <c r="R238">
        <v>1220</v>
      </c>
      <c r="S238" t="b">
        <v>0</v>
      </c>
      <c r="T238" t="s">
        <v>88</v>
      </c>
      <c r="U238" t="b">
        <v>0</v>
      </c>
      <c r="V238" t="s">
        <v>102</v>
      </c>
      <c r="W238" s="1">
        <v>44621.33792824074</v>
      </c>
      <c r="X238">
        <v>623</v>
      </c>
      <c r="Y238">
        <v>52</v>
      </c>
      <c r="Z238">
        <v>0</v>
      </c>
      <c r="AA238">
        <v>52</v>
      </c>
      <c r="AB238">
        <v>0</v>
      </c>
      <c r="AC238">
        <v>41</v>
      </c>
      <c r="AD238">
        <v>-52</v>
      </c>
      <c r="AE238">
        <v>0</v>
      </c>
      <c r="AF238">
        <v>0</v>
      </c>
      <c r="AG238">
        <v>0</v>
      </c>
      <c r="AH238" t="s">
        <v>98</v>
      </c>
      <c r="AI238" s="1">
        <v>44621.51971064815</v>
      </c>
      <c r="AJ238">
        <v>582</v>
      </c>
      <c r="AK238">
        <v>2</v>
      </c>
      <c r="AL238">
        <v>0</v>
      </c>
      <c r="AM238">
        <v>2</v>
      </c>
      <c r="AN238">
        <v>0</v>
      </c>
      <c r="AO238">
        <v>3</v>
      </c>
      <c r="AP238">
        <v>-54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  <c r="BF238" t="s">
        <v>11</v>
      </c>
    </row>
    <row r="239" spans="1:58" x14ac:dyDescent="0.45">
      <c r="A239" t="s">
        <v>667</v>
      </c>
      <c r="B239" t="s">
        <v>80</v>
      </c>
      <c r="C239" t="s">
        <v>668</v>
      </c>
      <c r="D239" t="s">
        <v>82</v>
      </c>
      <c r="E239" s="2" t="str">
        <f>HYPERLINK("capsilon://?command=openfolder&amp;siteaddress=FAM.docvelocity-na8.net&amp;folderid=FX5A93EEEF-8139-793A-2EF2-E3C97617C4E9","FX22028512")</f>
        <v>FX22028512</v>
      </c>
      <c r="F239" t="s">
        <v>19</v>
      </c>
      <c r="G239" t="s">
        <v>19</v>
      </c>
      <c r="H239" t="s">
        <v>83</v>
      </c>
      <c r="I239" t="s">
        <v>669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44622.407951388886</v>
      </c>
      <c r="P239" s="1">
        <v>44622.453298611108</v>
      </c>
      <c r="Q239">
        <v>3672</v>
      </c>
      <c r="R239">
        <v>246</v>
      </c>
      <c r="S239" t="b">
        <v>0</v>
      </c>
      <c r="T239" t="s">
        <v>88</v>
      </c>
      <c r="U239" t="b">
        <v>0</v>
      </c>
      <c r="V239" t="s">
        <v>130</v>
      </c>
      <c r="W239" s="1">
        <v>44622.410173611112</v>
      </c>
      <c r="X239">
        <v>90</v>
      </c>
      <c r="Y239">
        <v>21</v>
      </c>
      <c r="Z239">
        <v>0</v>
      </c>
      <c r="AA239">
        <v>21</v>
      </c>
      <c r="AB239">
        <v>0</v>
      </c>
      <c r="AC239">
        <v>3</v>
      </c>
      <c r="AD239">
        <v>-21</v>
      </c>
      <c r="AE239">
        <v>0</v>
      </c>
      <c r="AF239">
        <v>0</v>
      </c>
      <c r="AG239">
        <v>0</v>
      </c>
      <c r="AH239" t="s">
        <v>566</v>
      </c>
      <c r="AI239" s="1">
        <v>44622.453298611108</v>
      </c>
      <c r="AJ239">
        <v>156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-21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  <c r="BF239" t="s">
        <v>11</v>
      </c>
    </row>
    <row r="240" spans="1:58" x14ac:dyDescent="0.45">
      <c r="A240" t="s">
        <v>670</v>
      </c>
      <c r="B240" t="s">
        <v>80</v>
      </c>
      <c r="C240" t="s">
        <v>657</v>
      </c>
      <c r="D240" t="s">
        <v>82</v>
      </c>
      <c r="E240" s="2" t="str">
        <f>HYPERLINK("capsilon://?command=openfolder&amp;siteaddress=FAM.docvelocity-na8.net&amp;folderid=FXE0CCF55D-677C-49C1-A431-32DD41CE5E64","FX22026768")</f>
        <v>FX22026768</v>
      </c>
      <c r="F240" t="s">
        <v>19</v>
      </c>
      <c r="G240" t="s">
        <v>19</v>
      </c>
      <c r="H240" t="s">
        <v>83</v>
      </c>
      <c r="I240" t="s">
        <v>671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44622.408483796295</v>
      </c>
      <c r="P240" s="1">
        <v>44622.480011574073</v>
      </c>
      <c r="Q240">
        <v>5408</v>
      </c>
      <c r="R240">
        <v>772</v>
      </c>
      <c r="S240" t="b">
        <v>0</v>
      </c>
      <c r="T240" t="s">
        <v>88</v>
      </c>
      <c r="U240" t="b">
        <v>0</v>
      </c>
      <c r="V240" t="s">
        <v>94</v>
      </c>
      <c r="W240" s="1">
        <v>44622.412395833337</v>
      </c>
      <c r="X240">
        <v>255</v>
      </c>
      <c r="Y240">
        <v>39</v>
      </c>
      <c r="Z240">
        <v>0</v>
      </c>
      <c r="AA240">
        <v>39</v>
      </c>
      <c r="AB240">
        <v>0</v>
      </c>
      <c r="AC240">
        <v>22</v>
      </c>
      <c r="AD240">
        <v>-39</v>
      </c>
      <c r="AE240">
        <v>0</v>
      </c>
      <c r="AF240">
        <v>0</v>
      </c>
      <c r="AG240">
        <v>0</v>
      </c>
      <c r="AH240" t="s">
        <v>441</v>
      </c>
      <c r="AI240" s="1">
        <v>44622.480011574073</v>
      </c>
      <c r="AJ240">
        <v>507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-39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  <c r="BF240" t="s">
        <v>11</v>
      </c>
    </row>
    <row r="241" spans="1:58" x14ac:dyDescent="0.45">
      <c r="A241" t="s">
        <v>672</v>
      </c>
      <c r="B241" t="s">
        <v>80</v>
      </c>
      <c r="C241" t="s">
        <v>618</v>
      </c>
      <c r="D241" t="s">
        <v>82</v>
      </c>
      <c r="E241" s="2" t="str">
        <f>HYPERLINK("capsilon://?command=openfolder&amp;siteaddress=FAM.docvelocity-na8.net&amp;folderid=FX0ABA042F-B0B4-45A4-4C34-5DCD40CC037E","FX22019944")</f>
        <v>FX22019944</v>
      </c>
      <c r="F241" t="s">
        <v>19</v>
      </c>
      <c r="G241" t="s">
        <v>19</v>
      </c>
      <c r="H241" t="s">
        <v>83</v>
      </c>
      <c r="I241" t="s">
        <v>673</v>
      </c>
      <c r="J241">
        <v>0</v>
      </c>
      <c r="K241" t="s">
        <v>85</v>
      </c>
      <c r="L241" t="s">
        <v>86</v>
      </c>
      <c r="M241" t="s">
        <v>87</v>
      </c>
      <c r="N241">
        <v>2</v>
      </c>
      <c r="O241" s="1">
        <v>44622.408645833333</v>
      </c>
      <c r="P241" s="1">
        <v>44622.479837962965</v>
      </c>
      <c r="Q241">
        <v>5481</v>
      </c>
      <c r="R241">
        <v>670</v>
      </c>
      <c r="S241" t="b">
        <v>0</v>
      </c>
      <c r="T241" t="s">
        <v>88</v>
      </c>
      <c r="U241" t="b">
        <v>0</v>
      </c>
      <c r="V241" t="s">
        <v>130</v>
      </c>
      <c r="W241" s="1">
        <v>44622.414050925923</v>
      </c>
      <c r="X241">
        <v>334</v>
      </c>
      <c r="Y241">
        <v>38</v>
      </c>
      <c r="Z241">
        <v>0</v>
      </c>
      <c r="AA241">
        <v>38</v>
      </c>
      <c r="AB241">
        <v>0</v>
      </c>
      <c r="AC241">
        <v>8</v>
      </c>
      <c r="AD241">
        <v>-38</v>
      </c>
      <c r="AE241">
        <v>0</v>
      </c>
      <c r="AF241">
        <v>0</v>
      </c>
      <c r="AG241">
        <v>0</v>
      </c>
      <c r="AH241" t="s">
        <v>98</v>
      </c>
      <c r="AI241" s="1">
        <v>44622.479837962965</v>
      </c>
      <c r="AJ241">
        <v>336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-38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  <c r="BF241" t="s">
        <v>11</v>
      </c>
    </row>
    <row r="242" spans="1:58" x14ac:dyDescent="0.45">
      <c r="A242" t="s">
        <v>674</v>
      </c>
      <c r="B242" t="s">
        <v>80</v>
      </c>
      <c r="C242" t="s">
        <v>675</v>
      </c>
      <c r="D242" t="s">
        <v>82</v>
      </c>
      <c r="E242" s="2" t="str">
        <f>HYPERLINK("capsilon://?command=openfolder&amp;siteaddress=FAM.docvelocity-na8.net&amp;folderid=FXF525A72D-E9AC-D1AE-3631-E168AF878D44","FX22027564")</f>
        <v>FX22027564</v>
      </c>
      <c r="F242" t="s">
        <v>19</v>
      </c>
      <c r="G242" t="s">
        <v>19</v>
      </c>
      <c r="H242" t="s">
        <v>83</v>
      </c>
      <c r="I242" t="s">
        <v>676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44622.41605324074</v>
      </c>
      <c r="P242" s="1">
        <v>44622.481249999997</v>
      </c>
      <c r="Q242">
        <v>5438</v>
      </c>
      <c r="R242">
        <v>195</v>
      </c>
      <c r="S242" t="b">
        <v>0</v>
      </c>
      <c r="T242" t="s">
        <v>88</v>
      </c>
      <c r="U242" t="b">
        <v>0</v>
      </c>
      <c r="V242" t="s">
        <v>130</v>
      </c>
      <c r="W242" s="1">
        <v>44622.417199074072</v>
      </c>
      <c r="X242">
        <v>74</v>
      </c>
      <c r="Y242">
        <v>9</v>
      </c>
      <c r="Z242">
        <v>0</v>
      </c>
      <c r="AA242">
        <v>9</v>
      </c>
      <c r="AB242">
        <v>0</v>
      </c>
      <c r="AC242">
        <v>1</v>
      </c>
      <c r="AD242">
        <v>-9</v>
      </c>
      <c r="AE242">
        <v>0</v>
      </c>
      <c r="AF242">
        <v>0</v>
      </c>
      <c r="AG242">
        <v>0</v>
      </c>
      <c r="AH242" t="s">
        <v>98</v>
      </c>
      <c r="AI242" s="1">
        <v>44622.481249999997</v>
      </c>
      <c r="AJ242">
        <v>121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-9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  <c r="BF242" t="s">
        <v>11</v>
      </c>
    </row>
    <row r="243" spans="1:58" x14ac:dyDescent="0.45">
      <c r="A243" t="s">
        <v>677</v>
      </c>
      <c r="B243" t="s">
        <v>80</v>
      </c>
      <c r="C243" t="s">
        <v>665</v>
      </c>
      <c r="D243" t="s">
        <v>82</v>
      </c>
      <c r="E243" s="2" t="str">
        <f>HYPERLINK("capsilon://?command=openfolder&amp;siteaddress=FAM.docvelocity-na8.net&amp;folderid=FX9240C188-BD7A-64FE-84DD-914DDA5268B3","FX22022477")</f>
        <v>FX22022477</v>
      </c>
      <c r="F243" t="s">
        <v>19</v>
      </c>
      <c r="G243" t="s">
        <v>19</v>
      </c>
      <c r="H243" t="s">
        <v>83</v>
      </c>
      <c r="I243" t="s">
        <v>678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44621.331678240742</v>
      </c>
      <c r="P243" s="1">
        <v>44621.535127314812</v>
      </c>
      <c r="Q243">
        <v>14276</v>
      </c>
      <c r="R243">
        <v>3302</v>
      </c>
      <c r="S243" t="b">
        <v>0</v>
      </c>
      <c r="T243" t="s">
        <v>88</v>
      </c>
      <c r="U243" t="b">
        <v>0</v>
      </c>
      <c r="V243" t="s">
        <v>130</v>
      </c>
      <c r="W243" s="1">
        <v>44621.415046296293</v>
      </c>
      <c r="X243">
        <v>2339</v>
      </c>
      <c r="Y243">
        <v>52</v>
      </c>
      <c r="Z243">
        <v>0</v>
      </c>
      <c r="AA243">
        <v>52</v>
      </c>
      <c r="AB243">
        <v>0</v>
      </c>
      <c r="AC243">
        <v>41</v>
      </c>
      <c r="AD243">
        <v>-52</v>
      </c>
      <c r="AE243">
        <v>0</v>
      </c>
      <c r="AF243">
        <v>0</v>
      </c>
      <c r="AG243">
        <v>0</v>
      </c>
      <c r="AH243" t="s">
        <v>103</v>
      </c>
      <c r="AI243" s="1">
        <v>44621.535127314812</v>
      </c>
      <c r="AJ243">
        <v>18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-52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  <c r="BF243" t="s">
        <v>11</v>
      </c>
    </row>
    <row r="244" spans="1:58" x14ac:dyDescent="0.45">
      <c r="A244" t="s">
        <v>679</v>
      </c>
      <c r="B244" t="s">
        <v>80</v>
      </c>
      <c r="C244" t="s">
        <v>668</v>
      </c>
      <c r="D244" t="s">
        <v>82</v>
      </c>
      <c r="E244" s="2" t="str">
        <f>HYPERLINK("capsilon://?command=openfolder&amp;siteaddress=FAM.docvelocity-na8.net&amp;folderid=FX5A93EEEF-8139-793A-2EF2-E3C97617C4E9","FX22028512")</f>
        <v>FX22028512</v>
      </c>
      <c r="F244" t="s">
        <v>19</v>
      </c>
      <c r="G244" t="s">
        <v>19</v>
      </c>
      <c r="H244" t="s">
        <v>83</v>
      </c>
      <c r="I244" t="s">
        <v>680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44622.420787037037</v>
      </c>
      <c r="P244" s="1">
        <v>44622.482881944445</v>
      </c>
      <c r="Q244">
        <v>4954</v>
      </c>
      <c r="R244">
        <v>411</v>
      </c>
      <c r="S244" t="b">
        <v>0</v>
      </c>
      <c r="T244" t="s">
        <v>88</v>
      </c>
      <c r="U244" t="b">
        <v>0</v>
      </c>
      <c r="V244" t="s">
        <v>94</v>
      </c>
      <c r="W244" s="1">
        <v>44622.422847222224</v>
      </c>
      <c r="X244">
        <v>163</v>
      </c>
      <c r="Y244">
        <v>21</v>
      </c>
      <c r="Z244">
        <v>0</v>
      </c>
      <c r="AA244">
        <v>21</v>
      </c>
      <c r="AB244">
        <v>0</v>
      </c>
      <c r="AC244">
        <v>4</v>
      </c>
      <c r="AD244">
        <v>-21</v>
      </c>
      <c r="AE244">
        <v>0</v>
      </c>
      <c r="AF244">
        <v>0</v>
      </c>
      <c r="AG244">
        <v>0</v>
      </c>
      <c r="AH244" t="s">
        <v>441</v>
      </c>
      <c r="AI244" s="1">
        <v>44622.482881944445</v>
      </c>
      <c r="AJ244">
        <v>248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-21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  <c r="BF244" t="s">
        <v>11</v>
      </c>
    </row>
    <row r="245" spans="1:58" x14ac:dyDescent="0.45">
      <c r="A245" t="s">
        <v>681</v>
      </c>
      <c r="B245" t="s">
        <v>80</v>
      </c>
      <c r="C245" t="s">
        <v>682</v>
      </c>
      <c r="D245" t="s">
        <v>82</v>
      </c>
      <c r="E245" s="2" t="str">
        <f>HYPERLINK("capsilon://?command=openfolder&amp;siteaddress=FAM.docvelocity-na8.net&amp;folderid=FXE964C8E1-2D8C-6B82-FF15-AD0D3E155CC4","FX220210109")</f>
        <v>FX220210109</v>
      </c>
      <c r="F245" t="s">
        <v>19</v>
      </c>
      <c r="G245" t="s">
        <v>19</v>
      </c>
      <c r="H245" t="s">
        <v>83</v>
      </c>
      <c r="I245" t="s">
        <v>683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44622.42082175926</v>
      </c>
      <c r="P245" s="1">
        <v>44622.486180555556</v>
      </c>
      <c r="Q245">
        <v>4687</v>
      </c>
      <c r="R245">
        <v>960</v>
      </c>
      <c r="S245" t="b">
        <v>0</v>
      </c>
      <c r="T245" t="s">
        <v>88</v>
      </c>
      <c r="U245" t="b">
        <v>0</v>
      </c>
      <c r="V245" t="s">
        <v>102</v>
      </c>
      <c r="W245" s="1">
        <v>44622.434999999998</v>
      </c>
      <c r="X245">
        <v>629</v>
      </c>
      <c r="Y245">
        <v>21</v>
      </c>
      <c r="Z245">
        <v>0</v>
      </c>
      <c r="AA245">
        <v>21</v>
      </c>
      <c r="AB245">
        <v>0</v>
      </c>
      <c r="AC245">
        <v>10</v>
      </c>
      <c r="AD245">
        <v>-21</v>
      </c>
      <c r="AE245">
        <v>0</v>
      </c>
      <c r="AF245">
        <v>0</v>
      </c>
      <c r="AG245">
        <v>0</v>
      </c>
      <c r="AH245" t="s">
        <v>441</v>
      </c>
      <c r="AI245" s="1">
        <v>44622.486180555556</v>
      </c>
      <c r="AJ245">
        <v>284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-22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  <c r="BF245" t="s">
        <v>11</v>
      </c>
    </row>
    <row r="246" spans="1:58" x14ac:dyDescent="0.45">
      <c r="A246" t="s">
        <v>684</v>
      </c>
      <c r="B246" t="s">
        <v>80</v>
      </c>
      <c r="C246" t="s">
        <v>682</v>
      </c>
      <c r="D246" t="s">
        <v>82</v>
      </c>
      <c r="E246" s="2" t="str">
        <f>HYPERLINK("capsilon://?command=openfolder&amp;siteaddress=FAM.docvelocity-na8.net&amp;folderid=FXE964C8E1-2D8C-6B82-FF15-AD0D3E155CC4","FX220210109")</f>
        <v>FX220210109</v>
      </c>
      <c r="F246" t="s">
        <v>19</v>
      </c>
      <c r="G246" t="s">
        <v>19</v>
      </c>
      <c r="H246" t="s">
        <v>83</v>
      </c>
      <c r="I246" t="s">
        <v>685</v>
      </c>
      <c r="J246">
        <v>0</v>
      </c>
      <c r="K246" t="s">
        <v>85</v>
      </c>
      <c r="L246" t="s">
        <v>86</v>
      </c>
      <c r="M246" t="s">
        <v>87</v>
      </c>
      <c r="N246">
        <v>2</v>
      </c>
      <c r="O246" s="1">
        <v>44622.421273148146</v>
      </c>
      <c r="P246" s="1">
        <v>44622.496921296297</v>
      </c>
      <c r="Q246">
        <v>3487</v>
      </c>
      <c r="R246">
        <v>3049</v>
      </c>
      <c r="S246" t="b">
        <v>0</v>
      </c>
      <c r="T246" t="s">
        <v>88</v>
      </c>
      <c r="U246" t="b">
        <v>0</v>
      </c>
      <c r="V246" t="s">
        <v>102</v>
      </c>
      <c r="W246" s="1">
        <v>44622.461921296293</v>
      </c>
      <c r="X246">
        <v>1950</v>
      </c>
      <c r="Y246">
        <v>52</v>
      </c>
      <c r="Z246">
        <v>0</v>
      </c>
      <c r="AA246">
        <v>52</v>
      </c>
      <c r="AB246">
        <v>0</v>
      </c>
      <c r="AC246">
        <v>44</v>
      </c>
      <c r="AD246">
        <v>-52</v>
      </c>
      <c r="AE246">
        <v>0</v>
      </c>
      <c r="AF246">
        <v>0</v>
      </c>
      <c r="AG246">
        <v>0</v>
      </c>
      <c r="AH246" t="s">
        <v>441</v>
      </c>
      <c r="AI246" s="1">
        <v>44622.496921296297</v>
      </c>
      <c r="AJ246">
        <v>928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-52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  <c r="BF246" t="s">
        <v>11</v>
      </c>
    </row>
    <row r="247" spans="1:58" x14ac:dyDescent="0.45">
      <c r="A247" t="s">
        <v>686</v>
      </c>
      <c r="B247" t="s">
        <v>80</v>
      </c>
      <c r="C247" t="s">
        <v>687</v>
      </c>
      <c r="D247" t="s">
        <v>82</v>
      </c>
      <c r="E247" s="2" t="str">
        <f>HYPERLINK("capsilon://?command=openfolder&amp;siteaddress=FAM.docvelocity-na8.net&amp;folderid=FXE2C19B99-58B6-BF03-2386-3F6EF5C98FBA","FX22018509")</f>
        <v>FX22018509</v>
      </c>
      <c r="F247" t="s">
        <v>19</v>
      </c>
      <c r="G247" t="s">
        <v>19</v>
      </c>
      <c r="H247" t="s">
        <v>83</v>
      </c>
      <c r="I247" t="s">
        <v>688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44622.436122685183</v>
      </c>
      <c r="P247" s="1">
        <v>44622.507152777776</v>
      </c>
      <c r="Q247">
        <v>4332</v>
      </c>
      <c r="R247">
        <v>1805</v>
      </c>
      <c r="S247" t="b">
        <v>0</v>
      </c>
      <c r="T247" t="s">
        <v>88</v>
      </c>
      <c r="U247" t="b">
        <v>0</v>
      </c>
      <c r="V247" t="s">
        <v>94</v>
      </c>
      <c r="W247" s="1">
        <v>44622.471099537041</v>
      </c>
      <c r="X247">
        <v>906</v>
      </c>
      <c r="Y247">
        <v>52</v>
      </c>
      <c r="Z247">
        <v>0</v>
      </c>
      <c r="AA247">
        <v>52</v>
      </c>
      <c r="AB247">
        <v>0</v>
      </c>
      <c r="AC247">
        <v>32</v>
      </c>
      <c r="AD247">
        <v>-52</v>
      </c>
      <c r="AE247">
        <v>0</v>
      </c>
      <c r="AF247">
        <v>0</v>
      </c>
      <c r="AG247">
        <v>0</v>
      </c>
      <c r="AH247" t="s">
        <v>441</v>
      </c>
      <c r="AI247" s="1">
        <v>44622.507152777776</v>
      </c>
      <c r="AJ247">
        <v>884</v>
      </c>
      <c r="AK247">
        <v>4</v>
      </c>
      <c r="AL247">
        <v>0</v>
      </c>
      <c r="AM247">
        <v>4</v>
      </c>
      <c r="AN247">
        <v>0</v>
      </c>
      <c r="AO247">
        <v>4</v>
      </c>
      <c r="AP247">
        <v>-56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  <c r="BF247" t="s">
        <v>11</v>
      </c>
    </row>
    <row r="248" spans="1:58" x14ac:dyDescent="0.45">
      <c r="A248" t="s">
        <v>689</v>
      </c>
      <c r="B248" t="s">
        <v>80</v>
      </c>
      <c r="C248" t="s">
        <v>690</v>
      </c>
      <c r="D248" t="s">
        <v>82</v>
      </c>
      <c r="E248" s="2" t="str">
        <f>HYPERLINK("capsilon://?command=openfolder&amp;siteaddress=FAM.docvelocity-na8.net&amp;folderid=FXA1E285F9-1C1B-FF7D-52AE-7D5B3A9A365A","FX22019110")</f>
        <v>FX22019110</v>
      </c>
      <c r="F248" t="s">
        <v>19</v>
      </c>
      <c r="G248" t="s">
        <v>19</v>
      </c>
      <c r="H248" t="s">
        <v>83</v>
      </c>
      <c r="I248" t="s">
        <v>691</v>
      </c>
      <c r="J248">
        <v>0</v>
      </c>
      <c r="K248" t="s">
        <v>85</v>
      </c>
      <c r="L248" t="s">
        <v>86</v>
      </c>
      <c r="M248" t="s">
        <v>87</v>
      </c>
      <c r="N248">
        <v>2</v>
      </c>
      <c r="O248" s="1">
        <v>44622.445740740739</v>
      </c>
      <c r="P248" s="1">
        <v>44622.510682870372</v>
      </c>
      <c r="Q248">
        <v>5030</v>
      </c>
      <c r="R248">
        <v>581</v>
      </c>
      <c r="S248" t="b">
        <v>0</v>
      </c>
      <c r="T248" t="s">
        <v>88</v>
      </c>
      <c r="U248" t="b">
        <v>0</v>
      </c>
      <c r="V248" t="s">
        <v>94</v>
      </c>
      <c r="W248" s="1">
        <v>44622.473287037035</v>
      </c>
      <c r="X248">
        <v>188</v>
      </c>
      <c r="Y248">
        <v>21</v>
      </c>
      <c r="Z248">
        <v>0</v>
      </c>
      <c r="AA248">
        <v>21</v>
      </c>
      <c r="AB248">
        <v>0</v>
      </c>
      <c r="AC248">
        <v>8</v>
      </c>
      <c r="AD248">
        <v>-21</v>
      </c>
      <c r="AE248">
        <v>0</v>
      </c>
      <c r="AF248">
        <v>0</v>
      </c>
      <c r="AG248">
        <v>0</v>
      </c>
      <c r="AH248" t="s">
        <v>441</v>
      </c>
      <c r="AI248" s="1">
        <v>44622.510682870372</v>
      </c>
      <c r="AJ248">
        <v>304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-21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  <c r="BF248" t="s">
        <v>11</v>
      </c>
    </row>
    <row r="249" spans="1:58" x14ac:dyDescent="0.45">
      <c r="A249" t="s">
        <v>692</v>
      </c>
      <c r="B249" t="s">
        <v>80</v>
      </c>
      <c r="C249" t="s">
        <v>693</v>
      </c>
      <c r="D249" t="s">
        <v>82</v>
      </c>
      <c r="E249" s="2" t="str">
        <f>HYPERLINK("capsilon://?command=openfolder&amp;siteaddress=FAM.docvelocity-na8.net&amp;folderid=FX58339E8E-3545-E8FC-FB0B-1631F680F7B6","FX22029475")</f>
        <v>FX22029475</v>
      </c>
      <c r="F249" t="s">
        <v>19</v>
      </c>
      <c r="G249" t="s">
        <v>19</v>
      </c>
      <c r="H249" t="s">
        <v>83</v>
      </c>
      <c r="I249" t="s">
        <v>694</v>
      </c>
      <c r="J249">
        <v>0</v>
      </c>
      <c r="K249" t="s">
        <v>85</v>
      </c>
      <c r="L249" t="s">
        <v>86</v>
      </c>
      <c r="M249" t="s">
        <v>87</v>
      </c>
      <c r="N249">
        <v>2</v>
      </c>
      <c r="O249" s="1">
        <v>44622.447615740741</v>
      </c>
      <c r="P249" s="1">
        <v>44622.513275462959</v>
      </c>
      <c r="Q249">
        <v>5248</v>
      </c>
      <c r="R249">
        <v>425</v>
      </c>
      <c r="S249" t="b">
        <v>0</v>
      </c>
      <c r="T249" t="s">
        <v>88</v>
      </c>
      <c r="U249" t="b">
        <v>0</v>
      </c>
      <c r="V249" t="s">
        <v>94</v>
      </c>
      <c r="W249" s="1">
        <v>44622.474293981482</v>
      </c>
      <c r="X249">
        <v>86</v>
      </c>
      <c r="Y249">
        <v>9</v>
      </c>
      <c r="Z249">
        <v>0</v>
      </c>
      <c r="AA249">
        <v>9</v>
      </c>
      <c r="AB249">
        <v>0</v>
      </c>
      <c r="AC249">
        <v>1</v>
      </c>
      <c r="AD249">
        <v>-9</v>
      </c>
      <c r="AE249">
        <v>0</v>
      </c>
      <c r="AF249">
        <v>0</v>
      </c>
      <c r="AG249">
        <v>0</v>
      </c>
      <c r="AH249" t="s">
        <v>98</v>
      </c>
      <c r="AI249" s="1">
        <v>44622.513275462959</v>
      </c>
      <c r="AJ249">
        <v>339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-10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  <c r="BF249" t="s">
        <v>11</v>
      </c>
    </row>
    <row r="250" spans="1:58" x14ac:dyDescent="0.45">
      <c r="A250" t="s">
        <v>695</v>
      </c>
      <c r="B250" t="s">
        <v>80</v>
      </c>
      <c r="C250" t="s">
        <v>696</v>
      </c>
      <c r="D250" t="s">
        <v>82</v>
      </c>
      <c r="E250" s="2" t="str">
        <f>HYPERLINK("capsilon://?command=openfolder&amp;siteaddress=FAM.docvelocity-na8.net&amp;folderid=FXB7045771-7D69-9B88-84C6-D75E3E07A6DF","FX220210671")</f>
        <v>FX220210671</v>
      </c>
      <c r="F250" t="s">
        <v>19</v>
      </c>
      <c r="G250" t="s">
        <v>19</v>
      </c>
      <c r="H250" t="s">
        <v>83</v>
      </c>
      <c r="I250" t="s">
        <v>697</v>
      </c>
      <c r="J250">
        <v>0</v>
      </c>
      <c r="K250" t="s">
        <v>85</v>
      </c>
      <c r="L250" t="s">
        <v>86</v>
      </c>
      <c r="M250" t="s">
        <v>87</v>
      </c>
      <c r="N250">
        <v>2</v>
      </c>
      <c r="O250" s="1">
        <v>44622.469629629632</v>
      </c>
      <c r="P250" s="1">
        <v>44622.516805555555</v>
      </c>
      <c r="Q250">
        <v>2986</v>
      </c>
      <c r="R250">
        <v>1090</v>
      </c>
      <c r="S250" t="b">
        <v>0</v>
      </c>
      <c r="T250" t="s">
        <v>88</v>
      </c>
      <c r="U250" t="b">
        <v>0</v>
      </c>
      <c r="V250" t="s">
        <v>89</v>
      </c>
      <c r="W250" s="1">
        <v>44622.493784722225</v>
      </c>
      <c r="X250">
        <v>748</v>
      </c>
      <c r="Y250">
        <v>21</v>
      </c>
      <c r="Z250">
        <v>0</v>
      </c>
      <c r="AA250">
        <v>21</v>
      </c>
      <c r="AB250">
        <v>0</v>
      </c>
      <c r="AC250">
        <v>16</v>
      </c>
      <c r="AD250">
        <v>-21</v>
      </c>
      <c r="AE250">
        <v>0</v>
      </c>
      <c r="AF250">
        <v>0</v>
      </c>
      <c r="AG250">
        <v>0</v>
      </c>
      <c r="AH250" t="s">
        <v>98</v>
      </c>
      <c r="AI250" s="1">
        <v>44622.516805555555</v>
      </c>
      <c r="AJ250">
        <v>304</v>
      </c>
      <c r="AK250">
        <v>2</v>
      </c>
      <c r="AL250">
        <v>0</v>
      </c>
      <c r="AM250">
        <v>2</v>
      </c>
      <c r="AN250">
        <v>0</v>
      </c>
      <c r="AO250">
        <v>2</v>
      </c>
      <c r="AP250">
        <v>-23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  <c r="BF250" t="s">
        <v>11</v>
      </c>
    </row>
    <row r="251" spans="1:58" x14ac:dyDescent="0.45">
      <c r="A251" t="s">
        <v>698</v>
      </c>
      <c r="B251" t="s">
        <v>80</v>
      </c>
      <c r="C251" t="s">
        <v>696</v>
      </c>
      <c r="D251" t="s">
        <v>82</v>
      </c>
      <c r="E251" s="2" t="str">
        <f>HYPERLINK("capsilon://?command=openfolder&amp;siteaddress=FAM.docvelocity-na8.net&amp;folderid=FXB7045771-7D69-9B88-84C6-D75E3E07A6DF","FX220210671")</f>
        <v>FX220210671</v>
      </c>
      <c r="F251" t="s">
        <v>19</v>
      </c>
      <c r="G251" t="s">
        <v>19</v>
      </c>
      <c r="H251" t="s">
        <v>83</v>
      </c>
      <c r="I251" t="s">
        <v>699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44622.470567129632</v>
      </c>
      <c r="P251" s="1">
        <v>44622.519745370373</v>
      </c>
      <c r="Q251">
        <v>3677</v>
      </c>
      <c r="R251">
        <v>572</v>
      </c>
      <c r="S251" t="b">
        <v>0</v>
      </c>
      <c r="T251" t="s">
        <v>88</v>
      </c>
      <c r="U251" t="b">
        <v>0</v>
      </c>
      <c r="V251" t="s">
        <v>102</v>
      </c>
      <c r="W251" s="1">
        <v>44622.488958333335</v>
      </c>
      <c r="X251">
        <v>319</v>
      </c>
      <c r="Y251">
        <v>21</v>
      </c>
      <c r="Z251">
        <v>0</v>
      </c>
      <c r="AA251">
        <v>21</v>
      </c>
      <c r="AB251">
        <v>0</v>
      </c>
      <c r="AC251">
        <v>2</v>
      </c>
      <c r="AD251">
        <v>-21</v>
      </c>
      <c r="AE251">
        <v>0</v>
      </c>
      <c r="AF251">
        <v>0</v>
      </c>
      <c r="AG251">
        <v>0</v>
      </c>
      <c r="AH251" t="s">
        <v>98</v>
      </c>
      <c r="AI251" s="1">
        <v>44622.519745370373</v>
      </c>
      <c r="AJ251">
        <v>253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-21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  <c r="BF251" t="s">
        <v>11</v>
      </c>
    </row>
    <row r="252" spans="1:58" x14ac:dyDescent="0.45">
      <c r="A252" t="s">
        <v>700</v>
      </c>
      <c r="B252" t="s">
        <v>80</v>
      </c>
      <c r="C252" t="s">
        <v>701</v>
      </c>
      <c r="D252" t="s">
        <v>82</v>
      </c>
      <c r="E252" s="2" t="str">
        <f>HYPERLINK("capsilon://?command=openfolder&amp;siteaddress=FAM.docvelocity-na8.net&amp;folderid=FXF59DFC80-97BD-9D50-3E5E-F813971A6A22","FX22025200")</f>
        <v>FX22025200</v>
      </c>
      <c r="F252" t="s">
        <v>19</v>
      </c>
      <c r="G252" t="s">
        <v>19</v>
      </c>
      <c r="H252" t="s">
        <v>83</v>
      </c>
      <c r="I252" t="s">
        <v>702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44622.487372685187</v>
      </c>
      <c r="P252" s="1">
        <v>44622.560381944444</v>
      </c>
      <c r="Q252">
        <v>4628</v>
      </c>
      <c r="R252">
        <v>1680</v>
      </c>
      <c r="S252" t="b">
        <v>0</v>
      </c>
      <c r="T252" t="s">
        <v>88</v>
      </c>
      <c r="U252" t="b">
        <v>0</v>
      </c>
      <c r="V252" t="s">
        <v>102</v>
      </c>
      <c r="W252" s="1">
        <v>44622.500451388885</v>
      </c>
      <c r="X252">
        <v>992</v>
      </c>
      <c r="Y252">
        <v>52</v>
      </c>
      <c r="Z252">
        <v>0</v>
      </c>
      <c r="AA252">
        <v>52</v>
      </c>
      <c r="AB252">
        <v>0</v>
      </c>
      <c r="AC252">
        <v>41</v>
      </c>
      <c r="AD252">
        <v>-52</v>
      </c>
      <c r="AE252">
        <v>0</v>
      </c>
      <c r="AF252">
        <v>0</v>
      </c>
      <c r="AG252">
        <v>0</v>
      </c>
      <c r="AH252" t="s">
        <v>107</v>
      </c>
      <c r="AI252" s="1">
        <v>44622.560381944444</v>
      </c>
      <c r="AJ252">
        <v>677</v>
      </c>
      <c r="AK252">
        <v>6</v>
      </c>
      <c r="AL252">
        <v>0</v>
      </c>
      <c r="AM252">
        <v>6</v>
      </c>
      <c r="AN252">
        <v>0</v>
      </c>
      <c r="AO252">
        <v>6</v>
      </c>
      <c r="AP252">
        <v>-58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  <c r="BF252" t="s">
        <v>11</v>
      </c>
    </row>
    <row r="253" spans="1:58" x14ac:dyDescent="0.45">
      <c r="A253" t="s">
        <v>703</v>
      </c>
      <c r="B253" t="s">
        <v>80</v>
      </c>
      <c r="C253" t="s">
        <v>704</v>
      </c>
      <c r="D253" t="s">
        <v>82</v>
      </c>
      <c r="E253" s="2" t="str">
        <f>HYPERLINK("capsilon://?command=openfolder&amp;siteaddress=FAM.docvelocity-na8.net&amp;folderid=FX689B6887-18EF-5C96-B9D4-A68AE4C22FA7","FX22023174")</f>
        <v>FX22023174</v>
      </c>
      <c r="F253" t="s">
        <v>19</v>
      </c>
      <c r="G253" t="s">
        <v>19</v>
      </c>
      <c r="H253" t="s">
        <v>83</v>
      </c>
      <c r="I253" t="s">
        <v>705</v>
      </c>
      <c r="J253">
        <v>0</v>
      </c>
      <c r="K253" t="s">
        <v>85</v>
      </c>
      <c r="L253" t="s">
        <v>86</v>
      </c>
      <c r="M253" t="s">
        <v>87</v>
      </c>
      <c r="N253">
        <v>1</v>
      </c>
      <c r="O253" s="1">
        <v>44622.492824074077</v>
      </c>
      <c r="P253" s="1">
        <v>44622.496979166666</v>
      </c>
      <c r="Q253">
        <v>89</v>
      </c>
      <c r="R253">
        <v>270</v>
      </c>
      <c r="S253" t="b">
        <v>0</v>
      </c>
      <c r="T253" t="s">
        <v>88</v>
      </c>
      <c r="U253" t="b">
        <v>0</v>
      </c>
      <c r="V253" t="s">
        <v>143</v>
      </c>
      <c r="W253" s="1">
        <v>44622.496979166666</v>
      </c>
      <c r="X253">
        <v>166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27</v>
      </c>
      <c r="AF253">
        <v>0</v>
      </c>
      <c r="AG253">
        <v>2</v>
      </c>
      <c r="AH253" t="s">
        <v>88</v>
      </c>
      <c r="AI253" t="s">
        <v>88</v>
      </c>
      <c r="AJ253" t="s">
        <v>88</v>
      </c>
      <c r="AK253" t="s">
        <v>88</v>
      </c>
      <c r="AL253" t="s">
        <v>88</v>
      </c>
      <c r="AM253" t="s">
        <v>88</v>
      </c>
      <c r="AN253" t="s">
        <v>88</v>
      </c>
      <c r="AO253" t="s">
        <v>88</v>
      </c>
      <c r="AP253" t="s">
        <v>88</v>
      </c>
      <c r="AQ253" t="s">
        <v>88</v>
      </c>
      <c r="AR253" t="s">
        <v>88</v>
      </c>
      <c r="AS253" t="s">
        <v>88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  <c r="BF253" t="s">
        <v>11</v>
      </c>
    </row>
    <row r="254" spans="1:58" x14ac:dyDescent="0.45">
      <c r="A254" t="s">
        <v>706</v>
      </c>
      <c r="B254" t="s">
        <v>80</v>
      </c>
      <c r="C254" t="s">
        <v>707</v>
      </c>
      <c r="D254" t="s">
        <v>82</v>
      </c>
      <c r="E254" s="2" t="str">
        <f>HYPERLINK("capsilon://?command=openfolder&amp;siteaddress=FAM.docvelocity-na8.net&amp;folderid=FX804083D0-F793-7343-6630-5D02D4C877B9","FX220211396")</f>
        <v>FX220211396</v>
      </c>
      <c r="F254" t="s">
        <v>19</v>
      </c>
      <c r="G254" t="s">
        <v>19</v>
      </c>
      <c r="H254" t="s">
        <v>83</v>
      </c>
      <c r="I254" t="s">
        <v>708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44622.49422453704</v>
      </c>
      <c r="P254" s="1">
        <v>44622.562013888892</v>
      </c>
      <c r="Q254">
        <v>5483</v>
      </c>
      <c r="R254">
        <v>374</v>
      </c>
      <c r="S254" t="b">
        <v>0</v>
      </c>
      <c r="T254" t="s">
        <v>88</v>
      </c>
      <c r="U254" t="b">
        <v>0</v>
      </c>
      <c r="V254" t="s">
        <v>89</v>
      </c>
      <c r="W254" s="1">
        <v>44622.497824074075</v>
      </c>
      <c r="X254">
        <v>234</v>
      </c>
      <c r="Y254">
        <v>21</v>
      </c>
      <c r="Z254">
        <v>0</v>
      </c>
      <c r="AA254">
        <v>21</v>
      </c>
      <c r="AB254">
        <v>0</v>
      </c>
      <c r="AC254">
        <v>3</v>
      </c>
      <c r="AD254">
        <v>-21</v>
      </c>
      <c r="AE254">
        <v>0</v>
      </c>
      <c r="AF254">
        <v>0</v>
      </c>
      <c r="AG254">
        <v>0</v>
      </c>
      <c r="AH254" t="s">
        <v>107</v>
      </c>
      <c r="AI254" s="1">
        <v>44622.562013888892</v>
      </c>
      <c r="AJ254">
        <v>140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-21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  <c r="BF254" t="s">
        <v>11</v>
      </c>
    </row>
    <row r="255" spans="1:58" x14ac:dyDescent="0.45">
      <c r="A255" t="s">
        <v>709</v>
      </c>
      <c r="B255" t="s">
        <v>80</v>
      </c>
      <c r="C255" t="s">
        <v>710</v>
      </c>
      <c r="D255" t="s">
        <v>82</v>
      </c>
      <c r="E255" s="2" t="str">
        <f>HYPERLINK("capsilon://?command=openfolder&amp;siteaddress=FAM.docvelocity-na8.net&amp;folderid=FX9A2A4690-B824-AD85-DF04-2478B5F7D8EE","FX22023845")</f>
        <v>FX22023845</v>
      </c>
      <c r="F255" t="s">
        <v>19</v>
      </c>
      <c r="G255" t="s">
        <v>19</v>
      </c>
      <c r="H255" t="s">
        <v>83</v>
      </c>
      <c r="I255" t="s">
        <v>711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44622.497141203705</v>
      </c>
      <c r="P255" s="1">
        <v>44622.574305555558</v>
      </c>
      <c r="Q255">
        <v>3488</v>
      </c>
      <c r="R255">
        <v>3179</v>
      </c>
      <c r="S255" t="b">
        <v>0</v>
      </c>
      <c r="T255" t="s">
        <v>88</v>
      </c>
      <c r="U255" t="b">
        <v>0</v>
      </c>
      <c r="V255" t="s">
        <v>191</v>
      </c>
      <c r="W255" s="1">
        <v>44622.523877314816</v>
      </c>
      <c r="X255">
        <v>1775</v>
      </c>
      <c r="Y255">
        <v>171</v>
      </c>
      <c r="Z255">
        <v>0</v>
      </c>
      <c r="AA255">
        <v>171</v>
      </c>
      <c r="AB255">
        <v>0</v>
      </c>
      <c r="AC255">
        <v>136</v>
      </c>
      <c r="AD255">
        <v>-171</v>
      </c>
      <c r="AE255">
        <v>0</v>
      </c>
      <c r="AF255">
        <v>0</v>
      </c>
      <c r="AG255">
        <v>0</v>
      </c>
      <c r="AH255" t="s">
        <v>90</v>
      </c>
      <c r="AI255" s="1">
        <v>44622.574305555558</v>
      </c>
      <c r="AJ255">
        <v>1130</v>
      </c>
      <c r="AK255">
        <v>6</v>
      </c>
      <c r="AL255">
        <v>0</v>
      </c>
      <c r="AM255">
        <v>6</v>
      </c>
      <c r="AN255">
        <v>0</v>
      </c>
      <c r="AO255">
        <v>6</v>
      </c>
      <c r="AP255">
        <v>-177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  <c r="BF255" t="s">
        <v>11</v>
      </c>
    </row>
    <row r="256" spans="1:58" x14ac:dyDescent="0.45">
      <c r="A256" t="s">
        <v>712</v>
      </c>
      <c r="B256" t="s">
        <v>80</v>
      </c>
      <c r="C256" t="s">
        <v>704</v>
      </c>
      <c r="D256" t="s">
        <v>82</v>
      </c>
      <c r="E256" s="2" t="str">
        <f>HYPERLINK("capsilon://?command=openfolder&amp;siteaddress=FAM.docvelocity-na8.net&amp;folderid=FX689B6887-18EF-5C96-B9D4-A68AE4C22FA7","FX22023174")</f>
        <v>FX22023174</v>
      </c>
      <c r="F256" t="s">
        <v>19</v>
      </c>
      <c r="G256" t="s">
        <v>19</v>
      </c>
      <c r="H256" t="s">
        <v>83</v>
      </c>
      <c r="I256" t="s">
        <v>705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44622.497858796298</v>
      </c>
      <c r="P256" s="1">
        <v>44622.552546296298</v>
      </c>
      <c r="Q256">
        <v>2102</v>
      </c>
      <c r="R256">
        <v>2623</v>
      </c>
      <c r="S256" t="b">
        <v>0</v>
      </c>
      <c r="T256" t="s">
        <v>88</v>
      </c>
      <c r="U256" t="b">
        <v>1</v>
      </c>
      <c r="V256" t="s">
        <v>89</v>
      </c>
      <c r="W256" s="1">
        <v>44622.524224537039</v>
      </c>
      <c r="X256">
        <v>2220</v>
      </c>
      <c r="Y256">
        <v>42</v>
      </c>
      <c r="Z256">
        <v>0</v>
      </c>
      <c r="AA256">
        <v>42</v>
      </c>
      <c r="AB256">
        <v>27</v>
      </c>
      <c r="AC256">
        <v>37</v>
      </c>
      <c r="AD256">
        <v>-42</v>
      </c>
      <c r="AE256">
        <v>0</v>
      </c>
      <c r="AF256">
        <v>0</v>
      </c>
      <c r="AG256">
        <v>0</v>
      </c>
      <c r="AH256" t="s">
        <v>107</v>
      </c>
      <c r="AI256" s="1">
        <v>44622.552546296298</v>
      </c>
      <c r="AJ256">
        <v>403</v>
      </c>
      <c r="AK256">
        <v>1</v>
      </c>
      <c r="AL256">
        <v>0</v>
      </c>
      <c r="AM256">
        <v>1</v>
      </c>
      <c r="AN256">
        <v>27</v>
      </c>
      <c r="AO256">
        <v>1</v>
      </c>
      <c r="AP256">
        <v>-43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  <c r="BF256" t="s">
        <v>11</v>
      </c>
    </row>
    <row r="257" spans="1:58" x14ac:dyDescent="0.45">
      <c r="A257" t="s">
        <v>713</v>
      </c>
      <c r="B257" t="s">
        <v>80</v>
      </c>
      <c r="C257" t="s">
        <v>542</v>
      </c>
      <c r="D257" t="s">
        <v>82</v>
      </c>
      <c r="E257" s="2" t="str">
        <f>HYPERLINK("capsilon://?command=openfolder&amp;siteaddress=FAM.docvelocity-na8.net&amp;folderid=FX62A1E57A-79DD-E2BB-6C25-CFD8AF4AA1C3","FX22024300")</f>
        <v>FX22024300</v>
      </c>
      <c r="F257" t="s">
        <v>19</v>
      </c>
      <c r="G257" t="s">
        <v>19</v>
      </c>
      <c r="H257" t="s">
        <v>83</v>
      </c>
      <c r="I257" t="s">
        <v>714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44622.509641203702</v>
      </c>
      <c r="P257" s="1">
        <v>44622.563402777778</v>
      </c>
      <c r="Q257">
        <v>4350</v>
      </c>
      <c r="R257">
        <v>295</v>
      </c>
      <c r="S257" t="b">
        <v>0</v>
      </c>
      <c r="T257" t="s">
        <v>88</v>
      </c>
      <c r="U257" t="b">
        <v>0</v>
      </c>
      <c r="V257" t="s">
        <v>102</v>
      </c>
      <c r="W257" s="1">
        <v>44622.512592592589</v>
      </c>
      <c r="X257">
        <v>176</v>
      </c>
      <c r="Y257">
        <v>21</v>
      </c>
      <c r="Z257">
        <v>0</v>
      </c>
      <c r="AA257">
        <v>21</v>
      </c>
      <c r="AB257">
        <v>0</v>
      </c>
      <c r="AC257">
        <v>0</v>
      </c>
      <c r="AD257">
        <v>-21</v>
      </c>
      <c r="AE257">
        <v>0</v>
      </c>
      <c r="AF257">
        <v>0</v>
      </c>
      <c r="AG257">
        <v>0</v>
      </c>
      <c r="AH257" t="s">
        <v>107</v>
      </c>
      <c r="AI257" s="1">
        <v>44622.563402777778</v>
      </c>
      <c r="AJ257">
        <v>119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-21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  <c r="BF257" t="s">
        <v>11</v>
      </c>
    </row>
    <row r="258" spans="1:58" x14ac:dyDescent="0.45">
      <c r="A258" t="s">
        <v>715</v>
      </c>
      <c r="B258" t="s">
        <v>80</v>
      </c>
      <c r="C258" t="s">
        <v>125</v>
      </c>
      <c r="D258" t="s">
        <v>82</v>
      </c>
      <c r="E258" s="2" t="str">
        <f>HYPERLINK("capsilon://?command=openfolder&amp;siteaddress=FAM.docvelocity-na8.net&amp;folderid=FXE7F60FD7-119D-00B6-D2F9-E1CF4C2AC151","FX22021586")</f>
        <v>FX22021586</v>
      </c>
      <c r="F258" t="s">
        <v>19</v>
      </c>
      <c r="G258" t="s">
        <v>19</v>
      </c>
      <c r="H258" t="s">
        <v>83</v>
      </c>
      <c r="I258" t="s">
        <v>716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44622.525520833333</v>
      </c>
      <c r="P258" s="1">
        <v>44622.578622685185</v>
      </c>
      <c r="Q258">
        <v>3731</v>
      </c>
      <c r="R258">
        <v>857</v>
      </c>
      <c r="S258" t="b">
        <v>0</v>
      </c>
      <c r="T258" t="s">
        <v>88</v>
      </c>
      <c r="U258" t="b">
        <v>0</v>
      </c>
      <c r="V258" t="s">
        <v>130</v>
      </c>
      <c r="W258" s="1">
        <v>44622.545567129629</v>
      </c>
      <c r="X258">
        <v>476</v>
      </c>
      <c r="Y258">
        <v>52</v>
      </c>
      <c r="Z258">
        <v>0</v>
      </c>
      <c r="AA258">
        <v>52</v>
      </c>
      <c r="AB258">
        <v>0</v>
      </c>
      <c r="AC258">
        <v>36</v>
      </c>
      <c r="AD258">
        <v>-52</v>
      </c>
      <c r="AE258">
        <v>0</v>
      </c>
      <c r="AF258">
        <v>0</v>
      </c>
      <c r="AG258">
        <v>0</v>
      </c>
      <c r="AH258" t="s">
        <v>90</v>
      </c>
      <c r="AI258" s="1">
        <v>44622.578622685185</v>
      </c>
      <c r="AJ258">
        <v>372</v>
      </c>
      <c r="AK258">
        <v>2</v>
      </c>
      <c r="AL258">
        <v>0</v>
      </c>
      <c r="AM258">
        <v>2</v>
      </c>
      <c r="AN258">
        <v>0</v>
      </c>
      <c r="AO258">
        <v>2</v>
      </c>
      <c r="AP258">
        <v>-54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  <c r="BF258" t="s">
        <v>11</v>
      </c>
    </row>
    <row r="259" spans="1:58" x14ac:dyDescent="0.45">
      <c r="A259" t="s">
        <v>717</v>
      </c>
      <c r="B259" t="s">
        <v>80</v>
      </c>
      <c r="C259" t="s">
        <v>481</v>
      </c>
      <c r="D259" t="s">
        <v>82</v>
      </c>
      <c r="E259" s="2" t="str">
        <f>HYPERLINK("capsilon://?command=openfolder&amp;siteaddress=FAM.docvelocity-na8.net&amp;folderid=FXFC4037B6-2AE2-8E26-4EC7-C76EB10E151C","FX22028709")</f>
        <v>FX22028709</v>
      </c>
      <c r="F259" t="s">
        <v>19</v>
      </c>
      <c r="G259" t="s">
        <v>19</v>
      </c>
      <c r="H259" t="s">
        <v>83</v>
      </c>
      <c r="I259" t="s">
        <v>718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44622.529374999998</v>
      </c>
      <c r="P259" s="1">
        <v>44622.582280092596</v>
      </c>
      <c r="Q259">
        <v>3694</v>
      </c>
      <c r="R259">
        <v>877</v>
      </c>
      <c r="S259" t="b">
        <v>0</v>
      </c>
      <c r="T259" t="s">
        <v>88</v>
      </c>
      <c r="U259" t="b">
        <v>0</v>
      </c>
      <c r="V259" t="s">
        <v>102</v>
      </c>
      <c r="W259" s="1">
        <v>44622.547268518516</v>
      </c>
      <c r="X259">
        <v>562</v>
      </c>
      <c r="Y259">
        <v>44</v>
      </c>
      <c r="Z259">
        <v>0</v>
      </c>
      <c r="AA259">
        <v>44</v>
      </c>
      <c r="AB259">
        <v>0</v>
      </c>
      <c r="AC259">
        <v>30</v>
      </c>
      <c r="AD259">
        <v>-44</v>
      </c>
      <c r="AE259">
        <v>0</v>
      </c>
      <c r="AF259">
        <v>0</v>
      </c>
      <c r="AG259">
        <v>0</v>
      </c>
      <c r="AH259" t="s">
        <v>90</v>
      </c>
      <c r="AI259" s="1">
        <v>44622.582280092596</v>
      </c>
      <c r="AJ259">
        <v>315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-44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  <c r="BF259" t="s">
        <v>11</v>
      </c>
    </row>
    <row r="260" spans="1:58" x14ac:dyDescent="0.45">
      <c r="A260" t="s">
        <v>719</v>
      </c>
      <c r="B260" t="s">
        <v>80</v>
      </c>
      <c r="C260" t="s">
        <v>720</v>
      </c>
      <c r="D260" t="s">
        <v>82</v>
      </c>
      <c r="E260" s="2" t="str">
        <f>HYPERLINK("capsilon://?command=openfolder&amp;siteaddress=FAM.docvelocity-na8.net&amp;folderid=FX48C86831-B0BE-0AF6-0788-D2AA76DB40E7","FX22027712")</f>
        <v>FX22027712</v>
      </c>
      <c r="F260" t="s">
        <v>19</v>
      </c>
      <c r="G260" t="s">
        <v>19</v>
      </c>
      <c r="H260" t="s">
        <v>83</v>
      </c>
      <c r="I260" t="s">
        <v>721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44622.538090277776</v>
      </c>
      <c r="P260" s="1">
        <v>44622.584849537037</v>
      </c>
      <c r="Q260">
        <v>3248</v>
      </c>
      <c r="R260">
        <v>792</v>
      </c>
      <c r="S260" t="b">
        <v>0</v>
      </c>
      <c r="T260" t="s">
        <v>88</v>
      </c>
      <c r="U260" t="b">
        <v>0</v>
      </c>
      <c r="V260" t="s">
        <v>111</v>
      </c>
      <c r="W260" s="1">
        <v>44622.547708333332</v>
      </c>
      <c r="X260">
        <v>571</v>
      </c>
      <c r="Y260">
        <v>52</v>
      </c>
      <c r="Z260">
        <v>0</v>
      </c>
      <c r="AA260">
        <v>52</v>
      </c>
      <c r="AB260">
        <v>0</v>
      </c>
      <c r="AC260">
        <v>29</v>
      </c>
      <c r="AD260">
        <v>-52</v>
      </c>
      <c r="AE260">
        <v>0</v>
      </c>
      <c r="AF260">
        <v>0</v>
      </c>
      <c r="AG260">
        <v>0</v>
      </c>
      <c r="AH260" t="s">
        <v>90</v>
      </c>
      <c r="AI260" s="1">
        <v>44622.584849537037</v>
      </c>
      <c r="AJ260">
        <v>221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-52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  <c r="BF260" t="s">
        <v>11</v>
      </c>
    </row>
    <row r="261" spans="1:58" x14ac:dyDescent="0.45">
      <c r="A261" t="s">
        <v>722</v>
      </c>
      <c r="B261" t="s">
        <v>80</v>
      </c>
      <c r="C261" t="s">
        <v>723</v>
      </c>
      <c r="D261" t="s">
        <v>82</v>
      </c>
      <c r="E261" s="2" t="str">
        <f>HYPERLINK("capsilon://?command=openfolder&amp;siteaddress=FAM.docvelocity-na8.net&amp;folderid=FXF2681F71-8A42-A4EC-E0C6-F08A6D2B4E9C","FX220112771")</f>
        <v>FX220112771</v>
      </c>
      <c r="F261" t="s">
        <v>19</v>
      </c>
      <c r="G261" t="s">
        <v>19</v>
      </c>
      <c r="H261" t="s">
        <v>83</v>
      </c>
      <c r="I261" t="s">
        <v>724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44621.378993055558</v>
      </c>
      <c r="P261" s="1">
        <v>44621.535891203705</v>
      </c>
      <c r="Q261">
        <v>13404</v>
      </c>
      <c r="R261">
        <v>152</v>
      </c>
      <c r="S261" t="b">
        <v>0</v>
      </c>
      <c r="T261" t="s">
        <v>88</v>
      </c>
      <c r="U261" t="b">
        <v>0</v>
      </c>
      <c r="V261" t="s">
        <v>130</v>
      </c>
      <c r="W261" s="1">
        <v>44621.415949074071</v>
      </c>
      <c r="X261">
        <v>77</v>
      </c>
      <c r="Y261">
        <v>9</v>
      </c>
      <c r="Z261">
        <v>0</v>
      </c>
      <c r="AA261">
        <v>9</v>
      </c>
      <c r="AB261">
        <v>0</v>
      </c>
      <c r="AC261">
        <v>1</v>
      </c>
      <c r="AD261">
        <v>-9</v>
      </c>
      <c r="AE261">
        <v>0</v>
      </c>
      <c r="AF261">
        <v>0</v>
      </c>
      <c r="AG261">
        <v>0</v>
      </c>
      <c r="AH261" t="s">
        <v>103</v>
      </c>
      <c r="AI261" s="1">
        <v>44621.535891203705</v>
      </c>
      <c r="AJ261">
        <v>65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-9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  <c r="BF261" t="s">
        <v>11</v>
      </c>
    </row>
    <row r="262" spans="1:58" x14ac:dyDescent="0.45">
      <c r="A262" t="s">
        <v>725</v>
      </c>
      <c r="B262" t="s">
        <v>80</v>
      </c>
      <c r="C262" t="s">
        <v>723</v>
      </c>
      <c r="D262" t="s">
        <v>82</v>
      </c>
      <c r="E262" s="2" t="str">
        <f>HYPERLINK("capsilon://?command=openfolder&amp;siteaddress=FAM.docvelocity-na8.net&amp;folderid=FXF2681F71-8A42-A4EC-E0C6-F08A6D2B4E9C","FX220112771")</f>
        <v>FX220112771</v>
      </c>
      <c r="F262" t="s">
        <v>19</v>
      </c>
      <c r="G262" t="s">
        <v>19</v>
      </c>
      <c r="H262" t="s">
        <v>83</v>
      </c>
      <c r="I262" t="s">
        <v>726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44621.380648148152</v>
      </c>
      <c r="P262" s="1">
        <v>44621.536736111113</v>
      </c>
      <c r="Q262">
        <v>13282</v>
      </c>
      <c r="R262">
        <v>204</v>
      </c>
      <c r="S262" t="b">
        <v>0</v>
      </c>
      <c r="T262" t="s">
        <v>88</v>
      </c>
      <c r="U262" t="b">
        <v>0</v>
      </c>
      <c r="V262" t="s">
        <v>94</v>
      </c>
      <c r="W262" s="1">
        <v>44621.41673611111</v>
      </c>
      <c r="X262">
        <v>131</v>
      </c>
      <c r="Y262">
        <v>9</v>
      </c>
      <c r="Z262">
        <v>0</v>
      </c>
      <c r="AA262">
        <v>9</v>
      </c>
      <c r="AB262">
        <v>0</v>
      </c>
      <c r="AC262">
        <v>1</v>
      </c>
      <c r="AD262">
        <v>-9</v>
      </c>
      <c r="AE262">
        <v>0</v>
      </c>
      <c r="AF262">
        <v>0</v>
      </c>
      <c r="AG262">
        <v>0</v>
      </c>
      <c r="AH262" t="s">
        <v>103</v>
      </c>
      <c r="AI262" s="1">
        <v>44621.536736111113</v>
      </c>
      <c r="AJ262">
        <v>73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-9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  <c r="BF262" t="s">
        <v>11</v>
      </c>
    </row>
    <row r="263" spans="1:58" x14ac:dyDescent="0.45">
      <c r="A263" t="s">
        <v>727</v>
      </c>
      <c r="B263" t="s">
        <v>80</v>
      </c>
      <c r="C263" t="s">
        <v>504</v>
      </c>
      <c r="D263" t="s">
        <v>82</v>
      </c>
      <c r="E263" s="2" t="str">
        <f>HYPERLINK("capsilon://?command=openfolder&amp;siteaddress=FAM.docvelocity-na8.net&amp;folderid=FXE78AD825-32EA-DBD6-7CB2-74205192E38D","FX220113866")</f>
        <v>FX220113866</v>
      </c>
      <c r="F263" t="s">
        <v>19</v>
      </c>
      <c r="G263" t="s">
        <v>19</v>
      </c>
      <c r="H263" t="s">
        <v>83</v>
      </c>
      <c r="I263" t="s">
        <v>728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44622.560486111113</v>
      </c>
      <c r="P263" s="1">
        <v>44622.586793981478</v>
      </c>
      <c r="Q263">
        <v>1644</v>
      </c>
      <c r="R263">
        <v>629</v>
      </c>
      <c r="S263" t="b">
        <v>0</v>
      </c>
      <c r="T263" t="s">
        <v>88</v>
      </c>
      <c r="U263" t="b">
        <v>0</v>
      </c>
      <c r="V263" t="s">
        <v>191</v>
      </c>
      <c r="W263" s="1">
        <v>44622.569594907407</v>
      </c>
      <c r="X263">
        <v>462</v>
      </c>
      <c r="Y263">
        <v>21</v>
      </c>
      <c r="Z263">
        <v>0</v>
      </c>
      <c r="AA263">
        <v>21</v>
      </c>
      <c r="AB263">
        <v>0</v>
      </c>
      <c r="AC263">
        <v>17</v>
      </c>
      <c r="AD263">
        <v>-21</v>
      </c>
      <c r="AE263">
        <v>0</v>
      </c>
      <c r="AF263">
        <v>0</v>
      </c>
      <c r="AG263">
        <v>0</v>
      </c>
      <c r="AH263" t="s">
        <v>90</v>
      </c>
      <c r="AI263" s="1">
        <v>44622.586793981478</v>
      </c>
      <c r="AJ263">
        <v>167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-21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  <c r="BF263" t="s">
        <v>11</v>
      </c>
    </row>
    <row r="264" spans="1:58" x14ac:dyDescent="0.45">
      <c r="A264" t="s">
        <v>729</v>
      </c>
      <c r="B264" t="s">
        <v>80</v>
      </c>
      <c r="C264" t="s">
        <v>504</v>
      </c>
      <c r="D264" t="s">
        <v>82</v>
      </c>
      <c r="E264" s="2" t="str">
        <f>HYPERLINK("capsilon://?command=openfolder&amp;siteaddress=FAM.docvelocity-na8.net&amp;folderid=FXE78AD825-32EA-DBD6-7CB2-74205192E38D","FX220113866")</f>
        <v>FX220113866</v>
      </c>
      <c r="F264" t="s">
        <v>19</v>
      </c>
      <c r="G264" t="s">
        <v>19</v>
      </c>
      <c r="H264" t="s">
        <v>83</v>
      </c>
      <c r="I264" t="s">
        <v>730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44622.565555555557</v>
      </c>
      <c r="P264" s="1">
        <v>44622.589502314811</v>
      </c>
      <c r="Q264">
        <v>1335</v>
      </c>
      <c r="R264">
        <v>734</v>
      </c>
      <c r="S264" t="b">
        <v>0</v>
      </c>
      <c r="T264" t="s">
        <v>88</v>
      </c>
      <c r="U264" t="b">
        <v>0</v>
      </c>
      <c r="V264" t="s">
        <v>191</v>
      </c>
      <c r="W264" s="1">
        <v>44622.57540509259</v>
      </c>
      <c r="X264">
        <v>501</v>
      </c>
      <c r="Y264">
        <v>37</v>
      </c>
      <c r="Z264">
        <v>0</v>
      </c>
      <c r="AA264">
        <v>37</v>
      </c>
      <c r="AB264">
        <v>0</v>
      </c>
      <c r="AC264">
        <v>26</v>
      </c>
      <c r="AD264">
        <v>-37</v>
      </c>
      <c r="AE264">
        <v>0</v>
      </c>
      <c r="AF264">
        <v>0</v>
      </c>
      <c r="AG264">
        <v>0</v>
      </c>
      <c r="AH264" t="s">
        <v>90</v>
      </c>
      <c r="AI264" s="1">
        <v>44622.589502314811</v>
      </c>
      <c r="AJ264">
        <v>233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-37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  <c r="BF264" t="s">
        <v>11</v>
      </c>
    </row>
    <row r="265" spans="1:58" x14ac:dyDescent="0.45">
      <c r="A265" t="s">
        <v>731</v>
      </c>
      <c r="B265" t="s">
        <v>80</v>
      </c>
      <c r="C265" t="s">
        <v>585</v>
      </c>
      <c r="D265" t="s">
        <v>82</v>
      </c>
      <c r="E265" s="2" t="str">
        <f>HYPERLINK("capsilon://?command=openfolder&amp;siteaddress=FAM.docvelocity-na8.net&amp;folderid=FXC4D225BF-3264-58A6-8574-01EA67510E8B","FX22022865")</f>
        <v>FX22022865</v>
      </c>
      <c r="F265" t="s">
        <v>19</v>
      </c>
      <c r="G265" t="s">
        <v>19</v>
      </c>
      <c r="H265" t="s">
        <v>83</v>
      </c>
      <c r="I265" t="s">
        <v>732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44621.392592592594</v>
      </c>
      <c r="P265" s="1">
        <v>44621.5390625</v>
      </c>
      <c r="Q265">
        <v>12285</v>
      </c>
      <c r="R265">
        <v>370</v>
      </c>
      <c r="S265" t="b">
        <v>0</v>
      </c>
      <c r="T265" t="s">
        <v>88</v>
      </c>
      <c r="U265" t="b">
        <v>0</v>
      </c>
      <c r="V265" t="s">
        <v>130</v>
      </c>
      <c r="W265" s="1">
        <v>44621.417847222219</v>
      </c>
      <c r="X265">
        <v>164</v>
      </c>
      <c r="Y265">
        <v>21</v>
      </c>
      <c r="Z265">
        <v>0</v>
      </c>
      <c r="AA265">
        <v>21</v>
      </c>
      <c r="AB265">
        <v>0</v>
      </c>
      <c r="AC265">
        <v>4</v>
      </c>
      <c r="AD265">
        <v>-21</v>
      </c>
      <c r="AE265">
        <v>0</v>
      </c>
      <c r="AF265">
        <v>0</v>
      </c>
      <c r="AG265">
        <v>0</v>
      </c>
      <c r="AH265" t="s">
        <v>103</v>
      </c>
      <c r="AI265" s="1">
        <v>44621.5390625</v>
      </c>
      <c r="AJ265">
        <v>200</v>
      </c>
      <c r="AK265">
        <v>3</v>
      </c>
      <c r="AL265">
        <v>0</v>
      </c>
      <c r="AM265">
        <v>3</v>
      </c>
      <c r="AN265">
        <v>0</v>
      </c>
      <c r="AO265">
        <v>1</v>
      </c>
      <c r="AP265">
        <v>-24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  <c r="BF265" t="s">
        <v>11</v>
      </c>
    </row>
    <row r="266" spans="1:58" x14ac:dyDescent="0.45">
      <c r="A266" t="s">
        <v>733</v>
      </c>
      <c r="B266" t="s">
        <v>80</v>
      </c>
      <c r="C266" t="s">
        <v>577</v>
      </c>
      <c r="D266" t="s">
        <v>82</v>
      </c>
      <c r="E266" s="2" t="str">
        <f>HYPERLINK("capsilon://?command=openfolder&amp;siteaddress=FAM.docvelocity-na8.net&amp;folderid=FX83E42FF9-F014-F90B-449E-844FA8D2BB6B","FX22029962")</f>
        <v>FX22029962</v>
      </c>
      <c r="F266" t="s">
        <v>19</v>
      </c>
      <c r="G266" t="s">
        <v>19</v>
      </c>
      <c r="H266" t="s">
        <v>83</v>
      </c>
      <c r="I266" t="s">
        <v>734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44622.595069444447</v>
      </c>
      <c r="P266" s="1">
        <v>44622.621435185189</v>
      </c>
      <c r="Q266">
        <v>1512</v>
      </c>
      <c r="R266">
        <v>766</v>
      </c>
      <c r="S266" t="b">
        <v>0</v>
      </c>
      <c r="T266" t="s">
        <v>88</v>
      </c>
      <c r="U266" t="b">
        <v>0</v>
      </c>
      <c r="V266" t="s">
        <v>114</v>
      </c>
      <c r="W266" s="1">
        <v>44622.599652777775</v>
      </c>
      <c r="X266">
        <v>371</v>
      </c>
      <c r="Y266">
        <v>21</v>
      </c>
      <c r="Z266">
        <v>0</v>
      </c>
      <c r="AA266">
        <v>21</v>
      </c>
      <c r="AB266">
        <v>0</v>
      </c>
      <c r="AC266">
        <v>10</v>
      </c>
      <c r="AD266">
        <v>-21</v>
      </c>
      <c r="AE266">
        <v>0</v>
      </c>
      <c r="AF266">
        <v>0</v>
      </c>
      <c r="AG266">
        <v>0</v>
      </c>
      <c r="AH266" t="s">
        <v>98</v>
      </c>
      <c r="AI266" s="1">
        <v>44622.621435185189</v>
      </c>
      <c r="AJ266">
        <v>395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-22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  <c r="BF266" t="s">
        <v>11</v>
      </c>
    </row>
    <row r="267" spans="1:58" x14ac:dyDescent="0.45">
      <c r="A267" t="s">
        <v>735</v>
      </c>
      <c r="B267" t="s">
        <v>80</v>
      </c>
      <c r="C267" t="s">
        <v>736</v>
      </c>
      <c r="D267" t="s">
        <v>82</v>
      </c>
      <c r="E267" s="2" t="str">
        <f>HYPERLINK("capsilon://?command=openfolder&amp;siteaddress=FAM.docvelocity-na8.net&amp;folderid=FX278449E0-C065-060D-E05C-6C967A773BCB","FX22024351")</f>
        <v>FX22024351</v>
      </c>
      <c r="F267" t="s">
        <v>19</v>
      </c>
      <c r="G267" t="s">
        <v>19</v>
      </c>
      <c r="H267" t="s">
        <v>83</v>
      </c>
      <c r="I267" t="s">
        <v>737</v>
      </c>
      <c r="J267">
        <v>0</v>
      </c>
      <c r="K267" t="s">
        <v>85</v>
      </c>
      <c r="L267" t="s">
        <v>86</v>
      </c>
      <c r="M267" t="s">
        <v>87</v>
      </c>
      <c r="N267">
        <v>2</v>
      </c>
      <c r="O267" s="1">
        <v>44622.604756944442</v>
      </c>
      <c r="P267" s="1">
        <v>44622.624074074076</v>
      </c>
      <c r="Q267">
        <v>670</v>
      </c>
      <c r="R267">
        <v>999</v>
      </c>
      <c r="S267" t="b">
        <v>0</v>
      </c>
      <c r="T267" t="s">
        <v>88</v>
      </c>
      <c r="U267" t="b">
        <v>0</v>
      </c>
      <c r="V267" t="s">
        <v>89</v>
      </c>
      <c r="W267" s="1">
        <v>44622.613842592589</v>
      </c>
      <c r="X267">
        <v>772</v>
      </c>
      <c r="Y267">
        <v>37</v>
      </c>
      <c r="Z267">
        <v>0</v>
      </c>
      <c r="AA267">
        <v>37</v>
      </c>
      <c r="AB267">
        <v>0</v>
      </c>
      <c r="AC267">
        <v>27</v>
      </c>
      <c r="AD267">
        <v>-37</v>
      </c>
      <c r="AE267">
        <v>0</v>
      </c>
      <c r="AF267">
        <v>0</v>
      </c>
      <c r="AG267">
        <v>0</v>
      </c>
      <c r="AH267" t="s">
        <v>98</v>
      </c>
      <c r="AI267" s="1">
        <v>44622.624074074076</v>
      </c>
      <c r="AJ267">
        <v>227</v>
      </c>
      <c r="AK267">
        <v>2</v>
      </c>
      <c r="AL267">
        <v>0</v>
      </c>
      <c r="AM267">
        <v>2</v>
      </c>
      <c r="AN267">
        <v>0</v>
      </c>
      <c r="AO267">
        <v>2</v>
      </c>
      <c r="AP267">
        <v>-39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  <c r="BF267" t="s">
        <v>11</v>
      </c>
    </row>
    <row r="268" spans="1:58" x14ac:dyDescent="0.45">
      <c r="A268" t="s">
        <v>738</v>
      </c>
      <c r="B268" t="s">
        <v>80</v>
      </c>
      <c r="C268" t="s">
        <v>720</v>
      </c>
      <c r="D268" t="s">
        <v>82</v>
      </c>
      <c r="E268" s="2" t="str">
        <f>HYPERLINK("capsilon://?command=openfolder&amp;siteaddress=FAM.docvelocity-na8.net&amp;folderid=FX48C86831-B0BE-0AF6-0788-D2AA76DB40E7","FX22027712")</f>
        <v>FX22027712</v>
      </c>
      <c r="F268" t="s">
        <v>19</v>
      </c>
      <c r="G268" t="s">
        <v>19</v>
      </c>
      <c r="H268" t="s">
        <v>83</v>
      </c>
      <c r="I268" t="s">
        <v>739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44622.616226851853</v>
      </c>
      <c r="P268" s="1">
        <v>44622.627141203702</v>
      </c>
      <c r="Q268">
        <v>415</v>
      </c>
      <c r="R268">
        <v>528</v>
      </c>
      <c r="S268" t="b">
        <v>0</v>
      </c>
      <c r="T268" t="s">
        <v>88</v>
      </c>
      <c r="U268" t="b">
        <v>0</v>
      </c>
      <c r="V268" t="s">
        <v>89</v>
      </c>
      <c r="W268" s="1">
        <v>44622.619375000002</v>
      </c>
      <c r="X268">
        <v>264</v>
      </c>
      <c r="Y268">
        <v>21</v>
      </c>
      <c r="Z268">
        <v>0</v>
      </c>
      <c r="AA268">
        <v>21</v>
      </c>
      <c r="AB268">
        <v>0</v>
      </c>
      <c r="AC268">
        <v>3</v>
      </c>
      <c r="AD268">
        <v>-21</v>
      </c>
      <c r="AE268">
        <v>0</v>
      </c>
      <c r="AF268">
        <v>0</v>
      </c>
      <c r="AG268">
        <v>0</v>
      </c>
      <c r="AH268" t="s">
        <v>98</v>
      </c>
      <c r="AI268" s="1">
        <v>44622.627141203702</v>
      </c>
      <c r="AJ268">
        <v>264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-21</v>
      </c>
      <c r="AQ268">
        <v>21</v>
      </c>
      <c r="AR268">
        <v>0</v>
      </c>
      <c r="AS268">
        <v>2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  <c r="BF268" t="s">
        <v>11</v>
      </c>
    </row>
    <row r="269" spans="1:58" x14ac:dyDescent="0.45">
      <c r="A269" t="s">
        <v>740</v>
      </c>
      <c r="B269" t="s">
        <v>80</v>
      </c>
      <c r="C269" t="s">
        <v>720</v>
      </c>
      <c r="D269" t="s">
        <v>82</v>
      </c>
      <c r="E269" s="2" t="str">
        <f>HYPERLINK("capsilon://?command=openfolder&amp;siteaddress=FAM.docvelocity-na8.net&amp;folderid=FX48C86831-B0BE-0AF6-0788-D2AA76DB40E7","FX22027712")</f>
        <v>FX22027712</v>
      </c>
      <c r="F269" t="s">
        <v>19</v>
      </c>
      <c r="G269" t="s">
        <v>19</v>
      </c>
      <c r="H269" t="s">
        <v>83</v>
      </c>
      <c r="I269" t="s">
        <v>739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44622.62777777778</v>
      </c>
      <c r="P269" s="1">
        <v>44622.678391203706</v>
      </c>
      <c r="Q269">
        <v>3529</v>
      </c>
      <c r="R269">
        <v>844</v>
      </c>
      <c r="S269" t="b">
        <v>0</v>
      </c>
      <c r="T269" t="s">
        <v>88</v>
      </c>
      <c r="U269" t="b">
        <v>1</v>
      </c>
      <c r="V269" t="s">
        <v>111</v>
      </c>
      <c r="W269" s="1">
        <v>44622.636157407411</v>
      </c>
      <c r="X269">
        <v>714</v>
      </c>
      <c r="Y269">
        <v>42</v>
      </c>
      <c r="Z269">
        <v>0</v>
      </c>
      <c r="AA269">
        <v>42</v>
      </c>
      <c r="AB269">
        <v>0</v>
      </c>
      <c r="AC269">
        <v>22</v>
      </c>
      <c r="AD269">
        <v>-42</v>
      </c>
      <c r="AE269">
        <v>0</v>
      </c>
      <c r="AF269">
        <v>0</v>
      </c>
      <c r="AG269">
        <v>0</v>
      </c>
      <c r="AH269" t="s">
        <v>103</v>
      </c>
      <c r="AI269" s="1">
        <v>44622.678391203706</v>
      </c>
      <c r="AJ269">
        <v>130</v>
      </c>
      <c r="AK269">
        <v>2</v>
      </c>
      <c r="AL269">
        <v>0</v>
      </c>
      <c r="AM269">
        <v>2</v>
      </c>
      <c r="AN269">
        <v>0</v>
      </c>
      <c r="AO269">
        <v>1</v>
      </c>
      <c r="AP269">
        <v>-44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  <c r="BF269" t="s">
        <v>11</v>
      </c>
    </row>
    <row r="270" spans="1:58" x14ac:dyDescent="0.45">
      <c r="A270" t="s">
        <v>741</v>
      </c>
      <c r="B270" t="s">
        <v>80</v>
      </c>
      <c r="C270" t="s">
        <v>742</v>
      </c>
      <c r="D270" t="s">
        <v>82</v>
      </c>
      <c r="E270" s="2" t="str">
        <f>HYPERLINK("capsilon://?command=openfolder&amp;siteaddress=FAM.docvelocity-na8.net&amp;folderid=FXAA460E59-39CB-D8DF-A280-AAED5209DAB9","FX220114094")</f>
        <v>FX220114094</v>
      </c>
      <c r="F270" t="s">
        <v>19</v>
      </c>
      <c r="G270" t="s">
        <v>19</v>
      </c>
      <c r="H270" t="s">
        <v>83</v>
      </c>
      <c r="I270" t="s">
        <v>743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44622.630856481483</v>
      </c>
      <c r="P270" s="1">
        <v>44622.681562500002</v>
      </c>
      <c r="Q270">
        <v>3179</v>
      </c>
      <c r="R270">
        <v>1202</v>
      </c>
      <c r="S270" t="b">
        <v>0</v>
      </c>
      <c r="T270" t="s">
        <v>88</v>
      </c>
      <c r="U270" t="b">
        <v>0</v>
      </c>
      <c r="V270" t="s">
        <v>102</v>
      </c>
      <c r="W270" s="1">
        <v>44622.640393518515</v>
      </c>
      <c r="X270">
        <v>818</v>
      </c>
      <c r="Y270">
        <v>64</v>
      </c>
      <c r="Z270">
        <v>0</v>
      </c>
      <c r="AA270">
        <v>64</v>
      </c>
      <c r="AB270">
        <v>0</v>
      </c>
      <c r="AC270">
        <v>44</v>
      </c>
      <c r="AD270">
        <v>-64</v>
      </c>
      <c r="AE270">
        <v>0</v>
      </c>
      <c r="AF270">
        <v>0</v>
      </c>
      <c r="AG270">
        <v>0</v>
      </c>
      <c r="AH270" t="s">
        <v>107</v>
      </c>
      <c r="AI270" s="1">
        <v>44622.681562500002</v>
      </c>
      <c r="AJ270">
        <v>384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-65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  <c r="BF270" t="s">
        <v>11</v>
      </c>
    </row>
    <row r="271" spans="1:58" x14ac:dyDescent="0.45">
      <c r="A271" t="s">
        <v>744</v>
      </c>
      <c r="B271" t="s">
        <v>80</v>
      </c>
      <c r="C271" t="s">
        <v>745</v>
      </c>
      <c r="D271" t="s">
        <v>82</v>
      </c>
      <c r="E271" s="2" t="str">
        <f>HYPERLINK("capsilon://?command=openfolder&amp;siteaddress=FAM.docvelocity-na8.net&amp;folderid=FX6AD24C97-6DA2-E827-EBD2-7D7D58DC2746","FX22026519")</f>
        <v>FX22026519</v>
      </c>
      <c r="F271" t="s">
        <v>19</v>
      </c>
      <c r="G271" t="s">
        <v>19</v>
      </c>
      <c r="H271" t="s">
        <v>83</v>
      </c>
      <c r="I271" t="s">
        <v>746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44622.637777777774</v>
      </c>
      <c r="P271" s="1">
        <v>44622.67863425926</v>
      </c>
      <c r="Q271">
        <v>3430</v>
      </c>
      <c r="R271">
        <v>100</v>
      </c>
      <c r="S271" t="b">
        <v>0</v>
      </c>
      <c r="T271" t="s">
        <v>88</v>
      </c>
      <c r="U271" t="b">
        <v>0</v>
      </c>
      <c r="V271" t="s">
        <v>102</v>
      </c>
      <c r="W271" s="1">
        <v>44622.641331018516</v>
      </c>
      <c r="X271">
        <v>80</v>
      </c>
      <c r="Y271">
        <v>0</v>
      </c>
      <c r="Z271">
        <v>0</v>
      </c>
      <c r="AA271">
        <v>0</v>
      </c>
      <c r="AB271">
        <v>52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103</v>
      </c>
      <c r="AI271" s="1">
        <v>44622.67863425926</v>
      </c>
      <c r="AJ271">
        <v>20</v>
      </c>
      <c r="AK271">
        <v>0</v>
      </c>
      <c r="AL271">
        <v>0</v>
      </c>
      <c r="AM271">
        <v>0</v>
      </c>
      <c r="AN271">
        <v>52</v>
      </c>
      <c r="AO271">
        <v>0</v>
      </c>
      <c r="AP271">
        <v>0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  <c r="BF271" t="s">
        <v>11</v>
      </c>
    </row>
    <row r="272" spans="1:58" x14ac:dyDescent="0.45">
      <c r="A272" t="s">
        <v>747</v>
      </c>
      <c r="B272" t="s">
        <v>80</v>
      </c>
      <c r="C272" t="s">
        <v>745</v>
      </c>
      <c r="D272" t="s">
        <v>82</v>
      </c>
      <c r="E272" s="2" t="str">
        <f>HYPERLINK("capsilon://?command=openfolder&amp;siteaddress=FAM.docvelocity-na8.net&amp;folderid=FX6AD24C97-6DA2-E827-EBD2-7D7D58DC2746","FX22026519")</f>
        <v>FX22026519</v>
      </c>
      <c r="F272" t="s">
        <v>19</v>
      </c>
      <c r="G272" t="s">
        <v>19</v>
      </c>
      <c r="H272" t="s">
        <v>83</v>
      </c>
      <c r="I272" t="s">
        <v>748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44622.637962962966</v>
      </c>
      <c r="P272" s="1">
        <v>44622.679351851853</v>
      </c>
      <c r="Q272">
        <v>3273</v>
      </c>
      <c r="R272">
        <v>303</v>
      </c>
      <c r="S272" t="b">
        <v>0</v>
      </c>
      <c r="T272" t="s">
        <v>88</v>
      </c>
      <c r="U272" t="b">
        <v>0</v>
      </c>
      <c r="V272" t="s">
        <v>102</v>
      </c>
      <c r="W272" s="1">
        <v>44622.644131944442</v>
      </c>
      <c r="X272">
        <v>241</v>
      </c>
      <c r="Y272">
        <v>52</v>
      </c>
      <c r="Z272">
        <v>0</v>
      </c>
      <c r="AA272">
        <v>52</v>
      </c>
      <c r="AB272">
        <v>0</v>
      </c>
      <c r="AC272">
        <v>7</v>
      </c>
      <c r="AD272">
        <v>-52</v>
      </c>
      <c r="AE272">
        <v>0</v>
      </c>
      <c r="AF272">
        <v>0</v>
      </c>
      <c r="AG272">
        <v>0</v>
      </c>
      <c r="AH272" t="s">
        <v>103</v>
      </c>
      <c r="AI272" s="1">
        <v>44622.679351851853</v>
      </c>
      <c r="AJ272">
        <v>62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-52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  <c r="BF272" t="s">
        <v>11</v>
      </c>
    </row>
    <row r="273" spans="1:58" x14ac:dyDescent="0.45">
      <c r="A273" t="s">
        <v>749</v>
      </c>
      <c r="B273" t="s">
        <v>80</v>
      </c>
      <c r="C273" t="s">
        <v>710</v>
      </c>
      <c r="D273" t="s">
        <v>82</v>
      </c>
      <c r="E273" s="2" t="str">
        <f>HYPERLINK("capsilon://?command=openfolder&amp;siteaddress=FAM.docvelocity-na8.net&amp;folderid=FX9A2A4690-B824-AD85-DF04-2478B5F7D8EE","FX22023845")</f>
        <v>FX22023845</v>
      </c>
      <c r="F273" t="s">
        <v>19</v>
      </c>
      <c r="G273" t="s">
        <v>19</v>
      </c>
      <c r="H273" t="s">
        <v>83</v>
      </c>
      <c r="I273" t="s">
        <v>750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44622.644282407404</v>
      </c>
      <c r="P273" s="1">
        <v>44622.686701388891</v>
      </c>
      <c r="Q273">
        <v>1017</v>
      </c>
      <c r="R273">
        <v>2648</v>
      </c>
      <c r="S273" t="b">
        <v>0</v>
      </c>
      <c r="T273" t="s">
        <v>88</v>
      </c>
      <c r="U273" t="b">
        <v>0</v>
      </c>
      <c r="V273" t="s">
        <v>102</v>
      </c>
      <c r="W273" s="1">
        <v>44622.667939814812</v>
      </c>
      <c r="X273">
        <v>2014</v>
      </c>
      <c r="Y273">
        <v>174</v>
      </c>
      <c r="Z273">
        <v>0</v>
      </c>
      <c r="AA273">
        <v>174</v>
      </c>
      <c r="AB273">
        <v>0</v>
      </c>
      <c r="AC273">
        <v>138</v>
      </c>
      <c r="AD273">
        <v>-174</v>
      </c>
      <c r="AE273">
        <v>0</v>
      </c>
      <c r="AF273">
        <v>0</v>
      </c>
      <c r="AG273">
        <v>0</v>
      </c>
      <c r="AH273" t="s">
        <v>103</v>
      </c>
      <c r="AI273" s="1">
        <v>44622.686701388891</v>
      </c>
      <c r="AJ273">
        <v>634</v>
      </c>
      <c r="AK273">
        <v>3</v>
      </c>
      <c r="AL273">
        <v>0</v>
      </c>
      <c r="AM273">
        <v>3</v>
      </c>
      <c r="AN273">
        <v>0</v>
      </c>
      <c r="AO273">
        <v>2</v>
      </c>
      <c r="AP273">
        <v>-177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  <c r="BF273" t="s">
        <v>11</v>
      </c>
    </row>
    <row r="274" spans="1:58" x14ac:dyDescent="0.45">
      <c r="A274" t="s">
        <v>751</v>
      </c>
      <c r="B274" t="s">
        <v>80</v>
      </c>
      <c r="C274" t="s">
        <v>752</v>
      </c>
      <c r="D274" t="s">
        <v>82</v>
      </c>
      <c r="E274" s="2" t="str">
        <f>HYPERLINK("capsilon://?command=openfolder&amp;siteaddress=FAM.docvelocity-na8.net&amp;folderid=FX8481A52B-8764-9483-A062-40D7F8DBEBF0","FX220211008")</f>
        <v>FX220211008</v>
      </c>
      <c r="F274" t="s">
        <v>19</v>
      </c>
      <c r="G274" t="s">
        <v>19</v>
      </c>
      <c r="H274" t="s">
        <v>83</v>
      </c>
      <c r="I274" t="s">
        <v>753</v>
      </c>
      <c r="J274">
        <v>0</v>
      </c>
      <c r="K274" t="s">
        <v>85</v>
      </c>
      <c r="L274" t="s">
        <v>86</v>
      </c>
      <c r="M274" t="s">
        <v>87</v>
      </c>
      <c r="N274">
        <v>2</v>
      </c>
      <c r="O274" s="1">
        <v>44622.663946759261</v>
      </c>
      <c r="P274" s="1">
        <v>44622.700335648151</v>
      </c>
      <c r="Q274">
        <v>1332</v>
      </c>
      <c r="R274">
        <v>1812</v>
      </c>
      <c r="S274" t="b">
        <v>0</v>
      </c>
      <c r="T274" t="s">
        <v>88</v>
      </c>
      <c r="U274" t="b">
        <v>0</v>
      </c>
      <c r="V274" t="s">
        <v>130</v>
      </c>
      <c r="W274" s="1">
        <v>44622.689085648148</v>
      </c>
      <c r="X274">
        <v>1614</v>
      </c>
      <c r="Y274">
        <v>109</v>
      </c>
      <c r="Z274">
        <v>0</v>
      </c>
      <c r="AA274">
        <v>109</v>
      </c>
      <c r="AB274">
        <v>0</v>
      </c>
      <c r="AC274">
        <v>44</v>
      </c>
      <c r="AD274">
        <v>-109</v>
      </c>
      <c r="AE274">
        <v>0</v>
      </c>
      <c r="AF274">
        <v>0</v>
      </c>
      <c r="AG274">
        <v>0</v>
      </c>
      <c r="AH274" t="s">
        <v>103</v>
      </c>
      <c r="AI274" s="1">
        <v>44622.700335648151</v>
      </c>
      <c r="AJ274">
        <v>188</v>
      </c>
      <c r="AK274">
        <v>3</v>
      </c>
      <c r="AL274">
        <v>0</v>
      </c>
      <c r="AM274">
        <v>3</v>
      </c>
      <c r="AN274">
        <v>0</v>
      </c>
      <c r="AO274">
        <v>2</v>
      </c>
      <c r="AP274">
        <v>-112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  <c r="BF274" t="s">
        <v>11</v>
      </c>
    </row>
    <row r="275" spans="1:58" x14ac:dyDescent="0.45">
      <c r="A275" t="s">
        <v>754</v>
      </c>
      <c r="B275" t="s">
        <v>80</v>
      </c>
      <c r="C275" t="s">
        <v>710</v>
      </c>
      <c r="D275" t="s">
        <v>82</v>
      </c>
      <c r="E275" s="2" t="str">
        <f>HYPERLINK("capsilon://?command=openfolder&amp;siteaddress=FAM.docvelocity-na8.net&amp;folderid=FX9A2A4690-B824-AD85-DF04-2478B5F7D8EE","FX22023845")</f>
        <v>FX22023845</v>
      </c>
      <c r="F275" t="s">
        <v>19</v>
      </c>
      <c r="G275" t="s">
        <v>19</v>
      </c>
      <c r="H275" t="s">
        <v>83</v>
      </c>
      <c r="I275" t="s">
        <v>755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44622.666562500002</v>
      </c>
      <c r="P275" s="1">
        <v>44622.701527777775</v>
      </c>
      <c r="Q275">
        <v>1080</v>
      </c>
      <c r="R275">
        <v>1941</v>
      </c>
      <c r="S275" t="b">
        <v>0</v>
      </c>
      <c r="T275" t="s">
        <v>88</v>
      </c>
      <c r="U275" t="b">
        <v>0</v>
      </c>
      <c r="V275" t="s">
        <v>114</v>
      </c>
      <c r="W275" s="1">
        <v>44622.697662037041</v>
      </c>
      <c r="X275">
        <v>1724</v>
      </c>
      <c r="Y275">
        <v>54</v>
      </c>
      <c r="Z275">
        <v>0</v>
      </c>
      <c r="AA275">
        <v>54</v>
      </c>
      <c r="AB275">
        <v>0</v>
      </c>
      <c r="AC275">
        <v>51</v>
      </c>
      <c r="AD275">
        <v>-54</v>
      </c>
      <c r="AE275">
        <v>0</v>
      </c>
      <c r="AF275">
        <v>0</v>
      </c>
      <c r="AG275">
        <v>0</v>
      </c>
      <c r="AH275" t="s">
        <v>103</v>
      </c>
      <c r="AI275" s="1">
        <v>44622.701527777775</v>
      </c>
      <c r="AJ275">
        <v>102</v>
      </c>
      <c r="AK275">
        <v>2</v>
      </c>
      <c r="AL275">
        <v>0</v>
      </c>
      <c r="AM275">
        <v>2</v>
      </c>
      <c r="AN275">
        <v>0</v>
      </c>
      <c r="AO275">
        <v>1</v>
      </c>
      <c r="AP275">
        <v>-56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  <c r="BF275" t="s">
        <v>11</v>
      </c>
    </row>
    <row r="276" spans="1:58" x14ac:dyDescent="0.45">
      <c r="A276" t="s">
        <v>756</v>
      </c>
      <c r="B276" t="s">
        <v>80</v>
      </c>
      <c r="C276" t="s">
        <v>757</v>
      </c>
      <c r="D276" t="s">
        <v>82</v>
      </c>
      <c r="E276" s="2" t="str">
        <f>HYPERLINK("capsilon://?command=openfolder&amp;siteaddress=FAM.docvelocity-na8.net&amp;folderid=FX97607BD9-175E-E6EC-A037-E1AFA589A628","FX22029229")</f>
        <v>FX22029229</v>
      </c>
      <c r="F276" t="s">
        <v>19</v>
      </c>
      <c r="G276" t="s">
        <v>19</v>
      </c>
      <c r="H276" t="s">
        <v>83</v>
      </c>
      <c r="I276" t="s">
        <v>758</v>
      </c>
      <c r="J276">
        <v>0</v>
      </c>
      <c r="K276" t="s">
        <v>85</v>
      </c>
      <c r="L276" t="s">
        <v>86</v>
      </c>
      <c r="M276" t="s">
        <v>87</v>
      </c>
      <c r="N276">
        <v>1</v>
      </c>
      <c r="O276" s="1">
        <v>44622.671331018515</v>
      </c>
      <c r="P276" s="1">
        <v>44622.677534722221</v>
      </c>
      <c r="Q276">
        <v>472</v>
      </c>
      <c r="R276">
        <v>64</v>
      </c>
      <c r="S276" t="b">
        <v>0</v>
      </c>
      <c r="T276" t="s">
        <v>88</v>
      </c>
      <c r="U276" t="b">
        <v>0</v>
      </c>
      <c r="V276" t="s">
        <v>237</v>
      </c>
      <c r="W276" s="1">
        <v>44622.677534722221</v>
      </c>
      <c r="X276">
        <v>64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52</v>
      </c>
      <c r="AF276">
        <v>0</v>
      </c>
      <c r="AG276">
        <v>1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  <c r="BF276" t="s">
        <v>11</v>
      </c>
    </row>
    <row r="277" spans="1:58" x14ac:dyDescent="0.45">
      <c r="A277" t="s">
        <v>759</v>
      </c>
      <c r="B277" t="s">
        <v>80</v>
      </c>
      <c r="C277" t="s">
        <v>757</v>
      </c>
      <c r="D277" t="s">
        <v>82</v>
      </c>
      <c r="E277" s="2" t="str">
        <f>HYPERLINK("capsilon://?command=openfolder&amp;siteaddress=FAM.docvelocity-na8.net&amp;folderid=FX97607BD9-175E-E6EC-A037-E1AFA589A628","FX22029229")</f>
        <v>FX22029229</v>
      </c>
      <c r="F277" t="s">
        <v>19</v>
      </c>
      <c r="G277" t="s">
        <v>19</v>
      </c>
      <c r="H277" t="s">
        <v>83</v>
      </c>
      <c r="I277" t="s">
        <v>758</v>
      </c>
      <c r="J277">
        <v>0</v>
      </c>
      <c r="K277" t="s">
        <v>85</v>
      </c>
      <c r="L277" t="s">
        <v>86</v>
      </c>
      <c r="M277" t="s">
        <v>87</v>
      </c>
      <c r="N277">
        <v>2</v>
      </c>
      <c r="O277" s="1">
        <v>44622.677870370368</v>
      </c>
      <c r="P277" s="1">
        <v>44622.698148148149</v>
      </c>
      <c r="Q277">
        <v>1191</v>
      </c>
      <c r="R277">
        <v>561</v>
      </c>
      <c r="S277" t="b">
        <v>0</v>
      </c>
      <c r="T277" t="s">
        <v>88</v>
      </c>
      <c r="U277" t="b">
        <v>1</v>
      </c>
      <c r="V277" t="s">
        <v>114</v>
      </c>
      <c r="W277" s="1">
        <v>44622.691423611112</v>
      </c>
      <c r="X277">
        <v>437</v>
      </c>
      <c r="Y277">
        <v>37</v>
      </c>
      <c r="Z277">
        <v>0</v>
      </c>
      <c r="AA277">
        <v>37</v>
      </c>
      <c r="AB277">
        <v>0</v>
      </c>
      <c r="AC277">
        <v>33</v>
      </c>
      <c r="AD277">
        <v>-37</v>
      </c>
      <c r="AE277">
        <v>0</v>
      </c>
      <c r="AF277">
        <v>0</v>
      </c>
      <c r="AG277">
        <v>0</v>
      </c>
      <c r="AH277" t="s">
        <v>103</v>
      </c>
      <c r="AI277" s="1">
        <v>44622.698148148149</v>
      </c>
      <c r="AJ277">
        <v>101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-37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  <c r="BF277" t="s">
        <v>11</v>
      </c>
    </row>
    <row r="278" spans="1:58" x14ac:dyDescent="0.45">
      <c r="A278" t="s">
        <v>760</v>
      </c>
      <c r="B278" t="s">
        <v>80</v>
      </c>
      <c r="C278" t="s">
        <v>761</v>
      </c>
      <c r="D278" t="s">
        <v>82</v>
      </c>
      <c r="E278" s="2" t="str">
        <f>HYPERLINK("capsilon://?command=openfolder&amp;siteaddress=FAM.docvelocity-na8.net&amp;folderid=FXD6BA3B84-F3E2-5F23-30FF-2F33F9B28EB3","FX21128301")</f>
        <v>FX21128301</v>
      </c>
      <c r="F278" t="s">
        <v>19</v>
      </c>
      <c r="G278" t="s">
        <v>19</v>
      </c>
      <c r="H278" t="s">
        <v>83</v>
      </c>
      <c r="I278" t="s">
        <v>762</v>
      </c>
      <c r="J278">
        <v>0</v>
      </c>
      <c r="K278" t="s">
        <v>85</v>
      </c>
      <c r="L278" t="s">
        <v>86</v>
      </c>
      <c r="M278" t="s">
        <v>82</v>
      </c>
      <c r="N278">
        <v>1</v>
      </c>
      <c r="O278" s="1">
        <v>44621.428773148145</v>
      </c>
      <c r="P278" s="1">
        <v>44621.478738425925</v>
      </c>
      <c r="Q278">
        <v>4296</v>
      </c>
      <c r="R278">
        <v>21</v>
      </c>
      <c r="S278" t="b">
        <v>0</v>
      </c>
      <c r="T278" t="s">
        <v>763</v>
      </c>
      <c r="U278" t="b">
        <v>0</v>
      </c>
      <c r="V278" t="s">
        <v>763</v>
      </c>
      <c r="W278" s="1">
        <v>44621.478738425925</v>
      </c>
      <c r="X278">
        <v>21</v>
      </c>
      <c r="Y278">
        <v>27</v>
      </c>
      <c r="Z278">
        <v>0</v>
      </c>
      <c r="AA278">
        <v>27</v>
      </c>
      <c r="AB278">
        <v>0</v>
      </c>
      <c r="AC278">
        <v>0</v>
      </c>
      <c r="AD278">
        <v>-27</v>
      </c>
      <c r="AE278">
        <v>0</v>
      </c>
      <c r="AF278">
        <v>0</v>
      </c>
      <c r="AG278">
        <v>0</v>
      </c>
      <c r="AH278" t="s">
        <v>88</v>
      </c>
      <c r="AI278" t="s">
        <v>88</v>
      </c>
      <c r="AJ278" t="s">
        <v>88</v>
      </c>
      <c r="AK278" t="s">
        <v>88</v>
      </c>
      <c r="AL278" t="s">
        <v>88</v>
      </c>
      <c r="AM278" t="s">
        <v>88</v>
      </c>
      <c r="AN278" t="s">
        <v>88</v>
      </c>
      <c r="AO278" t="s">
        <v>88</v>
      </c>
      <c r="AP278" t="s">
        <v>88</v>
      </c>
      <c r="AQ278" t="s">
        <v>88</v>
      </c>
      <c r="AR278" t="s">
        <v>88</v>
      </c>
      <c r="AS278" t="s">
        <v>88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  <c r="BF278" t="s">
        <v>11</v>
      </c>
    </row>
    <row r="279" spans="1:58" x14ac:dyDescent="0.45">
      <c r="A279" t="s">
        <v>764</v>
      </c>
      <c r="B279" t="s">
        <v>80</v>
      </c>
      <c r="C279" t="s">
        <v>696</v>
      </c>
      <c r="D279" t="s">
        <v>82</v>
      </c>
      <c r="E279" s="2" t="str">
        <f>HYPERLINK("capsilon://?command=openfolder&amp;siteaddress=FAM.docvelocity-na8.net&amp;folderid=FXB7045771-7D69-9B88-84C6-D75E3E07A6DF","FX220210671")</f>
        <v>FX220210671</v>
      </c>
      <c r="F279" t="s">
        <v>19</v>
      </c>
      <c r="G279" t="s">
        <v>19</v>
      </c>
      <c r="H279" t="s">
        <v>83</v>
      </c>
      <c r="I279" t="s">
        <v>765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44622.69290509259</v>
      </c>
      <c r="P279" s="1">
        <v>44622.725185185183</v>
      </c>
      <c r="Q279">
        <v>1712</v>
      </c>
      <c r="R279">
        <v>1077</v>
      </c>
      <c r="S279" t="b">
        <v>0</v>
      </c>
      <c r="T279" t="s">
        <v>88</v>
      </c>
      <c r="U279" t="b">
        <v>0</v>
      </c>
      <c r="V279" t="s">
        <v>102</v>
      </c>
      <c r="W279" s="1">
        <v>44622.701689814814</v>
      </c>
      <c r="X279">
        <v>710</v>
      </c>
      <c r="Y279">
        <v>52</v>
      </c>
      <c r="Z279">
        <v>0</v>
      </c>
      <c r="AA279">
        <v>52</v>
      </c>
      <c r="AB279">
        <v>0</v>
      </c>
      <c r="AC279">
        <v>36</v>
      </c>
      <c r="AD279">
        <v>-52</v>
      </c>
      <c r="AE279">
        <v>0</v>
      </c>
      <c r="AF279">
        <v>0</v>
      </c>
      <c r="AG279">
        <v>0</v>
      </c>
      <c r="AH279" t="s">
        <v>90</v>
      </c>
      <c r="AI279" s="1">
        <v>44622.725185185183</v>
      </c>
      <c r="AJ279">
        <v>349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-53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  <c r="BF279" t="s">
        <v>11</v>
      </c>
    </row>
    <row r="280" spans="1:58" x14ac:dyDescent="0.45">
      <c r="A280" t="s">
        <v>766</v>
      </c>
      <c r="B280" t="s">
        <v>80</v>
      </c>
      <c r="C280" t="s">
        <v>767</v>
      </c>
      <c r="D280" t="s">
        <v>82</v>
      </c>
      <c r="E280" s="2" t="str">
        <f>HYPERLINK("capsilon://?command=openfolder&amp;siteaddress=FAM.docvelocity-na8.net&amp;folderid=FX2D9F366D-98CE-C1DA-8A81-9D76FBC7797E","FX22029485")</f>
        <v>FX22029485</v>
      </c>
      <c r="F280" t="s">
        <v>19</v>
      </c>
      <c r="G280" t="s">
        <v>19</v>
      </c>
      <c r="H280" t="s">
        <v>83</v>
      </c>
      <c r="I280" t="s">
        <v>768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44622.703472222223</v>
      </c>
      <c r="P280" s="1">
        <v>44622.728530092594</v>
      </c>
      <c r="Q280">
        <v>1330</v>
      </c>
      <c r="R280">
        <v>835</v>
      </c>
      <c r="S280" t="b">
        <v>0</v>
      </c>
      <c r="T280" t="s">
        <v>88</v>
      </c>
      <c r="U280" t="b">
        <v>0</v>
      </c>
      <c r="V280" t="s">
        <v>114</v>
      </c>
      <c r="W280" s="1">
        <v>44622.712500000001</v>
      </c>
      <c r="X280">
        <v>455</v>
      </c>
      <c r="Y280">
        <v>42</v>
      </c>
      <c r="Z280">
        <v>0</v>
      </c>
      <c r="AA280">
        <v>42</v>
      </c>
      <c r="AB280">
        <v>0</v>
      </c>
      <c r="AC280">
        <v>15</v>
      </c>
      <c r="AD280">
        <v>-42</v>
      </c>
      <c r="AE280">
        <v>0</v>
      </c>
      <c r="AF280">
        <v>0</v>
      </c>
      <c r="AG280">
        <v>0</v>
      </c>
      <c r="AH280" t="s">
        <v>98</v>
      </c>
      <c r="AI280" s="1">
        <v>44622.728530092594</v>
      </c>
      <c r="AJ280">
        <v>370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-42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  <c r="BF280" t="s">
        <v>11</v>
      </c>
    </row>
    <row r="281" spans="1:58" x14ac:dyDescent="0.45">
      <c r="A281" t="s">
        <v>769</v>
      </c>
      <c r="B281" t="s">
        <v>80</v>
      </c>
      <c r="C281" t="s">
        <v>770</v>
      </c>
      <c r="D281" t="s">
        <v>82</v>
      </c>
      <c r="E281" s="2" t="str">
        <f>HYPERLINK("capsilon://?command=openfolder&amp;siteaddress=FAM.docvelocity-na8.net&amp;folderid=FX45707FE3-A666-50D8-273D-BE9ADC336CE3","FX22029615")</f>
        <v>FX22029615</v>
      </c>
      <c r="F281" t="s">
        <v>19</v>
      </c>
      <c r="G281" t="s">
        <v>19</v>
      </c>
      <c r="H281" t="s">
        <v>83</v>
      </c>
      <c r="I281" t="s">
        <v>771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44621.437199074076</v>
      </c>
      <c r="P281" s="1">
        <v>44621.540300925924</v>
      </c>
      <c r="Q281">
        <v>8651</v>
      </c>
      <c r="R281">
        <v>257</v>
      </c>
      <c r="S281" t="b">
        <v>0</v>
      </c>
      <c r="T281" t="s">
        <v>88</v>
      </c>
      <c r="U281" t="b">
        <v>0</v>
      </c>
      <c r="V281" t="s">
        <v>102</v>
      </c>
      <c r="W281" s="1">
        <v>44621.489166666666</v>
      </c>
      <c r="X281">
        <v>151</v>
      </c>
      <c r="Y281">
        <v>39</v>
      </c>
      <c r="Z281">
        <v>0</v>
      </c>
      <c r="AA281">
        <v>39</v>
      </c>
      <c r="AB281">
        <v>0</v>
      </c>
      <c r="AC281">
        <v>1</v>
      </c>
      <c r="AD281">
        <v>-39</v>
      </c>
      <c r="AE281">
        <v>0</v>
      </c>
      <c r="AF281">
        <v>0</v>
      </c>
      <c r="AG281">
        <v>0</v>
      </c>
      <c r="AH281" t="s">
        <v>103</v>
      </c>
      <c r="AI281" s="1">
        <v>44621.540300925924</v>
      </c>
      <c r="AJ281">
        <v>106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-39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  <c r="BF281" t="s">
        <v>11</v>
      </c>
    </row>
    <row r="282" spans="1:58" x14ac:dyDescent="0.45">
      <c r="A282" t="s">
        <v>772</v>
      </c>
      <c r="B282" t="s">
        <v>80</v>
      </c>
      <c r="C282" t="s">
        <v>773</v>
      </c>
      <c r="D282" t="s">
        <v>82</v>
      </c>
      <c r="E282" s="2" t="str">
        <f>HYPERLINK("capsilon://?command=openfolder&amp;siteaddress=FAM.docvelocity-na8.net&amp;folderid=FX2D7E03EB-4B0E-849F-6CDB-40854D15BF07","FX22027107")</f>
        <v>FX22027107</v>
      </c>
      <c r="F282" t="s">
        <v>19</v>
      </c>
      <c r="G282" t="s">
        <v>19</v>
      </c>
      <c r="H282" t="s">
        <v>83</v>
      </c>
      <c r="I282" t="s">
        <v>774</v>
      </c>
      <c r="J282">
        <v>0</v>
      </c>
      <c r="K282" t="s">
        <v>85</v>
      </c>
      <c r="L282" t="s">
        <v>86</v>
      </c>
      <c r="M282" t="s">
        <v>87</v>
      </c>
      <c r="N282">
        <v>2</v>
      </c>
      <c r="O282" s="1">
        <v>44622.735937500001</v>
      </c>
      <c r="P282" s="1">
        <v>44622.776828703703</v>
      </c>
      <c r="Q282">
        <v>2162</v>
      </c>
      <c r="R282">
        <v>1371</v>
      </c>
      <c r="S282" t="b">
        <v>0</v>
      </c>
      <c r="T282" t="s">
        <v>88</v>
      </c>
      <c r="U282" t="b">
        <v>0</v>
      </c>
      <c r="V282" t="s">
        <v>111</v>
      </c>
      <c r="W282" s="1">
        <v>44622.750694444447</v>
      </c>
      <c r="X282">
        <v>1231</v>
      </c>
      <c r="Y282">
        <v>48</v>
      </c>
      <c r="Z282">
        <v>0</v>
      </c>
      <c r="AA282">
        <v>48</v>
      </c>
      <c r="AB282">
        <v>0</v>
      </c>
      <c r="AC282">
        <v>36</v>
      </c>
      <c r="AD282">
        <v>-48</v>
      </c>
      <c r="AE282">
        <v>0</v>
      </c>
      <c r="AF282">
        <v>0</v>
      </c>
      <c r="AG282">
        <v>0</v>
      </c>
      <c r="AH282" t="s">
        <v>103</v>
      </c>
      <c r="AI282" s="1">
        <v>44622.776828703703</v>
      </c>
      <c r="AJ282">
        <v>140</v>
      </c>
      <c r="AK282">
        <v>2</v>
      </c>
      <c r="AL282">
        <v>0</v>
      </c>
      <c r="AM282">
        <v>2</v>
      </c>
      <c r="AN282">
        <v>0</v>
      </c>
      <c r="AO282">
        <v>1</v>
      </c>
      <c r="AP282">
        <v>-50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  <c r="BF282" t="s">
        <v>11</v>
      </c>
    </row>
    <row r="283" spans="1:58" x14ac:dyDescent="0.45">
      <c r="A283" t="s">
        <v>775</v>
      </c>
      <c r="B283" t="s">
        <v>80</v>
      </c>
      <c r="C283" t="s">
        <v>776</v>
      </c>
      <c r="D283" t="s">
        <v>82</v>
      </c>
      <c r="E283" s="2" t="str">
        <f>HYPERLINK("capsilon://?command=openfolder&amp;siteaddress=FAM.docvelocity-na8.net&amp;folderid=FXFDD1744E-7C78-03DB-194D-C9E65A993FDE","FX220110481")</f>
        <v>FX220110481</v>
      </c>
      <c r="F283" t="s">
        <v>19</v>
      </c>
      <c r="G283" t="s">
        <v>19</v>
      </c>
      <c r="H283" t="s">
        <v>83</v>
      </c>
      <c r="I283" t="s">
        <v>777</v>
      </c>
      <c r="J283">
        <v>0</v>
      </c>
      <c r="K283" t="s">
        <v>85</v>
      </c>
      <c r="L283" t="s">
        <v>86</v>
      </c>
      <c r="M283" t="s">
        <v>87</v>
      </c>
      <c r="N283">
        <v>2</v>
      </c>
      <c r="O283" s="1">
        <v>44622.76353009259</v>
      </c>
      <c r="P283" s="1">
        <v>44622.777418981481</v>
      </c>
      <c r="Q283">
        <v>898</v>
      </c>
      <c r="R283">
        <v>302</v>
      </c>
      <c r="S283" t="b">
        <v>0</v>
      </c>
      <c r="T283" t="s">
        <v>88</v>
      </c>
      <c r="U283" t="b">
        <v>0</v>
      </c>
      <c r="V283" t="s">
        <v>111</v>
      </c>
      <c r="W283" s="1">
        <v>44622.767453703702</v>
      </c>
      <c r="X283">
        <v>244</v>
      </c>
      <c r="Y283">
        <v>21</v>
      </c>
      <c r="Z283">
        <v>0</v>
      </c>
      <c r="AA283">
        <v>21</v>
      </c>
      <c r="AB283">
        <v>0</v>
      </c>
      <c r="AC283">
        <v>7</v>
      </c>
      <c r="AD283">
        <v>-21</v>
      </c>
      <c r="AE283">
        <v>0</v>
      </c>
      <c r="AF283">
        <v>0</v>
      </c>
      <c r="AG283">
        <v>0</v>
      </c>
      <c r="AH283" t="s">
        <v>103</v>
      </c>
      <c r="AI283" s="1">
        <v>44622.777418981481</v>
      </c>
      <c r="AJ283">
        <v>50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-21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  <c r="BF283" t="s">
        <v>11</v>
      </c>
    </row>
    <row r="284" spans="1:58" x14ac:dyDescent="0.45">
      <c r="A284" t="s">
        <v>778</v>
      </c>
      <c r="B284" t="s">
        <v>80</v>
      </c>
      <c r="C284" t="s">
        <v>296</v>
      </c>
      <c r="D284" t="s">
        <v>82</v>
      </c>
      <c r="E284" s="2" t="str">
        <f>HYPERLINK("capsilon://?command=openfolder&amp;siteaddress=FAM.docvelocity-na8.net&amp;folderid=FXBA18067B-ED52-6D87-0E3C-6F20AFFF0756","FX22024160")</f>
        <v>FX22024160</v>
      </c>
      <c r="F284" t="s">
        <v>19</v>
      </c>
      <c r="G284" t="s">
        <v>19</v>
      </c>
      <c r="H284" t="s">
        <v>83</v>
      </c>
      <c r="I284" t="s">
        <v>779</v>
      </c>
      <c r="J284">
        <v>0</v>
      </c>
      <c r="K284" t="s">
        <v>85</v>
      </c>
      <c r="L284" t="s">
        <v>86</v>
      </c>
      <c r="M284" t="s">
        <v>87</v>
      </c>
      <c r="N284">
        <v>2</v>
      </c>
      <c r="O284" s="1">
        <v>44622.800810185188</v>
      </c>
      <c r="P284" s="1">
        <v>44622.816250000003</v>
      </c>
      <c r="Q284">
        <v>631</v>
      </c>
      <c r="R284">
        <v>703</v>
      </c>
      <c r="S284" t="b">
        <v>0</v>
      </c>
      <c r="T284" t="s">
        <v>88</v>
      </c>
      <c r="U284" t="b">
        <v>0</v>
      </c>
      <c r="V284" t="s">
        <v>149</v>
      </c>
      <c r="W284" s="1">
        <v>44622.807939814818</v>
      </c>
      <c r="X284">
        <v>562</v>
      </c>
      <c r="Y284">
        <v>42</v>
      </c>
      <c r="Z284">
        <v>0</v>
      </c>
      <c r="AA284">
        <v>42</v>
      </c>
      <c r="AB284">
        <v>0</v>
      </c>
      <c r="AC284">
        <v>9</v>
      </c>
      <c r="AD284">
        <v>-42</v>
      </c>
      <c r="AE284">
        <v>0</v>
      </c>
      <c r="AF284">
        <v>0</v>
      </c>
      <c r="AG284">
        <v>0</v>
      </c>
      <c r="AH284" t="s">
        <v>103</v>
      </c>
      <c r="AI284" s="1">
        <v>44622.816250000003</v>
      </c>
      <c r="AJ284">
        <v>141</v>
      </c>
      <c r="AK284">
        <v>2</v>
      </c>
      <c r="AL284">
        <v>0</v>
      </c>
      <c r="AM284">
        <v>2</v>
      </c>
      <c r="AN284">
        <v>0</v>
      </c>
      <c r="AO284">
        <v>1</v>
      </c>
      <c r="AP284">
        <v>-44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  <c r="BF284" t="s">
        <v>11</v>
      </c>
    </row>
    <row r="285" spans="1:58" x14ac:dyDescent="0.45">
      <c r="A285" t="s">
        <v>780</v>
      </c>
      <c r="B285" t="s">
        <v>80</v>
      </c>
      <c r="C285" t="s">
        <v>318</v>
      </c>
      <c r="D285" t="s">
        <v>82</v>
      </c>
      <c r="E285" s="2" t="str">
        <f>HYPERLINK("capsilon://?command=openfolder&amp;siteaddress=FAM.docvelocity-na8.net&amp;folderid=FXFDCF04BF-27EF-8127-715C-9F0C389D12D5","FX22025224")</f>
        <v>FX22025224</v>
      </c>
      <c r="F285" t="s">
        <v>19</v>
      </c>
      <c r="G285" t="s">
        <v>19</v>
      </c>
      <c r="H285" t="s">
        <v>83</v>
      </c>
      <c r="I285" t="s">
        <v>781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44622.803078703706</v>
      </c>
      <c r="P285" s="1">
        <v>44622.816701388889</v>
      </c>
      <c r="Q285">
        <v>753</v>
      </c>
      <c r="R285">
        <v>424</v>
      </c>
      <c r="S285" t="b">
        <v>0</v>
      </c>
      <c r="T285" t="s">
        <v>88</v>
      </c>
      <c r="U285" t="b">
        <v>0</v>
      </c>
      <c r="V285" t="s">
        <v>149</v>
      </c>
      <c r="W285" s="1">
        <v>44622.812418981484</v>
      </c>
      <c r="X285">
        <v>386</v>
      </c>
      <c r="Y285">
        <v>9</v>
      </c>
      <c r="Z285">
        <v>0</v>
      </c>
      <c r="AA285">
        <v>9</v>
      </c>
      <c r="AB285">
        <v>0</v>
      </c>
      <c r="AC285">
        <v>3</v>
      </c>
      <c r="AD285">
        <v>-9</v>
      </c>
      <c r="AE285">
        <v>0</v>
      </c>
      <c r="AF285">
        <v>0</v>
      </c>
      <c r="AG285">
        <v>0</v>
      </c>
      <c r="AH285" t="s">
        <v>103</v>
      </c>
      <c r="AI285" s="1">
        <v>44622.816701388889</v>
      </c>
      <c r="AJ285">
        <v>38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-9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  <c r="BF285" t="s">
        <v>11</v>
      </c>
    </row>
    <row r="286" spans="1:58" x14ac:dyDescent="0.45">
      <c r="A286" t="s">
        <v>782</v>
      </c>
      <c r="B286" t="s">
        <v>80</v>
      </c>
      <c r="C286" t="s">
        <v>564</v>
      </c>
      <c r="D286" t="s">
        <v>82</v>
      </c>
      <c r="E286" s="2" t="str">
        <f>HYPERLINK("capsilon://?command=openfolder&amp;siteaddress=FAM.docvelocity-na8.net&amp;folderid=FX1423EFD4-058C-B20C-28E4-58DAFC087465","FX22028981")</f>
        <v>FX22028981</v>
      </c>
      <c r="F286" t="s">
        <v>19</v>
      </c>
      <c r="G286" t="s">
        <v>19</v>
      </c>
      <c r="H286" t="s">
        <v>83</v>
      </c>
      <c r="I286" t="s">
        <v>783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44622.86619212963</v>
      </c>
      <c r="P286" s="1">
        <v>44623.212314814817</v>
      </c>
      <c r="Q286">
        <v>27613</v>
      </c>
      <c r="R286">
        <v>2292</v>
      </c>
      <c r="S286" t="b">
        <v>0</v>
      </c>
      <c r="T286" t="s">
        <v>88</v>
      </c>
      <c r="U286" t="b">
        <v>0</v>
      </c>
      <c r="V286" t="s">
        <v>276</v>
      </c>
      <c r="W286" s="1">
        <v>44623.17690972222</v>
      </c>
      <c r="X286">
        <v>1519</v>
      </c>
      <c r="Y286">
        <v>52</v>
      </c>
      <c r="Z286">
        <v>0</v>
      </c>
      <c r="AA286">
        <v>52</v>
      </c>
      <c r="AB286">
        <v>27</v>
      </c>
      <c r="AC286">
        <v>30</v>
      </c>
      <c r="AD286">
        <v>-52</v>
      </c>
      <c r="AE286">
        <v>0</v>
      </c>
      <c r="AF286">
        <v>0</v>
      </c>
      <c r="AG286">
        <v>0</v>
      </c>
      <c r="AH286" t="s">
        <v>255</v>
      </c>
      <c r="AI286" s="1">
        <v>44623.212314814817</v>
      </c>
      <c r="AJ286">
        <v>256</v>
      </c>
      <c r="AK286">
        <v>2</v>
      </c>
      <c r="AL286">
        <v>0</v>
      </c>
      <c r="AM286">
        <v>2</v>
      </c>
      <c r="AN286">
        <v>27</v>
      </c>
      <c r="AO286">
        <v>1</v>
      </c>
      <c r="AP286">
        <v>-54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  <c r="BF286" t="s">
        <v>11</v>
      </c>
    </row>
    <row r="287" spans="1:58" x14ac:dyDescent="0.45">
      <c r="A287" t="s">
        <v>784</v>
      </c>
      <c r="B287" t="s">
        <v>80</v>
      </c>
      <c r="C287" t="s">
        <v>785</v>
      </c>
      <c r="D287" t="s">
        <v>82</v>
      </c>
      <c r="E287" s="2" t="str">
        <f>HYPERLINK("capsilon://?command=openfolder&amp;siteaddress=FAM.docvelocity-na8.net&amp;folderid=FX98E92E5F-09ED-2E17-5FFA-58BB6A577740","FX220112152")</f>
        <v>FX220112152</v>
      </c>
      <c r="F287" t="s">
        <v>19</v>
      </c>
      <c r="G287" t="s">
        <v>19</v>
      </c>
      <c r="H287" t="s">
        <v>83</v>
      </c>
      <c r="I287" t="s">
        <v>786</v>
      </c>
      <c r="J287">
        <v>0</v>
      </c>
      <c r="K287" t="s">
        <v>85</v>
      </c>
      <c r="L287" t="s">
        <v>86</v>
      </c>
      <c r="M287" t="s">
        <v>87</v>
      </c>
      <c r="N287">
        <v>2</v>
      </c>
      <c r="O287" s="1">
        <v>44622.911446759259</v>
      </c>
      <c r="P287" s="1">
        <v>44623.209340277775</v>
      </c>
      <c r="Q287">
        <v>25355</v>
      </c>
      <c r="R287">
        <v>383</v>
      </c>
      <c r="S287" t="b">
        <v>0</v>
      </c>
      <c r="T287" t="s">
        <v>88</v>
      </c>
      <c r="U287" t="b">
        <v>0</v>
      </c>
      <c r="V287" t="s">
        <v>94</v>
      </c>
      <c r="W287" s="1">
        <v>44623.171539351853</v>
      </c>
      <c r="X287">
        <v>232</v>
      </c>
      <c r="Y287">
        <v>21</v>
      </c>
      <c r="Z287">
        <v>0</v>
      </c>
      <c r="AA287">
        <v>21</v>
      </c>
      <c r="AB287">
        <v>0</v>
      </c>
      <c r="AC287">
        <v>2</v>
      </c>
      <c r="AD287">
        <v>-21</v>
      </c>
      <c r="AE287">
        <v>0</v>
      </c>
      <c r="AF287">
        <v>0</v>
      </c>
      <c r="AG287">
        <v>0</v>
      </c>
      <c r="AH287" t="s">
        <v>255</v>
      </c>
      <c r="AI287" s="1">
        <v>44623.209340277775</v>
      </c>
      <c r="AJ287">
        <v>147</v>
      </c>
      <c r="AK287">
        <v>1</v>
      </c>
      <c r="AL287">
        <v>0</v>
      </c>
      <c r="AM287">
        <v>1</v>
      </c>
      <c r="AN287">
        <v>0</v>
      </c>
      <c r="AO287">
        <v>0</v>
      </c>
      <c r="AP287">
        <v>-22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  <c r="BF287" t="s">
        <v>11</v>
      </c>
    </row>
    <row r="288" spans="1:58" x14ac:dyDescent="0.45">
      <c r="A288" t="s">
        <v>787</v>
      </c>
      <c r="B288" t="s">
        <v>80</v>
      </c>
      <c r="C288" t="s">
        <v>785</v>
      </c>
      <c r="D288" t="s">
        <v>82</v>
      </c>
      <c r="E288" s="2" t="str">
        <f>HYPERLINK("capsilon://?command=openfolder&amp;siteaddress=FAM.docvelocity-na8.net&amp;folderid=FX98E92E5F-09ED-2E17-5FFA-58BB6A577740","FX220112152")</f>
        <v>FX220112152</v>
      </c>
      <c r="F288" t="s">
        <v>19</v>
      </c>
      <c r="G288" t="s">
        <v>19</v>
      </c>
      <c r="H288" t="s">
        <v>83</v>
      </c>
      <c r="I288" t="s">
        <v>788</v>
      </c>
      <c r="J288">
        <v>0</v>
      </c>
      <c r="K288" t="s">
        <v>85</v>
      </c>
      <c r="L288" t="s">
        <v>86</v>
      </c>
      <c r="M288" t="s">
        <v>87</v>
      </c>
      <c r="N288">
        <v>1</v>
      </c>
      <c r="O288" s="1">
        <v>44622.911909722221</v>
      </c>
      <c r="P288" s="1">
        <v>44623.298530092594</v>
      </c>
      <c r="Q288">
        <v>33024</v>
      </c>
      <c r="R288">
        <v>380</v>
      </c>
      <c r="S288" t="b">
        <v>0</v>
      </c>
      <c r="T288" t="s">
        <v>88</v>
      </c>
      <c r="U288" t="b">
        <v>0</v>
      </c>
      <c r="V288" t="s">
        <v>102</v>
      </c>
      <c r="W288" s="1">
        <v>44623.298530092594</v>
      </c>
      <c r="X288">
        <v>117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52</v>
      </c>
      <c r="AF288">
        <v>0</v>
      </c>
      <c r="AG288">
        <v>1</v>
      </c>
      <c r="AH288" t="s">
        <v>88</v>
      </c>
      <c r="AI288" t="s">
        <v>88</v>
      </c>
      <c r="AJ288" t="s">
        <v>88</v>
      </c>
      <c r="AK288" t="s">
        <v>88</v>
      </c>
      <c r="AL288" t="s">
        <v>88</v>
      </c>
      <c r="AM288" t="s">
        <v>88</v>
      </c>
      <c r="AN288" t="s">
        <v>88</v>
      </c>
      <c r="AO288" t="s">
        <v>88</v>
      </c>
      <c r="AP288" t="s">
        <v>88</v>
      </c>
      <c r="AQ288" t="s">
        <v>88</v>
      </c>
      <c r="AR288" t="s">
        <v>88</v>
      </c>
      <c r="AS288" t="s">
        <v>88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  <c r="BF288" t="s">
        <v>11</v>
      </c>
    </row>
    <row r="289" spans="1:58" x14ac:dyDescent="0.45">
      <c r="A289" t="s">
        <v>789</v>
      </c>
      <c r="B289" t="s">
        <v>80</v>
      </c>
      <c r="C289" t="s">
        <v>790</v>
      </c>
      <c r="D289" t="s">
        <v>82</v>
      </c>
      <c r="E289" s="2" t="str">
        <f>HYPERLINK("capsilon://?command=openfolder&amp;siteaddress=FAM.docvelocity-na8.net&amp;folderid=FX682A6416-3F6C-3697-4399-292DEFC1B7C1","FX22028092")</f>
        <v>FX22028092</v>
      </c>
      <c r="F289" t="s">
        <v>19</v>
      </c>
      <c r="G289" t="s">
        <v>19</v>
      </c>
      <c r="H289" t="s">
        <v>83</v>
      </c>
      <c r="I289" t="s">
        <v>791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44622.914965277778</v>
      </c>
      <c r="P289" s="1">
        <v>44623.214236111111</v>
      </c>
      <c r="Q289">
        <v>24658</v>
      </c>
      <c r="R289">
        <v>1199</v>
      </c>
      <c r="S289" t="b">
        <v>0</v>
      </c>
      <c r="T289" t="s">
        <v>88</v>
      </c>
      <c r="U289" t="b">
        <v>0</v>
      </c>
      <c r="V289" t="s">
        <v>89</v>
      </c>
      <c r="W289" s="1">
        <v>44623.182638888888</v>
      </c>
      <c r="X289">
        <v>1034</v>
      </c>
      <c r="Y289">
        <v>44</v>
      </c>
      <c r="Z289">
        <v>0</v>
      </c>
      <c r="AA289">
        <v>44</v>
      </c>
      <c r="AB289">
        <v>0</v>
      </c>
      <c r="AC289">
        <v>24</v>
      </c>
      <c r="AD289">
        <v>-44</v>
      </c>
      <c r="AE289">
        <v>0</v>
      </c>
      <c r="AF289">
        <v>0</v>
      </c>
      <c r="AG289">
        <v>0</v>
      </c>
      <c r="AH289" t="s">
        <v>255</v>
      </c>
      <c r="AI289" s="1">
        <v>44623.214236111111</v>
      </c>
      <c r="AJ289">
        <v>165</v>
      </c>
      <c r="AK289">
        <v>1</v>
      </c>
      <c r="AL289">
        <v>0</v>
      </c>
      <c r="AM289">
        <v>1</v>
      </c>
      <c r="AN289">
        <v>0</v>
      </c>
      <c r="AO289">
        <v>0</v>
      </c>
      <c r="AP289">
        <v>-45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  <c r="BF289" t="s">
        <v>11</v>
      </c>
    </row>
    <row r="290" spans="1:58" x14ac:dyDescent="0.45">
      <c r="A290" t="s">
        <v>792</v>
      </c>
      <c r="B290" t="s">
        <v>80</v>
      </c>
      <c r="C290" t="s">
        <v>637</v>
      </c>
      <c r="D290" t="s">
        <v>82</v>
      </c>
      <c r="E290" s="2" t="str">
        <f>HYPERLINK("capsilon://?command=openfolder&amp;siteaddress=FAM.docvelocity-na8.net&amp;folderid=FX914168FF-F14E-6999-5F48-117E22A24F47","FX22024481")</f>
        <v>FX22024481</v>
      </c>
      <c r="F290" t="s">
        <v>19</v>
      </c>
      <c r="G290" t="s">
        <v>19</v>
      </c>
      <c r="H290" t="s">
        <v>83</v>
      </c>
      <c r="I290" t="s">
        <v>793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44623.122835648152</v>
      </c>
      <c r="P290" s="1">
        <v>44623.216516203705</v>
      </c>
      <c r="Q290">
        <v>7094</v>
      </c>
      <c r="R290">
        <v>1000</v>
      </c>
      <c r="S290" t="b">
        <v>0</v>
      </c>
      <c r="T290" t="s">
        <v>88</v>
      </c>
      <c r="U290" t="b">
        <v>0</v>
      </c>
      <c r="V290" t="s">
        <v>94</v>
      </c>
      <c r="W290" s="1">
        <v>44623.181238425925</v>
      </c>
      <c r="X290">
        <v>804</v>
      </c>
      <c r="Y290">
        <v>51</v>
      </c>
      <c r="Z290">
        <v>0</v>
      </c>
      <c r="AA290">
        <v>51</v>
      </c>
      <c r="AB290">
        <v>52</v>
      </c>
      <c r="AC290">
        <v>17</v>
      </c>
      <c r="AD290">
        <v>-51</v>
      </c>
      <c r="AE290">
        <v>0</v>
      </c>
      <c r="AF290">
        <v>0</v>
      </c>
      <c r="AG290">
        <v>0</v>
      </c>
      <c r="AH290" t="s">
        <v>255</v>
      </c>
      <c r="AI290" s="1">
        <v>44623.216516203705</v>
      </c>
      <c r="AJ290">
        <v>196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-51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  <c r="BF290" t="s">
        <v>11</v>
      </c>
    </row>
    <row r="291" spans="1:58" x14ac:dyDescent="0.45">
      <c r="A291" t="s">
        <v>794</v>
      </c>
      <c r="B291" t="s">
        <v>80</v>
      </c>
      <c r="C291" t="s">
        <v>637</v>
      </c>
      <c r="D291" t="s">
        <v>82</v>
      </c>
      <c r="E291" s="2" t="str">
        <f>HYPERLINK("capsilon://?command=openfolder&amp;siteaddress=FAM.docvelocity-na8.net&amp;folderid=FX914168FF-F14E-6999-5F48-117E22A24F47","FX22024481")</f>
        <v>FX22024481</v>
      </c>
      <c r="F291" t="s">
        <v>19</v>
      </c>
      <c r="G291" t="s">
        <v>19</v>
      </c>
      <c r="H291" t="s">
        <v>83</v>
      </c>
      <c r="I291" t="s">
        <v>795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44623.123078703706</v>
      </c>
      <c r="P291" s="1">
        <v>44623.218090277776</v>
      </c>
      <c r="Q291">
        <v>7201</v>
      </c>
      <c r="R291">
        <v>1008</v>
      </c>
      <c r="S291" t="b">
        <v>0</v>
      </c>
      <c r="T291" t="s">
        <v>88</v>
      </c>
      <c r="U291" t="b">
        <v>0</v>
      </c>
      <c r="V291" t="s">
        <v>276</v>
      </c>
      <c r="W291" s="1">
        <v>44623.187569444446</v>
      </c>
      <c r="X291">
        <v>873</v>
      </c>
      <c r="Y291">
        <v>52</v>
      </c>
      <c r="Z291">
        <v>0</v>
      </c>
      <c r="AA291">
        <v>52</v>
      </c>
      <c r="AB291">
        <v>0</v>
      </c>
      <c r="AC291">
        <v>17</v>
      </c>
      <c r="AD291">
        <v>-52</v>
      </c>
      <c r="AE291">
        <v>0</v>
      </c>
      <c r="AF291">
        <v>0</v>
      </c>
      <c r="AG291">
        <v>0</v>
      </c>
      <c r="AH291" t="s">
        <v>255</v>
      </c>
      <c r="AI291" s="1">
        <v>44623.218090277776</v>
      </c>
      <c r="AJ291">
        <v>135</v>
      </c>
      <c r="AK291">
        <v>1</v>
      </c>
      <c r="AL291">
        <v>0</v>
      </c>
      <c r="AM291">
        <v>1</v>
      </c>
      <c r="AN291">
        <v>0</v>
      </c>
      <c r="AO291">
        <v>0</v>
      </c>
      <c r="AP291">
        <v>-53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  <c r="BF291" t="s">
        <v>11</v>
      </c>
    </row>
    <row r="292" spans="1:58" x14ac:dyDescent="0.45">
      <c r="A292" t="s">
        <v>796</v>
      </c>
      <c r="B292" t="s">
        <v>80</v>
      </c>
      <c r="C292" t="s">
        <v>637</v>
      </c>
      <c r="D292" t="s">
        <v>82</v>
      </c>
      <c r="E292" s="2" t="str">
        <f>HYPERLINK("capsilon://?command=openfolder&amp;siteaddress=FAM.docvelocity-na8.net&amp;folderid=FX914168FF-F14E-6999-5F48-117E22A24F47","FX22024481")</f>
        <v>FX22024481</v>
      </c>
      <c r="F292" t="s">
        <v>19</v>
      </c>
      <c r="G292" t="s">
        <v>19</v>
      </c>
      <c r="H292" t="s">
        <v>83</v>
      </c>
      <c r="I292" t="s">
        <v>797</v>
      </c>
      <c r="J292">
        <v>0</v>
      </c>
      <c r="K292" t="s">
        <v>85</v>
      </c>
      <c r="L292" t="s">
        <v>86</v>
      </c>
      <c r="M292" t="s">
        <v>87</v>
      </c>
      <c r="N292">
        <v>2</v>
      </c>
      <c r="O292" s="1">
        <v>44623.123113425929</v>
      </c>
      <c r="P292" s="1">
        <v>44623.21980324074</v>
      </c>
      <c r="Q292">
        <v>7799</v>
      </c>
      <c r="R292">
        <v>555</v>
      </c>
      <c r="S292" t="b">
        <v>0</v>
      </c>
      <c r="T292" t="s">
        <v>88</v>
      </c>
      <c r="U292" t="b">
        <v>0</v>
      </c>
      <c r="V292" t="s">
        <v>94</v>
      </c>
      <c r="W292" s="1">
        <v>44623.185972222222</v>
      </c>
      <c r="X292">
        <v>408</v>
      </c>
      <c r="Y292">
        <v>52</v>
      </c>
      <c r="Z292">
        <v>0</v>
      </c>
      <c r="AA292">
        <v>52</v>
      </c>
      <c r="AB292">
        <v>0</v>
      </c>
      <c r="AC292">
        <v>14</v>
      </c>
      <c r="AD292">
        <v>-52</v>
      </c>
      <c r="AE292">
        <v>0</v>
      </c>
      <c r="AF292">
        <v>0</v>
      </c>
      <c r="AG292">
        <v>0</v>
      </c>
      <c r="AH292" t="s">
        <v>255</v>
      </c>
      <c r="AI292" s="1">
        <v>44623.21980324074</v>
      </c>
      <c r="AJ292">
        <v>147</v>
      </c>
      <c r="AK292">
        <v>1</v>
      </c>
      <c r="AL292">
        <v>0</v>
      </c>
      <c r="AM292">
        <v>1</v>
      </c>
      <c r="AN292">
        <v>0</v>
      </c>
      <c r="AO292">
        <v>0</v>
      </c>
      <c r="AP292">
        <v>-53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  <c r="BF292" t="s">
        <v>11</v>
      </c>
    </row>
    <row r="293" spans="1:58" x14ac:dyDescent="0.45">
      <c r="A293" t="s">
        <v>798</v>
      </c>
      <c r="B293" t="s">
        <v>80</v>
      </c>
      <c r="C293" t="s">
        <v>637</v>
      </c>
      <c r="D293" t="s">
        <v>82</v>
      </c>
      <c r="E293" s="2" t="str">
        <f>HYPERLINK("capsilon://?command=openfolder&amp;siteaddress=FAM.docvelocity-na8.net&amp;folderid=FX914168FF-F14E-6999-5F48-117E22A24F47","FX22024481")</f>
        <v>FX22024481</v>
      </c>
      <c r="F293" t="s">
        <v>19</v>
      </c>
      <c r="G293" t="s">
        <v>19</v>
      </c>
      <c r="H293" t="s">
        <v>83</v>
      </c>
      <c r="I293" t="s">
        <v>799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44623.123576388891</v>
      </c>
      <c r="P293" s="1">
        <v>44623.221678240741</v>
      </c>
      <c r="Q293">
        <v>7776</v>
      </c>
      <c r="R293">
        <v>700</v>
      </c>
      <c r="S293" t="b">
        <v>0</v>
      </c>
      <c r="T293" t="s">
        <v>88</v>
      </c>
      <c r="U293" t="b">
        <v>0</v>
      </c>
      <c r="V293" t="s">
        <v>89</v>
      </c>
      <c r="W293" s="1">
        <v>44623.188888888886</v>
      </c>
      <c r="X293">
        <v>539</v>
      </c>
      <c r="Y293">
        <v>21</v>
      </c>
      <c r="Z293">
        <v>0</v>
      </c>
      <c r="AA293">
        <v>21</v>
      </c>
      <c r="AB293">
        <v>0</v>
      </c>
      <c r="AC293">
        <v>13</v>
      </c>
      <c r="AD293">
        <v>-21</v>
      </c>
      <c r="AE293">
        <v>0</v>
      </c>
      <c r="AF293">
        <v>0</v>
      </c>
      <c r="AG293">
        <v>0</v>
      </c>
      <c r="AH293" t="s">
        <v>255</v>
      </c>
      <c r="AI293" s="1">
        <v>44623.221678240741</v>
      </c>
      <c r="AJ293">
        <v>161</v>
      </c>
      <c r="AK293">
        <v>1</v>
      </c>
      <c r="AL293">
        <v>0</v>
      </c>
      <c r="AM293">
        <v>1</v>
      </c>
      <c r="AN293">
        <v>0</v>
      </c>
      <c r="AO293">
        <v>0</v>
      </c>
      <c r="AP293">
        <v>-22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  <c r="BF293" t="s">
        <v>11</v>
      </c>
    </row>
    <row r="294" spans="1:58" x14ac:dyDescent="0.45">
      <c r="A294" t="s">
        <v>800</v>
      </c>
      <c r="B294" t="s">
        <v>80</v>
      </c>
      <c r="C294" t="s">
        <v>637</v>
      </c>
      <c r="D294" t="s">
        <v>82</v>
      </c>
      <c r="E294" s="2" t="str">
        <f>HYPERLINK("capsilon://?command=openfolder&amp;siteaddress=FAM.docvelocity-na8.net&amp;folderid=FX914168FF-F14E-6999-5F48-117E22A24F47","FX22024481")</f>
        <v>FX22024481</v>
      </c>
      <c r="F294" t="s">
        <v>19</v>
      </c>
      <c r="G294" t="s">
        <v>19</v>
      </c>
      <c r="H294" t="s">
        <v>83</v>
      </c>
      <c r="I294" t="s">
        <v>801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44623.124039351853</v>
      </c>
      <c r="P294" s="1">
        <v>44623.222974537035</v>
      </c>
      <c r="Q294">
        <v>8005</v>
      </c>
      <c r="R294">
        <v>543</v>
      </c>
      <c r="S294" t="b">
        <v>0</v>
      </c>
      <c r="T294" t="s">
        <v>88</v>
      </c>
      <c r="U294" t="b">
        <v>0</v>
      </c>
      <c r="V294" t="s">
        <v>94</v>
      </c>
      <c r="W294" s="1">
        <v>44623.190972222219</v>
      </c>
      <c r="X294">
        <v>432</v>
      </c>
      <c r="Y294">
        <v>21</v>
      </c>
      <c r="Z294">
        <v>0</v>
      </c>
      <c r="AA294">
        <v>21</v>
      </c>
      <c r="AB294">
        <v>0</v>
      </c>
      <c r="AC294">
        <v>13</v>
      </c>
      <c r="AD294">
        <v>-21</v>
      </c>
      <c r="AE294">
        <v>0</v>
      </c>
      <c r="AF294">
        <v>0</v>
      </c>
      <c r="AG294">
        <v>0</v>
      </c>
      <c r="AH294" t="s">
        <v>255</v>
      </c>
      <c r="AI294" s="1">
        <v>44623.222974537035</v>
      </c>
      <c r="AJ294">
        <v>111</v>
      </c>
      <c r="AK294">
        <v>1</v>
      </c>
      <c r="AL294">
        <v>0</v>
      </c>
      <c r="AM294">
        <v>1</v>
      </c>
      <c r="AN294">
        <v>0</v>
      </c>
      <c r="AO294">
        <v>0</v>
      </c>
      <c r="AP294">
        <v>-22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  <c r="BF294" t="s">
        <v>11</v>
      </c>
    </row>
    <row r="295" spans="1:58" x14ac:dyDescent="0.45">
      <c r="A295" t="s">
        <v>802</v>
      </c>
      <c r="B295" t="s">
        <v>80</v>
      </c>
      <c r="C295" t="s">
        <v>785</v>
      </c>
      <c r="D295" t="s">
        <v>82</v>
      </c>
      <c r="E295" s="2" t="str">
        <f>HYPERLINK("capsilon://?command=openfolder&amp;siteaddress=FAM.docvelocity-na8.net&amp;folderid=FX98E92E5F-09ED-2E17-5FFA-58BB6A577740","FX220112152")</f>
        <v>FX220112152</v>
      </c>
      <c r="F295" t="s">
        <v>19</v>
      </c>
      <c r="G295" t="s">
        <v>19</v>
      </c>
      <c r="H295" t="s">
        <v>83</v>
      </c>
      <c r="I295" t="s">
        <v>788</v>
      </c>
      <c r="J295">
        <v>0</v>
      </c>
      <c r="K295" t="s">
        <v>85</v>
      </c>
      <c r="L295" t="s">
        <v>86</v>
      </c>
      <c r="M295" t="s">
        <v>87</v>
      </c>
      <c r="N295">
        <v>2</v>
      </c>
      <c r="O295" s="1">
        <v>44623.29886574074</v>
      </c>
      <c r="P295" s="1">
        <v>44623.34778935185</v>
      </c>
      <c r="Q295">
        <v>2999</v>
      </c>
      <c r="R295">
        <v>1228</v>
      </c>
      <c r="S295" t="b">
        <v>0</v>
      </c>
      <c r="T295" t="s">
        <v>88</v>
      </c>
      <c r="U295" t="b">
        <v>1</v>
      </c>
      <c r="V295" t="s">
        <v>276</v>
      </c>
      <c r="W295" s="1">
        <v>44623.311238425929</v>
      </c>
      <c r="X295">
        <v>1048</v>
      </c>
      <c r="Y295">
        <v>37</v>
      </c>
      <c r="Z295">
        <v>0</v>
      </c>
      <c r="AA295">
        <v>37</v>
      </c>
      <c r="AB295">
        <v>0</v>
      </c>
      <c r="AC295">
        <v>34</v>
      </c>
      <c r="AD295">
        <v>-37</v>
      </c>
      <c r="AE295">
        <v>0</v>
      </c>
      <c r="AF295">
        <v>0</v>
      </c>
      <c r="AG295">
        <v>0</v>
      </c>
      <c r="AH295" t="s">
        <v>255</v>
      </c>
      <c r="AI295" s="1">
        <v>44623.34778935185</v>
      </c>
      <c r="AJ295">
        <v>174</v>
      </c>
      <c r="AK295">
        <v>1</v>
      </c>
      <c r="AL295">
        <v>0</v>
      </c>
      <c r="AM295">
        <v>1</v>
      </c>
      <c r="AN295">
        <v>0</v>
      </c>
      <c r="AO295">
        <v>0</v>
      </c>
      <c r="AP295">
        <v>-38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  <c r="BF295" t="s">
        <v>11</v>
      </c>
    </row>
    <row r="296" spans="1:58" x14ac:dyDescent="0.45">
      <c r="A296" t="s">
        <v>803</v>
      </c>
      <c r="B296" t="s">
        <v>80</v>
      </c>
      <c r="C296" t="s">
        <v>226</v>
      </c>
      <c r="D296" t="s">
        <v>82</v>
      </c>
      <c r="E296" s="2" t="str">
        <f>HYPERLINK("capsilon://?command=openfolder&amp;siteaddress=FAM.docvelocity-na8.net&amp;folderid=FX1B2343AA-B0A9-4AD6-539A-D2310D980F09","FX22023811")</f>
        <v>FX22023811</v>
      </c>
      <c r="F296" t="s">
        <v>19</v>
      </c>
      <c r="G296" t="s">
        <v>19</v>
      </c>
      <c r="H296" t="s">
        <v>83</v>
      </c>
      <c r="I296" t="s">
        <v>804</v>
      </c>
      <c r="J296">
        <v>0</v>
      </c>
      <c r="K296" t="s">
        <v>85</v>
      </c>
      <c r="L296" t="s">
        <v>86</v>
      </c>
      <c r="M296" t="s">
        <v>87</v>
      </c>
      <c r="N296">
        <v>1</v>
      </c>
      <c r="O296" s="1">
        <v>44623.395057870373</v>
      </c>
      <c r="P296" s="1">
        <v>44623.405219907407</v>
      </c>
      <c r="Q296">
        <v>559</v>
      </c>
      <c r="R296">
        <v>319</v>
      </c>
      <c r="S296" t="b">
        <v>0</v>
      </c>
      <c r="T296" t="s">
        <v>88</v>
      </c>
      <c r="U296" t="b">
        <v>0</v>
      </c>
      <c r="V296" t="s">
        <v>102</v>
      </c>
      <c r="W296" s="1">
        <v>44623.405219907407</v>
      </c>
      <c r="X296">
        <v>319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52</v>
      </c>
      <c r="AF296">
        <v>0</v>
      </c>
      <c r="AG296">
        <v>2</v>
      </c>
      <c r="AH296" t="s">
        <v>88</v>
      </c>
      <c r="AI296" t="s">
        <v>88</v>
      </c>
      <c r="AJ296" t="s">
        <v>88</v>
      </c>
      <c r="AK296" t="s">
        <v>88</v>
      </c>
      <c r="AL296" t="s">
        <v>88</v>
      </c>
      <c r="AM296" t="s">
        <v>88</v>
      </c>
      <c r="AN296" t="s">
        <v>88</v>
      </c>
      <c r="AO296" t="s">
        <v>88</v>
      </c>
      <c r="AP296" t="s">
        <v>88</v>
      </c>
      <c r="AQ296" t="s">
        <v>88</v>
      </c>
      <c r="AR296" t="s">
        <v>88</v>
      </c>
      <c r="AS296" t="s">
        <v>88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  <c r="BF296" t="s">
        <v>11</v>
      </c>
    </row>
    <row r="297" spans="1:58" x14ac:dyDescent="0.45">
      <c r="A297" t="s">
        <v>805</v>
      </c>
      <c r="B297" t="s">
        <v>80</v>
      </c>
      <c r="C297" t="s">
        <v>226</v>
      </c>
      <c r="D297" t="s">
        <v>82</v>
      </c>
      <c r="E297" s="2" t="str">
        <f>HYPERLINK("capsilon://?command=openfolder&amp;siteaddress=FAM.docvelocity-na8.net&amp;folderid=FX1B2343AA-B0A9-4AD6-539A-D2310D980F09","FX22023811")</f>
        <v>FX22023811</v>
      </c>
      <c r="F297" t="s">
        <v>19</v>
      </c>
      <c r="G297" t="s">
        <v>19</v>
      </c>
      <c r="H297" t="s">
        <v>83</v>
      </c>
      <c r="I297" t="s">
        <v>806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44623.399155092593</v>
      </c>
      <c r="P297" s="1">
        <v>44623.443773148145</v>
      </c>
      <c r="Q297">
        <v>3074</v>
      </c>
      <c r="R297">
        <v>781</v>
      </c>
      <c r="S297" t="b">
        <v>0</v>
      </c>
      <c r="T297" t="s">
        <v>88</v>
      </c>
      <c r="U297" t="b">
        <v>0</v>
      </c>
      <c r="V297" t="s">
        <v>102</v>
      </c>
      <c r="W297" s="1">
        <v>44623.408495370371</v>
      </c>
      <c r="X297">
        <v>282</v>
      </c>
      <c r="Y297">
        <v>43</v>
      </c>
      <c r="Z297">
        <v>0</v>
      </c>
      <c r="AA297">
        <v>43</v>
      </c>
      <c r="AB297">
        <v>0</v>
      </c>
      <c r="AC297">
        <v>13</v>
      </c>
      <c r="AD297">
        <v>-43</v>
      </c>
      <c r="AE297">
        <v>0</v>
      </c>
      <c r="AF297">
        <v>0</v>
      </c>
      <c r="AG297">
        <v>0</v>
      </c>
      <c r="AH297" t="s">
        <v>441</v>
      </c>
      <c r="AI297" s="1">
        <v>44623.443773148145</v>
      </c>
      <c r="AJ297">
        <v>499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-43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  <c r="BF297" t="s">
        <v>11</v>
      </c>
    </row>
    <row r="298" spans="1:58" x14ac:dyDescent="0.45">
      <c r="A298" t="s">
        <v>807</v>
      </c>
      <c r="B298" t="s">
        <v>80</v>
      </c>
      <c r="C298" t="s">
        <v>808</v>
      </c>
      <c r="D298" t="s">
        <v>82</v>
      </c>
      <c r="E298" s="2" t="str">
        <f>HYPERLINK("capsilon://?command=openfolder&amp;siteaddress=FAM.docvelocity-na8.net&amp;folderid=FX9054EADA-BAC1-FC9A-53AD-781F5101784B","FX22022054")</f>
        <v>FX22022054</v>
      </c>
      <c r="F298" t="s">
        <v>19</v>
      </c>
      <c r="G298" t="s">
        <v>19</v>
      </c>
      <c r="H298" t="s">
        <v>83</v>
      </c>
      <c r="I298" t="s">
        <v>809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44623.399224537039</v>
      </c>
      <c r="P298" s="1">
        <v>44623.446134259262</v>
      </c>
      <c r="Q298">
        <v>3505</v>
      </c>
      <c r="R298">
        <v>548</v>
      </c>
      <c r="S298" t="b">
        <v>0</v>
      </c>
      <c r="T298" t="s">
        <v>88</v>
      </c>
      <c r="U298" t="b">
        <v>0</v>
      </c>
      <c r="V298" t="s">
        <v>102</v>
      </c>
      <c r="W298" s="1">
        <v>44623.412499999999</v>
      </c>
      <c r="X298">
        <v>345</v>
      </c>
      <c r="Y298">
        <v>39</v>
      </c>
      <c r="Z298">
        <v>0</v>
      </c>
      <c r="AA298">
        <v>39</v>
      </c>
      <c r="AB298">
        <v>0</v>
      </c>
      <c r="AC298">
        <v>23</v>
      </c>
      <c r="AD298">
        <v>-39</v>
      </c>
      <c r="AE298">
        <v>0</v>
      </c>
      <c r="AF298">
        <v>0</v>
      </c>
      <c r="AG298">
        <v>0</v>
      </c>
      <c r="AH298" t="s">
        <v>441</v>
      </c>
      <c r="AI298" s="1">
        <v>44623.446134259262</v>
      </c>
      <c r="AJ298">
        <v>203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-39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  <c r="BF298" t="s">
        <v>11</v>
      </c>
    </row>
    <row r="299" spans="1:58" x14ac:dyDescent="0.45">
      <c r="A299" t="s">
        <v>810</v>
      </c>
      <c r="B299" t="s">
        <v>80</v>
      </c>
      <c r="C299" t="s">
        <v>811</v>
      </c>
      <c r="D299" t="s">
        <v>82</v>
      </c>
      <c r="E299" s="2" t="str">
        <f>HYPERLINK("capsilon://?command=openfolder&amp;siteaddress=FAM.docvelocity-na8.net&amp;folderid=FX5A1ECD64-3AB9-C1B4-B0A8-60D8C79AF4DE","FX22026814")</f>
        <v>FX22026814</v>
      </c>
      <c r="F299" t="s">
        <v>19</v>
      </c>
      <c r="G299" t="s">
        <v>19</v>
      </c>
      <c r="H299" t="s">
        <v>83</v>
      </c>
      <c r="I299" t="s">
        <v>812</v>
      </c>
      <c r="J299">
        <v>0</v>
      </c>
      <c r="K299" t="s">
        <v>85</v>
      </c>
      <c r="L299" t="s">
        <v>86</v>
      </c>
      <c r="M299" t="s">
        <v>87</v>
      </c>
      <c r="N299">
        <v>2</v>
      </c>
      <c r="O299" s="1">
        <v>44623.402777777781</v>
      </c>
      <c r="P299" s="1">
        <v>44623.456099537034</v>
      </c>
      <c r="Q299">
        <v>3365</v>
      </c>
      <c r="R299">
        <v>1242</v>
      </c>
      <c r="S299" t="b">
        <v>0</v>
      </c>
      <c r="T299" t="s">
        <v>88</v>
      </c>
      <c r="U299" t="b">
        <v>0</v>
      </c>
      <c r="V299" t="s">
        <v>102</v>
      </c>
      <c r="W299" s="1">
        <v>44623.416921296295</v>
      </c>
      <c r="X299">
        <v>381</v>
      </c>
      <c r="Y299">
        <v>92</v>
      </c>
      <c r="Z299">
        <v>0</v>
      </c>
      <c r="AA299">
        <v>92</v>
      </c>
      <c r="AB299">
        <v>0</v>
      </c>
      <c r="AC299">
        <v>19</v>
      </c>
      <c r="AD299">
        <v>-92</v>
      </c>
      <c r="AE299">
        <v>0</v>
      </c>
      <c r="AF299">
        <v>0</v>
      </c>
      <c r="AG299">
        <v>0</v>
      </c>
      <c r="AH299" t="s">
        <v>441</v>
      </c>
      <c r="AI299" s="1">
        <v>44623.456099537034</v>
      </c>
      <c r="AJ299">
        <v>861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-92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  <c r="BF299" t="s">
        <v>11</v>
      </c>
    </row>
    <row r="300" spans="1:58" x14ac:dyDescent="0.45">
      <c r="A300" t="s">
        <v>813</v>
      </c>
      <c r="B300" t="s">
        <v>80</v>
      </c>
      <c r="C300" t="s">
        <v>226</v>
      </c>
      <c r="D300" t="s">
        <v>82</v>
      </c>
      <c r="E300" s="2" t="str">
        <f>HYPERLINK("capsilon://?command=openfolder&amp;siteaddress=FAM.docvelocity-na8.net&amp;folderid=FX1B2343AA-B0A9-4AD6-539A-D2310D980F09","FX22023811")</f>
        <v>FX22023811</v>
      </c>
      <c r="F300" t="s">
        <v>19</v>
      </c>
      <c r="G300" t="s">
        <v>19</v>
      </c>
      <c r="H300" t="s">
        <v>83</v>
      </c>
      <c r="I300" t="s">
        <v>804</v>
      </c>
      <c r="J300">
        <v>0</v>
      </c>
      <c r="K300" t="s">
        <v>85</v>
      </c>
      <c r="L300" t="s">
        <v>86</v>
      </c>
      <c r="M300" t="s">
        <v>87</v>
      </c>
      <c r="N300">
        <v>2</v>
      </c>
      <c r="O300" s="1">
        <v>44623.405543981484</v>
      </c>
      <c r="P300" s="1">
        <v>44623.437986111108</v>
      </c>
      <c r="Q300">
        <v>1134</v>
      </c>
      <c r="R300">
        <v>1669</v>
      </c>
      <c r="S300" t="b">
        <v>0</v>
      </c>
      <c r="T300" t="s">
        <v>88</v>
      </c>
      <c r="U300" t="b">
        <v>1</v>
      </c>
      <c r="V300" t="s">
        <v>94</v>
      </c>
      <c r="W300" s="1">
        <v>44623.415555555555</v>
      </c>
      <c r="X300">
        <v>661</v>
      </c>
      <c r="Y300">
        <v>74</v>
      </c>
      <c r="Z300">
        <v>0</v>
      </c>
      <c r="AA300">
        <v>74</v>
      </c>
      <c r="AB300">
        <v>0</v>
      </c>
      <c r="AC300">
        <v>45</v>
      </c>
      <c r="AD300">
        <v>-74</v>
      </c>
      <c r="AE300">
        <v>0</v>
      </c>
      <c r="AF300">
        <v>0</v>
      </c>
      <c r="AG300">
        <v>0</v>
      </c>
      <c r="AH300" t="s">
        <v>441</v>
      </c>
      <c r="AI300" s="1">
        <v>44623.437986111108</v>
      </c>
      <c r="AJ300">
        <v>1008</v>
      </c>
      <c r="AK300">
        <v>6</v>
      </c>
      <c r="AL300">
        <v>0</v>
      </c>
      <c r="AM300">
        <v>6</v>
      </c>
      <c r="AN300">
        <v>0</v>
      </c>
      <c r="AO300">
        <v>8</v>
      </c>
      <c r="AP300">
        <v>-80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  <c r="BF300" t="s">
        <v>11</v>
      </c>
    </row>
    <row r="301" spans="1:58" x14ac:dyDescent="0.45">
      <c r="A301" t="s">
        <v>814</v>
      </c>
      <c r="B301" t="s">
        <v>80</v>
      </c>
      <c r="C301" t="s">
        <v>815</v>
      </c>
      <c r="D301" t="s">
        <v>82</v>
      </c>
      <c r="E301" s="2" t="str">
        <f>HYPERLINK("capsilon://?command=openfolder&amp;siteaddress=FAM.docvelocity-na8.net&amp;folderid=FX6DA6D881-4DA3-46DB-04DA-716E57449765","FX21128485")</f>
        <v>FX21128485</v>
      </c>
      <c r="F301" t="s">
        <v>19</v>
      </c>
      <c r="G301" t="s">
        <v>19</v>
      </c>
      <c r="H301" t="s">
        <v>83</v>
      </c>
      <c r="I301" t="s">
        <v>816</v>
      </c>
      <c r="J301">
        <v>0</v>
      </c>
      <c r="K301" t="s">
        <v>85</v>
      </c>
      <c r="L301" t="s">
        <v>86</v>
      </c>
      <c r="M301" t="s">
        <v>87</v>
      </c>
      <c r="N301">
        <v>2</v>
      </c>
      <c r="O301" s="1">
        <v>44623.412256944444</v>
      </c>
      <c r="P301" s="1">
        <v>44623.458680555559</v>
      </c>
      <c r="Q301">
        <v>3619</v>
      </c>
      <c r="R301">
        <v>392</v>
      </c>
      <c r="S301" t="b">
        <v>0</v>
      </c>
      <c r="T301" t="s">
        <v>88</v>
      </c>
      <c r="U301" t="b">
        <v>0</v>
      </c>
      <c r="V301" t="s">
        <v>94</v>
      </c>
      <c r="W301" s="1">
        <v>44623.417534722219</v>
      </c>
      <c r="X301">
        <v>170</v>
      </c>
      <c r="Y301">
        <v>21</v>
      </c>
      <c r="Z301">
        <v>0</v>
      </c>
      <c r="AA301">
        <v>21</v>
      </c>
      <c r="AB301">
        <v>0</v>
      </c>
      <c r="AC301">
        <v>1</v>
      </c>
      <c r="AD301">
        <v>-21</v>
      </c>
      <c r="AE301">
        <v>0</v>
      </c>
      <c r="AF301">
        <v>0</v>
      </c>
      <c r="AG301">
        <v>0</v>
      </c>
      <c r="AH301" t="s">
        <v>441</v>
      </c>
      <c r="AI301" s="1">
        <v>44623.458680555559</v>
      </c>
      <c r="AJ301">
        <v>222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-21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  <c r="BF301" t="s">
        <v>11</v>
      </c>
    </row>
    <row r="302" spans="1:58" x14ac:dyDescent="0.45">
      <c r="A302" t="s">
        <v>817</v>
      </c>
      <c r="B302" t="s">
        <v>80</v>
      </c>
      <c r="C302" t="s">
        <v>818</v>
      </c>
      <c r="D302" t="s">
        <v>82</v>
      </c>
      <c r="E302" s="2" t="str">
        <f>HYPERLINK("capsilon://?command=openfolder&amp;siteaddress=FAM.docvelocity-na8.net&amp;folderid=FXE7715D43-73DB-422B-EE97-139B7BA94D7A","FX22026199")</f>
        <v>FX22026199</v>
      </c>
      <c r="F302" t="s">
        <v>19</v>
      </c>
      <c r="G302" t="s">
        <v>19</v>
      </c>
      <c r="H302" t="s">
        <v>83</v>
      </c>
      <c r="I302" t="s">
        <v>819</v>
      </c>
      <c r="J302">
        <v>0</v>
      </c>
      <c r="K302" t="s">
        <v>85</v>
      </c>
      <c r="L302" t="s">
        <v>86</v>
      </c>
      <c r="M302" t="s">
        <v>87</v>
      </c>
      <c r="N302">
        <v>1</v>
      </c>
      <c r="O302" s="1">
        <v>44623.420208333337</v>
      </c>
      <c r="P302" s="1">
        <v>44623.442511574074</v>
      </c>
      <c r="Q302">
        <v>1475</v>
      </c>
      <c r="R302">
        <v>452</v>
      </c>
      <c r="S302" t="b">
        <v>0</v>
      </c>
      <c r="T302" t="s">
        <v>88</v>
      </c>
      <c r="U302" t="b">
        <v>0</v>
      </c>
      <c r="V302" t="s">
        <v>102</v>
      </c>
      <c r="W302" s="1">
        <v>44623.442511574074</v>
      </c>
      <c r="X302">
        <v>318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21</v>
      </c>
      <c r="AF302">
        <v>0</v>
      </c>
      <c r="AG302">
        <v>2</v>
      </c>
      <c r="AH302" t="s">
        <v>88</v>
      </c>
      <c r="AI302" t="s">
        <v>88</v>
      </c>
      <c r="AJ302" t="s">
        <v>88</v>
      </c>
      <c r="AK302" t="s">
        <v>88</v>
      </c>
      <c r="AL302" t="s">
        <v>88</v>
      </c>
      <c r="AM302" t="s">
        <v>88</v>
      </c>
      <c r="AN302" t="s">
        <v>88</v>
      </c>
      <c r="AO302" t="s">
        <v>88</v>
      </c>
      <c r="AP302" t="s">
        <v>88</v>
      </c>
      <c r="AQ302" t="s">
        <v>88</v>
      </c>
      <c r="AR302" t="s">
        <v>88</v>
      </c>
      <c r="AS302" t="s">
        <v>88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  <c r="BF302" t="s">
        <v>11</v>
      </c>
    </row>
    <row r="303" spans="1:58" x14ac:dyDescent="0.45">
      <c r="A303" t="s">
        <v>820</v>
      </c>
      <c r="B303" t="s">
        <v>80</v>
      </c>
      <c r="C303" t="s">
        <v>818</v>
      </c>
      <c r="D303" t="s">
        <v>82</v>
      </c>
      <c r="E303" s="2" t="str">
        <f>HYPERLINK("capsilon://?command=openfolder&amp;siteaddress=FAM.docvelocity-na8.net&amp;folderid=FXE7715D43-73DB-422B-EE97-139B7BA94D7A","FX22026199")</f>
        <v>FX22026199</v>
      </c>
      <c r="F303" t="s">
        <v>19</v>
      </c>
      <c r="G303" t="s">
        <v>19</v>
      </c>
      <c r="H303" t="s">
        <v>83</v>
      </c>
      <c r="I303" t="s">
        <v>821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44623.420960648145</v>
      </c>
      <c r="P303" s="1">
        <v>44623.534687500003</v>
      </c>
      <c r="Q303">
        <v>5893</v>
      </c>
      <c r="R303">
        <v>3933</v>
      </c>
      <c r="S303" t="b">
        <v>0</v>
      </c>
      <c r="T303" t="s">
        <v>88</v>
      </c>
      <c r="U303" t="b">
        <v>0</v>
      </c>
      <c r="V303" t="s">
        <v>114</v>
      </c>
      <c r="W303" s="1">
        <v>44623.519282407404</v>
      </c>
      <c r="X303">
        <v>2296</v>
      </c>
      <c r="Y303">
        <v>104</v>
      </c>
      <c r="Z303">
        <v>0</v>
      </c>
      <c r="AA303">
        <v>104</v>
      </c>
      <c r="AB303">
        <v>0</v>
      </c>
      <c r="AC303">
        <v>85</v>
      </c>
      <c r="AD303">
        <v>-104</v>
      </c>
      <c r="AE303">
        <v>0</v>
      </c>
      <c r="AF303">
        <v>0</v>
      </c>
      <c r="AG303">
        <v>0</v>
      </c>
      <c r="AH303" t="s">
        <v>90</v>
      </c>
      <c r="AI303" s="1">
        <v>44623.534687500003</v>
      </c>
      <c r="AJ303">
        <v>1203</v>
      </c>
      <c r="AK303">
        <v>2</v>
      </c>
      <c r="AL303">
        <v>0</v>
      </c>
      <c r="AM303">
        <v>2</v>
      </c>
      <c r="AN303">
        <v>0</v>
      </c>
      <c r="AO303">
        <v>2</v>
      </c>
      <c r="AP303">
        <v>-106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  <c r="BF303" t="s">
        <v>11</v>
      </c>
    </row>
    <row r="304" spans="1:58" x14ac:dyDescent="0.45">
      <c r="A304" t="s">
        <v>822</v>
      </c>
      <c r="B304" t="s">
        <v>80</v>
      </c>
      <c r="C304" t="s">
        <v>823</v>
      </c>
      <c r="D304" t="s">
        <v>82</v>
      </c>
      <c r="E304" s="2" t="str">
        <f>HYPERLINK("capsilon://?command=openfolder&amp;siteaddress=FAM.docvelocity-na8.net&amp;folderid=FXD5E91C2D-1600-C8CB-8D4B-8C86D64C1103","FX21118543")</f>
        <v>FX21118543</v>
      </c>
      <c r="F304" t="s">
        <v>19</v>
      </c>
      <c r="G304" t="s">
        <v>19</v>
      </c>
      <c r="H304" t="s">
        <v>83</v>
      </c>
      <c r="I304" t="s">
        <v>824</v>
      </c>
      <c r="J304">
        <v>0</v>
      </c>
      <c r="K304" t="s">
        <v>85</v>
      </c>
      <c r="L304" t="s">
        <v>86</v>
      </c>
      <c r="M304" t="s">
        <v>87</v>
      </c>
      <c r="N304">
        <v>2</v>
      </c>
      <c r="O304" s="1">
        <v>44623.431851851848</v>
      </c>
      <c r="P304" s="1">
        <v>44623.488495370373</v>
      </c>
      <c r="Q304">
        <v>2835</v>
      </c>
      <c r="R304">
        <v>2059</v>
      </c>
      <c r="S304" t="b">
        <v>0</v>
      </c>
      <c r="T304" t="s">
        <v>88</v>
      </c>
      <c r="U304" t="b">
        <v>0</v>
      </c>
      <c r="V304" t="s">
        <v>289</v>
      </c>
      <c r="W304" s="1">
        <v>44623.474444444444</v>
      </c>
      <c r="X304">
        <v>1566</v>
      </c>
      <c r="Y304">
        <v>52</v>
      </c>
      <c r="Z304">
        <v>0</v>
      </c>
      <c r="AA304">
        <v>52</v>
      </c>
      <c r="AB304">
        <v>0</v>
      </c>
      <c r="AC304">
        <v>49</v>
      </c>
      <c r="AD304">
        <v>-52</v>
      </c>
      <c r="AE304">
        <v>0</v>
      </c>
      <c r="AF304">
        <v>0</v>
      </c>
      <c r="AG304">
        <v>0</v>
      </c>
      <c r="AH304" t="s">
        <v>103</v>
      </c>
      <c r="AI304" s="1">
        <v>44623.488495370373</v>
      </c>
      <c r="AJ304">
        <v>471</v>
      </c>
      <c r="AK304">
        <v>1</v>
      </c>
      <c r="AL304">
        <v>0</v>
      </c>
      <c r="AM304">
        <v>1</v>
      </c>
      <c r="AN304">
        <v>0</v>
      </c>
      <c r="AO304">
        <v>1</v>
      </c>
      <c r="AP304">
        <v>-53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  <c r="BF304" t="s">
        <v>11</v>
      </c>
    </row>
    <row r="305" spans="1:58" x14ac:dyDescent="0.45">
      <c r="A305" t="s">
        <v>825</v>
      </c>
      <c r="B305" t="s">
        <v>80</v>
      </c>
      <c r="C305" t="s">
        <v>542</v>
      </c>
      <c r="D305" t="s">
        <v>82</v>
      </c>
      <c r="E305" s="2" t="str">
        <f>HYPERLINK("capsilon://?command=openfolder&amp;siteaddress=FAM.docvelocity-na8.net&amp;folderid=FX62A1E57A-79DD-E2BB-6C25-CFD8AF4AA1C3","FX22024300")</f>
        <v>FX22024300</v>
      </c>
      <c r="F305" t="s">
        <v>19</v>
      </c>
      <c r="G305" t="s">
        <v>19</v>
      </c>
      <c r="H305" t="s">
        <v>83</v>
      </c>
      <c r="I305" t="s">
        <v>826</v>
      </c>
      <c r="J305">
        <v>0</v>
      </c>
      <c r="K305" t="s">
        <v>85</v>
      </c>
      <c r="L305" t="s">
        <v>86</v>
      </c>
      <c r="M305" t="s">
        <v>87</v>
      </c>
      <c r="N305">
        <v>2</v>
      </c>
      <c r="O305" s="1">
        <v>44623.438668981478</v>
      </c>
      <c r="P305" s="1">
        <v>44623.491516203707</v>
      </c>
      <c r="Q305">
        <v>3917</v>
      </c>
      <c r="R305">
        <v>649</v>
      </c>
      <c r="S305" t="b">
        <v>0</v>
      </c>
      <c r="T305" t="s">
        <v>88</v>
      </c>
      <c r="U305" t="b">
        <v>0</v>
      </c>
      <c r="V305" t="s">
        <v>289</v>
      </c>
      <c r="W305" s="1">
        <v>44623.478530092594</v>
      </c>
      <c r="X305">
        <v>352</v>
      </c>
      <c r="Y305">
        <v>21</v>
      </c>
      <c r="Z305">
        <v>0</v>
      </c>
      <c r="AA305">
        <v>21</v>
      </c>
      <c r="AB305">
        <v>0</v>
      </c>
      <c r="AC305">
        <v>2</v>
      </c>
      <c r="AD305">
        <v>-21</v>
      </c>
      <c r="AE305">
        <v>0</v>
      </c>
      <c r="AF305">
        <v>0</v>
      </c>
      <c r="AG305">
        <v>0</v>
      </c>
      <c r="AH305" t="s">
        <v>98</v>
      </c>
      <c r="AI305" s="1">
        <v>44623.491516203707</v>
      </c>
      <c r="AJ305">
        <v>293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-21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  <c r="BF305" t="s">
        <v>11</v>
      </c>
    </row>
    <row r="306" spans="1:58" x14ac:dyDescent="0.45">
      <c r="A306" t="s">
        <v>827</v>
      </c>
      <c r="B306" t="s">
        <v>80</v>
      </c>
      <c r="C306" t="s">
        <v>542</v>
      </c>
      <c r="D306" t="s">
        <v>82</v>
      </c>
      <c r="E306" s="2" t="str">
        <f>HYPERLINK("capsilon://?command=openfolder&amp;siteaddress=FAM.docvelocity-na8.net&amp;folderid=FX62A1E57A-79DD-E2BB-6C25-CFD8AF4AA1C3","FX22024300")</f>
        <v>FX22024300</v>
      </c>
      <c r="F306" t="s">
        <v>19</v>
      </c>
      <c r="G306" t="s">
        <v>19</v>
      </c>
      <c r="H306" t="s">
        <v>83</v>
      </c>
      <c r="I306" t="s">
        <v>828</v>
      </c>
      <c r="J306">
        <v>0</v>
      </c>
      <c r="K306" t="s">
        <v>85</v>
      </c>
      <c r="L306" t="s">
        <v>86</v>
      </c>
      <c r="M306" t="s">
        <v>87</v>
      </c>
      <c r="N306">
        <v>2</v>
      </c>
      <c r="O306" s="1">
        <v>44623.438831018517</v>
      </c>
      <c r="P306" s="1">
        <v>44623.489305555559</v>
      </c>
      <c r="Q306">
        <v>4162</v>
      </c>
      <c r="R306">
        <v>199</v>
      </c>
      <c r="S306" t="b">
        <v>0</v>
      </c>
      <c r="T306" t="s">
        <v>88</v>
      </c>
      <c r="U306" t="b">
        <v>0</v>
      </c>
      <c r="V306" t="s">
        <v>289</v>
      </c>
      <c r="W306" s="1">
        <v>44623.480034722219</v>
      </c>
      <c r="X306">
        <v>130</v>
      </c>
      <c r="Y306">
        <v>21</v>
      </c>
      <c r="Z306">
        <v>0</v>
      </c>
      <c r="AA306">
        <v>21</v>
      </c>
      <c r="AB306">
        <v>0</v>
      </c>
      <c r="AC306">
        <v>2</v>
      </c>
      <c r="AD306">
        <v>-21</v>
      </c>
      <c r="AE306">
        <v>0</v>
      </c>
      <c r="AF306">
        <v>0</v>
      </c>
      <c r="AG306">
        <v>0</v>
      </c>
      <c r="AH306" t="s">
        <v>103</v>
      </c>
      <c r="AI306" s="1">
        <v>44623.489305555559</v>
      </c>
      <c r="AJ306">
        <v>69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-21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  <c r="BF306" t="s">
        <v>11</v>
      </c>
    </row>
    <row r="307" spans="1:58" x14ac:dyDescent="0.45">
      <c r="A307" t="s">
        <v>829</v>
      </c>
      <c r="B307" t="s">
        <v>80</v>
      </c>
      <c r="C307" t="s">
        <v>830</v>
      </c>
      <c r="D307" t="s">
        <v>82</v>
      </c>
      <c r="E307" s="2" t="str">
        <f>HYPERLINK("capsilon://?command=openfolder&amp;siteaddress=FAM.docvelocity-na8.net&amp;folderid=FX28491D86-6DA3-6989-F5EB-33A2CA4507EE","FX22024337")</f>
        <v>FX22024337</v>
      </c>
      <c r="F307" t="s">
        <v>19</v>
      </c>
      <c r="G307" t="s">
        <v>19</v>
      </c>
      <c r="H307" t="s">
        <v>83</v>
      </c>
      <c r="I307" t="s">
        <v>831</v>
      </c>
      <c r="J307">
        <v>0</v>
      </c>
      <c r="K307" t="s">
        <v>85</v>
      </c>
      <c r="L307" t="s">
        <v>86</v>
      </c>
      <c r="M307" t="s">
        <v>87</v>
      </c>
      <c r="N307">
        <v>2</v>
      </c>
      <c r="O307" s="1">
        <v>44623.440185185187</v>
      </c>
      <c r="P307" s="1">
        <v>44623.508842592593</v>
      </c>
      <c r="Q307">
        <v>3665</v>
      </c>
      <c r="R307">
        <v>2267</v>
      </c>
      <c r="S307" t="b">
        <v>0</v>
      </c>
      <c r="T307" t="s">
        <v>88</v>
      </c>
      <c r="U307" t="b">
        <v>0</v>
      </c>
      <c r="V307" t="s">
        <v>289</v>
      </c>
      <c r="W307" s="1">
        <v>44623.496712962966</v>
      </c>
      <c r="X307">
        <v>1440</v>
      </c>
      <c r="Y307">
        <v>41</v>
      </c>
      <c r="Z307">
        <v>0</v>
      </c>
      <c r="AA307">
        <v>41</v>
      </c>
      <c r="AB307">
        <v>0</v>
      </c>
      <c r="AC307">
        <v>26</v>
      </c>
      <c r="AD307">
        <v>-41</v>
      </c>
      <c r="AE307">
        <v>0</v>
      </c>
      <c r="AF307">
        <v>0</v>
      </c>
      <c r="AG307">
        <v>0</v>
      </c>
      <c r="AH307" t="s">
        <v>90</v>
      </c>
      <c r="AI307" s="1">
        <v>44623.508842592593</v>
      </c>
      <c r="AJ307">
        <v>827</v>
      </c>
      <c r="AK307">
        <v>11</v>
      </c>
      <c r="AL307">
        <v>0</v>
      </c>
      <c r="AM307">
        <v>11</v>
      </c>
      <c r="AN307">
        <v>0</v>
      </c>
      <c r="AO307">
        <v>11</v>
      </c>
      <c r="AP307">
        <v>-52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  <c r="BF307" t="s">
        <v>11</v>
      </c>
    </row>
    <row r="308" spans="1:58" x14ac:dyDescent="0.45">
      <c r="A308" t="s">
        <v>832</v>
      </c>
      <c r="B308" t="s">
        <v>80</v>
      </c>
      <c r="C308" t="s">
        <v>539</v>
      </c>
      <c r="D308" t="s">
        <v>82</v>
      </c>
      <c r="E308" s="2" t="str">
        <f>HYPERLINK("capsilon://?command=openfolder&amp;siteaddress=FAM.docvelocity-na8.net&amp;folderid=FX24C9D3EF-BB72-EE19-06B8-05726BEF3C9B","FX220210222")</f>
        <v>FX220210222</v>
      </c>
      <c r="F308" t="s">
        <v>19</v>
      </c>
      <c r="G308" t="s">
        <v>19</v>
      </c>
      <c r="H308" t="s">
        <v>83</v>
      </c>
      <c r="I308" t="s">
        <v>833</v>
      </c>
      <c r="J308">
        <v>0</v>
      </c>
      <c r="K308" t="s">
        <v>85</v>
      </c>
      <c r="L308" t="s">
        <v>86</v>
      </c>
      <c r="M308" t="s">
        <v>87</v>
      </c>
      <c r="N308">
        <v>2</v>
      </c>
      <c r="O308" s="1">
        <v>44623.441782407404</v>
      </c>
      <c r="P308" s="1">
        <v>44623.515428240738</v>
      </c>
      <c r="Q308">
        <v>4689</v>
      </c>
      <c r="R308">
        <v>1674</v>
      </c>
      <c r="S308" t="b">
        <v>0</v>
      </c>
      <c r="T308" t="s">
        <v>88</v>
      </c>
      <c r="U308" t="b">
        <v>0</v>
      </c>
      <c r="V308" t="s">
        <v>127</v>
      </c>
      <c r="W308" s="1">
        <v>44623.500891203701</v>
      </c>
      <c r="X308">
        <v>1105</v>
      </c>
      <c r="Y308">
        <v>52</v>
      </c>
      <c r="Z308">
        <v>0</v>
      </c>
      <c r="AA308">
        <v>52</v>
      </c>
      <c r="AB308">
        <v>0</v>
      </c>
      <c r="AC308">
        <v>50</v>
      </c>
      <c r="AD308">
        <v>-52</v>
      </c>
      <c r="AE308">
        <v>0</v>
      </c>
      <c r="AF308">
        <v>0</v>
      </c>
      <c r="AG308">
        <v>0</v>
      </c>
      <c r="AH308" t="s">
        <v>90</v>
      </c>
      <c r="AI308" s="1">
        <v>44623.515428240738</v>
      </c>
      <c r="AJ308">
        <v>569</v>
      </c>
      <c r="AK308">
        <v>4</v>
      </c>
      <c r="AL308">
        <v>0</v>
      </c>
      <c r="AM308">
        <v>4</v>
      </c>
      <c r="AN308">
        <v>0</v>
      </c>
      <c r="AO308">
        <v>4</v>
      </c>
      <c r="AP308">
        <v>-56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  <c r="BF308" t="s">
        <v>11</v>
      </c>
    </row>
    <row r="309" spans="1:58" x14ac:dyDescent="0.45">
      <c r="A309" t="s">
        <v>834</v>
      </c>
      <c r="B309" t="s">
        <v>80</v>
      </c>
      <c r="C309" t="s">
        <v>818</v>
      </c>
      <c r="D309" t="s">
        <v>82</v>
      </c>
      <c r="E309" s="2" t="str">
        <f>HYPERLINK("capsilon://?command=openfolder&amp;siteaddress=FAM.docvelocity-na8.net&amp;folderid=FXE7715D43-73DB-422B-EE97-139B7BA94D7A","FX22026199")</f>
        <v>FX22026199</v>
      </c>
      <c r="F309" t="s">
        <v>19</v>
      </c>
      <c r="G309" t="s">
        <v>19</v>
      </c>
      <c r="H309" t="s">
        <v>83</v>
      </c>
      <c r="I309" t="s">
        <v>819</v>
      </c>
      <c r="J309">
        <v>0</v>
      </c>
      <c r="K309" t="s">
        <v>85</v>
      </c>
      <c r="L309" t="s">
        <v>86</v>
      </c>
      <c r="M309" t="s">
        <v>87</v>
      </c>
      <c r="N309">
        <v>2</v>
      </c>
      <c r="O309" s="1">
        <v>44623.442928240744</v>
      </c>
      <c r="P309" s="1">
        <v>44623.463912037034</v>
      </c>
      <c r="Q309">
        <v>757</v>
      </c>
      <c r="R309">
        <v>1056</v>
      </c>
      <c r="S309" t="b">
        <v>0</v>
      </c>
      <c r="T309" t="s">
        <v>88</v>
      </c>
      <c r="U309" t="b">
        <v>1</v>
      </c>
      <c r="V309" t="s">
        <v>289</v>
      </c>
      <c r="W309" s="1">
        <v>44623.456747685188</v>
      </c>
      <c r="X309">
        <v>605</v>
      </c>
      <c r="Y309">
        <v>42</v>
      </c>
      <c r="Z309">
        <v>0</v>
      </c>
      <c r="AA309">
        <v>42</v>
      </c>
      <c r="AB309">
        <v>0</v>
      </c>
      <c r="AC309">
        <v>10</v>
      </c>
      <c r="AD309">
        <v>-42</v>
      </c>
      <c r="AE309">
        <v>0</v>
      </c>
      <c r="AF309">
        <v>0</v>
      </c>
      <c r="AG309">
        <v>0</v>
      </c>
      <c r="AH309" t="s">
        <v>441</v>
      </c>
      <c r="AI309" s="1">
        <v>44623.463912037034</v>
      </c>
      <c r="AJ309">
        <v>451</v>
      </c>
      <c r="AK309">
        <v>2</v>
      </c>
      <c r="AL309">
        <v>0</v>
      </c>
      <c r="AM309">
        <v>2</v>
      </c>
      <c r="AN309">
        <v>0</v>
      </c>
      <c r="AO309">
        <v>2</v>
      </c>
      <c r="AP309">
        <v>-44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  <c r="BF309" t="s">
        <v>11</v>
      </c>
    </row>
    <row r="310" spans="1:58" x14ac:dyDescent="0.45">
      <c r="A310" t="s">
        <v>835</v>
      </c>
      <c r="B310" t="s">
        <v>80</v>
      </c>
      <c r="C310" t="s">
        <v>830</v>
      </c>
      <c r="D310" t="s">
        <v>82</v>
      </c>
      <c r="E310" s="2" t="str">
        <f>HYPERLINK("capsilon://?command=openfolder&amp;siteaddress=FAM.docvelocity-na8.net&amp;folderid=FX28491D86-6DA3-6989-F5EB-33A2CA4507EE","FX22024337")</f>
        <v>FX22024337</v>
      </c>
      <c r="F310" t="s">
        <v>19</v>
      </c>
      <c r="G310" t="s">
        <v>19</v>
      </c>
      <c r="H310" t="s">
        <v>83</v>
      </c>
      <c r="I310" t="s">
        <v>836</v>
      </c>
      <c r="J310">
        <v>0</v>
      </c>
      <c r="K310" t="s">
        <v>85</v>
      </c>
      <c r="L310" t="s">
        <v>86</v>
      </c>
      <c r="M310" t="s">
        <v>87</v>
      </c>
      <c r="N310">
        <v>2</v>
      </c>
      <c r="O310" s="1">
        <v>44623.450844907406</v>
      </c>
      <c r="P310" s="1">
        <v>44623.518993055557</v>
      </c>
      <c r="Q310">
        <v>4174</v>
      </c>
      <c r="R310">
        <v>1714</v>
      </c>
      <c r="S310" t="b">
        <v>0</v>
      </c>
      <c r="T310" t="s">
        <v>88</v>
      </c>
      <c r="U310" t="b">
        <v>0</v>
      </c>
      <c r="V310" t="s">
        <v>149</v>
      </c>
      <c r="W310" s="1">
        <v>44623.506238425929</v>
      </c>
      <c r="X310">
        <v>1144</v>
      </c>
      <c r="Y310">
        <v>52</v>
      </c>
      <c r="Z310">
        <v>0</v>
      </c>
      <c r="AA310">
        <v>52</v>
      </c>
      <c r="AB310">
        <v>0</v>
      </c>
      <c r="AC310">
        <v>41</v>
      </c>
      <c r="AD310">
        <v>-52</v>
      </c>
      <c r="AE310">
        <v>0</v>
      </c>
      <c r="AF310">
        <v>0</v>
      </c>
      <c r="AG310">
        <v>0</v>
      </c>
      <c r="AH310" t="s">
        <v>98</v>
      </c>
      <c r="AI310" s="1">
        <v>44623.518993055557</v>
      </c>
      <c r="AJ310">
        <v>527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-54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  <c r="BF310" t="s">
        <v>11</v>
      </c>
    </row>
    <row r="311" spans="1:58" x14ac:dyDescent="0.45">
      <c r="A311" t="s">
        <v>837</v>
      </c>
      <c r="B311" t="s">
        <v>80</v>
      </c>
      <c r="C311" t="s">
        <v>838</v>
      </c>
      <c r="D311" t="s">
        <v>82</v>
      </c>
      <c r="E311" s="2" t="str">
        <f>HYPERLINK("capsilon://?command=openfolder&amp;siteaddress=FAM.docvelocity-na8.net&amp;folderid=FXB2F7C9A9-220E-94BF-7F25-3190BD4AE442","FX2202486")</f>
        <v>FX2202486</v>
      </c>
      <c r="F311" t="s">
        <v>19</v>
      </c>
      <c r="G311" t="s">
        <v>19</v>
      </c>
      <c r="H311" t="s">
        <v>83</v>
      </c>
      <c r="I311" t="s">
        <v>839</v>
      </c>
      <c r="J311">
        <v>0</v>
      </c>
      <c r="K311" t="s">
        <v>85</v>
      </c>
      <c r="L311" t="s">
        <v>86</v>
      </c>
      <c r="M311" t="s">
        <v>87</v>
      </c>
      <c r="N311">
        <v>2</v>
      </c>
      <c r="O311" s="1">
        <v>44623.461724537039</v>
      </c>
      <c r="P311" s="1">
        <v>44623.516898148147</v>
      </c>
      <c r="Q311">
        <v>4266</v>
      </c>
      <c r="R311">
        <v>501</v>
      </c>
      <c r="S311" t="b">
        <v>0</v>
      </c>
      <c r="T311" t="s">
        <v>88</v>
      </c>
      <c r="U311" t="b">
        <v>0</v>
      </c>
      <c r="V311" t="s">
        <v>289</v>
      </c>
      <c r="W311" s="1">
        <v>44623.500949074078</v>
      </c>
      <c r="X311">
        <v>365</v>
      </c>
      <c r="Y311">
        <v>15</v>
      </c>
      <c r="Z311">
        <v>0</v>
      </c>
      <c r="AA311">
        <v>15</v>
      </c>
      <c r="AB311">
        <v>0</v>
      </c>
      <c r="AC311">
        <v>8</v>
      </c>
      <c r="AD311">
        <v>-15</v>
      </c>
      <c r="AE311">
        <v>0</v>
      </c>
      <c r="AF311">
        <v>0</v>
      </c>
      <c r="AG311">
        <v>0</v>
      </c>
      <c r="AH311" t="s">
        <v>90</v>
      </c>
      <c r="AI311" s="1">
        <v>44623.516898148147</v>
      </c>
      <c r="AJ311">
        <v>126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-15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  <c r="BF3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2022-03-08T16:00:01Z</dcterms:created>
  <dcterms:modified xsi:type="dcterms:W3CDTF">2022-03-09T15:28:39Z</dcterms:modified>
</cp:coreProperties>
</file>