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lliemae-my.sharepoint.com/personal/devendra_naidu_elliemae_com/Documents/Reports/FAM/2022/03_Mar 2022/"/>
    </mc:Choice>
  </mc:AlternateContent>
  <xr:revisionPtr revIDLastSave="0" documentId="11_00AC106C8DF6C5E4DD17A81EA15CFCC0DD153178" xr6:coauthVersionLast="47" xr6:coauthVersionMax="47" xr10:uidLastSave="{00000000-0000-0000-0000-000000000000}"/>
  <bookViews>
    <workbookView xWindow="-98" yWindow="-98" windowWidth="19396" windowHeight="10395" activeTab="1" xr2:uid="{00000000-000D-0000-FFFF-FFFF00000000}"/>
  </bookViews>
  <sheets>
    <sheet name="Report Properties" sheetId="1" r:id="rId1"/>
    <sheet name="DATA_VALIDATIO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86" i="2" l="1"/>
  <c r="E185" i="2"/>
  <c r="E184" i="2"/>
  <c r="E183" i="2"/>
  <c r="E182" i="2"/>
  <c r="E181" i="2"/>
  <c r="E180" i="2"/>
  <c r="E179" i="2"/>
  <c r="E178" i="2"/>
  <c r="E177" i="2"/>
  <c r="E176" i="2"/>
  <c r="E175" i="2"/>
  <c r="E174" i="2"/>
  <c r="E173" i="2"/>
  <c r="E172" i="2"/>
  <c r="E171" i="2"/>
  <c r="E170" i="2"/>
  <c r="E169" i="2"/>
  <c r="E168" i="2"/>
  <c r="E167" i="2"/>
  <c r="E166" i="2"/>
  <c r="E165" i="2"/>
  <c r="E164" i="2"/>
  <c r="E163" i="2"/>
  <c r="E162" i="2"/>
  <c r="E161" i="2"/>
  <c r="E160" i="2"/>
  <c r="E159" i="2"/>
  <c r="E158" i="2"/>
  <c r="E157" i="2"/>
  <c r="E156" i="2"/>
  <c r="E155" i="2"/>
  <c r="E154" i="2"/>
  <c r="E153" i="2"/>
  <c r="E152" i="2"/>
  <c r="E151" i="2"/>
  <c r="E150" i="2"/>
  <c r="E149" i="2"/>
  <c r="E148" i="2"/>
  <c r="E147" i="2"/>
  <c r="E146" i="2"/>
  <c r="E145" i="2"/>
  <c r="E144" i="2"/>
  <c r="E143" i="2"/>
  <c r="E142" i="2"/>
  <c r="E141" i="2"/>
  <c r="E140" i="2"/>
  <c r="E139" i="2"/>
  <c r="E138" i="2"/>
  <c r="E137" i="2"/>
  <c r="E136" i="2"/>
  <c r="E135" i="2"/>
  <c r="E134" i="2"/>
  <c r="E133" i="2"/>
  <c r="E132" i="2"/>
  <c r="E131" i="2"/>
  <c r="E130" i="2"/>
  <c r="E129" i="2"/>
  <c r="E128" i="2"/>
  <c r="E127" i="2"/>
  <c r="E126" i="2"/>
  <c r="E125" i="2"/>
  <c r="E124" i="2"/>
  <c r="E123" i="2"/>
  <c r="E122" i="2"/>
  <c r="E121" i="2"/>
  <c r="E120" i="2"/>
  <c r="E119" i="2"/>
  <c r="E118" i="2"/>
  <c r="E117" i="2"/>
  <c r="E116" i="2"/>
  <c r="E115" i="2"/>
  <c r="E114" i="2"/>
  <c r="E113" i="2"/>
  <c r="E112" i="2"/>
  <c r="E111" i="2"/>
  <c r="E110" i="2"/>
  <c r="E109" i="2"/>
  <c r="E108" i="2"/>
  <c r="E107" i="2"/>
  <c r="E106" i="2"/>
  <c r="E105" i="2"/>
  <c r="E104" i="2"/>
  <c r="E103" i="2"/>
  <c r="E102" i="2"/>
  <c r="E101" i="2"/>
  <c r="E100" i="2"/>
  <c r="E99" i="2"/>
  <c r="E98" i="2"/>
  <c r="E97" i="2"/>
  <c r="E96" i="2"/>
  <c r="E95" i="2"/>
  <c r="E94" i="2"/>
  <c r="E93" i="2"/>
  <c r="E92" i="2"/>
  <c r="E91" i="2"/>
  <c r="E90" i="2"/>
  <c r="E89" i="2"/>
  <c r="E88" i="2"/>
  <c r="E87" i="2"/>
  <c r="E86" i="2"/>
  <c r="E85" i="2"/>
  <c r="E84" i="2"/>
  <c r="E83" i="2"/>
  <c r="E82" i="2"/>
  <c r="E81" i="2"/>
  <c r="E80" i="2"/>
  <c r="E79" i="2"/>
  <c r="E78" i="2"/>
  <c r="E77" i="2"/>
  <c r="E76" i="2"/>
  <c r="E75" i="2"/>
  <c r="E74" i="2"/>
  <c r="E73" i="2"/>
  <c r="E72" i="2"/>
  <c r="E71" i="2"/>
  <c r="E70" i="2"/>
  <c r="E69" i="2"/>
  <c r="E68" i="2"/>
  <c r="E67" i="2"/>
  <c r="E66" i="2"/>
  <c r="E65" i="2"/>
  <c r="E64" i="2"/>
  <c r="E63" i="2"/>
  <c r="E62" i="2"/>
  <c r="E61" i="2"/>
  <c r="E60" i="2"/>
  <c r="E59" i="2"/>
  <c r="E58" i="2"/>
  <c r="E57" i="2"/>
  <c r="E56" i="2"/>
  <c r="E55" i="2"/>
  <c r="E54" i="2"/>
  <c r="E53" i="2"/>
  <c r="E52" i="2"/>
  <c r="E51" i="2"/>
  <c r="E50" i="2"/>
  <c r="E49" i="2"/>
  <c r="E48" i="2"/>
  <c r="E47" i="2"/>
  <c r="E46" i="2"/>
  <c r="E45" i="2"/>
  <c r="E44" i="2"/>
  <c r="E43" i="2"/>
  <c r="E42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E3" i="2"/>
  <c r="E2" i="2"/>
</calcChain>
</file>

<file path=xl/sharedStrings.xml><?xml version="1.0" encoding="utf-8"?>
<sst xmlns="http://schemas.openxmlformats.org/spreadsheetml/2006/main" count="5614" uniqueCount="482">
  <si>
    <t>Site Address:</t>
  </si>
  <si>
    <t>FAM.docvelocity-na8.net</t>
  </si>
  <si>
    <t>Report Name:</t>
  </si>
  <si>
    <t>Daily Completed Report - Fast Track TPO</t>
  </si>
  <si>
    <t>Report Type:</t>
  </si>
  <si>
    <t>Completed Workitem Report</t>
  </si>
  <si>
    <t>Report Period:</t>
  </si>
  <si>
    <t>Month-to-date</t>
  </si>
  <si>
    <t>Queue Id:</t>
  </si>
  <si>
    <t>QUE399D4651-BF5E-88D0-E63D-851AF7674B61</t>
  </si>
  <si>
    <t>Queue Name:</t>
  </si>
  <si>
    <t>Fast Track TPO</t>
  </si>
  <si>
    <t>Report Date/Time:</t>
  </si>
  <si>
    <t>Report Timezone:</t>
  </si>
  <si>
    <t>Eastern Time</t>
  </si>
  <si>
    <t>Start Time:</t>
  </si>
  <si>
    <t>End Time:</t>
  </si>
  <si>
    <t>Distribution List:</t>
  </si>
  <si>
    <t>Kishor.Gunjal@ICE.com</t>
  </si>
  <si>
    <t/>
  </si>
  <si>
    <t>devendra.naidu@elliemae.com</t>
  </si>
  <si>
    <t>Workitem ID</t>
  </si>
  <si>
    <t>Workitem Type Name</t>
  </si>
  <si>
    <t>Folder Identifier</t>
  </si>
  <si>
    <t>Work Context</t>
  </si>
  <si>
    <t>Folder ID</t>
  </si>
  <si>
    <t>Inbox ID</t>
  </si>
  <si>
    <t>Thread ID</t>
  </si>
  <si>
    <t>Payload Type</t>
  </si>
  <si>
    <t>Payload Ref</t>
  </si>
  <si>
    <t>Work Unit Count</t>
  </si>
  <si>
    <t>Disposition status</t>
  </si>
  <si>
    <t>Command ID</t>
  </si>
  <si>
    <t>Disposition Context</t>
  </si>
  <si>
    <t>Pass# at time of Completion</t>
  </si>
  <si>
    <t>Workitem Creation Date</t>
  </si>
  <si>
    <t>Workitem Completion Date</t>
  </si>
  <si>
    <t>Waiting Time in Queue (in Seconds)</t>
  </si>
  <si>
    <t>Total duration for all Passes</t>
  </si>
  <si>
    <t>Escalated</t>
  </si>
  <si>
    <t>Picked By</t>
  </si>
  <si>
    <t>Prioritized</t>
  </si>
  <si>
    <t>Pass#1 Complete By(User name)</t>
  </si>
  <si>
    <t>Pass#1 Completed On(Date/Time)</t>
  </si>
  <si>
    <t>Duration for Pass#1 Complete (Seconds)</t>
  </si>
  <si>
    <t>Pass#1 Fields Validated By User</t>
  </si>
  <si>
    <t>Pass#1 Fields Validated By System</t>
  </si>
  <si>
    <t>Pass#1 Total Fields Validated</t>
  </si>
  <si>
    <t>Pass#1 Fields Invalidated</t>
  </si>
  <si>
    <t>Pass#1 Fields Corrected</t>
  </si>
  <si>
    <t>Pass#1 Total Fields Notvalidated</t>
  </si>
  <si>
    <t>Pass#1 Total Fields Purged</t>
  </si>
  <si>
    <t>Pass#1 Documents Excluded</t>
  </si>
  <si>
    <t>Pass#1 Documents Sorted/Updated</t>
  </si>
  <si>
    <t>Pass#2 Complete By(User name)</t>
  </si>
  <si>
    <t>Pass#2 Completed On(Date/Time)</t>
  </si>
  <si>
    <t>Duration for Pass#2 Complete (Seconds)</t>
  </si>
  <si>
    <t>Pass#2 Fields Validated By User</t>
  </si>
  <si>
    <t>Pass#2 Fields Validated By System</t>
  </si>
  <si>
    <t>Pass#2 Total Fields Validated</t>
  </si>
  <si>
    <t>Pass#2 Fields Invalidated</t>
  </si>
  <si>
    <t>Pass#2 Fields Corrected</t>
  </si>
  <si>
    <t>Pass#2 Total Fields Notvalidated</t>
  </si>
  <si>
    <t>Pass#2 Total Fields Purged</t>
  </si>
  <si>
    <t>Pass#2 Documents Excluded</t>
  </si>
  <si>
    <t>Pass#2 Documents Sorted/Updated</t>
  </si>
  <si>
    <t>Pass#3 Complete By(User name)</t>
  </si>
  <si>
    <t>Pass#3 Completed On(Date/Time)</t>
  </si>
  <si>
    <t>Duration for Pass#3 Complete (Seconds)</t>
  </si>
  <si>
    <t>Pass#3 Fields Validated By User</t>
  </si>
  <si>
    <t>Pass#3 Fields Validated By System</t>
  </si>
  <si>
    <t>Pass#3 Total Fields Validated</t>
  </si>
  <si>
    <t>Pass#3 Fields Invalidated</t>
  </si>
  <si>
    <t>Pass#3 Fields Corrected</t>
  </si>
  <si>
    <t>Pass#3 Total Fields Notvalidated</t>
  </si>
  <si>
    <t>Pass#3 Total Fields Purged</t>
  </si>
  <si>
    <t>Pass#3 Documents Excluded</t>
  </si>
  <si>
    <t>Pass#3 Documents Sorted/Updated</t>
  </si>
  <si>
    <t>WI220310170</t>
  </si>
  <si>
    <t>DATA_VALIDATION</t>
  </si>
  <si>
    <t>201100014592</t>
  </si>
  <si>
    <t>Folder</t>
  </si>
  <si>
    <t>Mailitem</t>
  </si>
  <si>
    <t>MI2203107483</t>
  </si>
  <si>
    <t>COMPLETED</t>
  </si>
  <si>
    <t>MARK_AS_COMPLETED</t>
  </si>
  <si>
    <t>Queue</t>
  </si>
  <si>
    <t>N/A</t>
  </si>
  <si>
    <t>Raman Vaidya</t>
  </si>
  <si>
    <t>Vikash Suryakanth Parmar</t>
  </si>
  <si>
    <t>WI220310182</t>
  </si>
  <si>
    <t>201340000633</t>
  </si>
  <si>
    <t>MI2203107587</t>
  </si>
  <si>
    <t>WI220310200</t>
  </si>
  <si>
    <t>MI2203107688</t>
  </si>
  <si>
    <t>WI22031059</t>
  </si>
  <si>
    <t>201330005424</t>
  </si>
  <si>
    <t>MI220313853</t>
  </si>
  <si>
    <t>Ketan Pathak</t>
  </si>
  <si>
    <t>Mohini Shinde</t>
  </si>
  <si>
    <t>WI22031065</t>
  </si>
  <si>
    <t>MI220313882</t>
  </si>
  <si>
    <t>Sumit Jarhad</t>
  </si>
  <si>
    <t>WI22031066</t>
  </si>
  <si>
    <t>MI220314002</t>
  </si>
  <si>
    <t>WI220310680</t>
  </si>
  <si>
    <t>201300021774</t>
  </si>
  <si>
    <t>MI2203112109</t>
  </si>
  <si>
    <t>WI220310714</t>
  </si>
  <si>
    <t>MI2203112527</t>
  </si>
  <si>
    <t>WI22031072</t>
  </si>
  <si>
    <t>MI220314047</t>
  </si>
  <si>
    <t>WI220310749</t>
  </si>
  <si>
    <t>MI2203112762</t>
  </si>
  <si>
    <t>WI220310786</t>
  </si>
  <si>
    <t>MI2203112894</t>
  </si>
  <si>
    <t>WI220310804</t>
  </si>
  <si>
    <t>MI2203113053</t>
  </si>
  <si>
    <t>WI220310833</t>
  </si>
  <si>
    <t>Aditya Tade</t>
  </si>
  <si>
    <t>WI220310847</t>
  </si>
  <si>
    <t>MI2203113552</t>
  </si>
  <si>
    <t>WI22031110</t>
  </si>
  <si>
    <t>MI220313961</t>
  </si>
  <si>
    <t>WI22031111</t>
  </si>
  <si>
    <t>MI220314264</t>
  </si>
  <si>
    <t>WI220311429</t>
  </si>
  <si>
    <t>Amruta Erande</t>
  </si>
  <si>
    <t>WI220311439</t>
  </si>
  <si>
    <t>Dashrath Soren</t>
  </si>
  <si>
    <t>WI220311527</t>
  </si>
  <si>
    <t>Karnal Akhare</t>
  </si>
  <si>
    <t>Ashish Sutar</t>
  </si>
  <si>
    <t>WI220311535</t>
  </si>
  <si>
    <t>Archana Bhujbal</t>
  </si>
  <si>
    <t>WI220311539</t>
  </si>
  <si>
    <t>WI220311685</t>
  </si>
  <si>
    <t>201130013138</t>
  </si>
  <si>
    <t>MI2203122126</t>
  </si>
  <si>
    <t>Caroline Rudloff</t>
  </si>
  <si>
    <t>WI22031183</t>
  </si>
  <si>
    <t>MI220314998</t>
  </si>
  <si>
    <t>Ujwala Ajabe</t>
  </si>
  <si>
    <t>WI22031193</t>
  </si>
  <si>
    <t>MI220315101</t>
  </si>
  <si>
    <t>WI220311975</t>
  </si>
  <si>
    <t>201300021726</t>
  </si>
  <si>
    <t>MI2203125143</t>
  </si>
  <si>
    <t>WI220312043</t>
  </si>
  <si>
    <t>201300019506</t>
  </si>
  <si>
    <t>MI2203125938</t>
  </si>
  <si>
    <t>Sanjana Uttekar</t>
  </si>
  <si>
    <t>WI22031208</t>
  </si>
  <si>
    <t>MI220313170</t>
  </si>
  <si>
    <t>WI220312114</t>
  </si>
  <si>
    <t>MI2203126532</t>
  </si>
  <si>
    <t>WI22031217</t>
  </si>
  <si>
    <t>201130013118</t>
  </si>
  <si>
    <t>MI220315368</t>
  </si>
  <si>
    <t>WI220312316</t>
  </si>
  <si>
    <t>Supriya Khape</t>
  </si>
  <si>
    <t>WI22031244</t>
  </si>
  <si>
    <t>MI220315671</t>
  </si>
  <si>
    <t>WI220312586</t>
  </si>
  <si>
    <t>201300021597</t>
  </si>
  <si>
    <t>MI2203130908</t>
  </si>
  <si>
    <t>WI220312618</t>
  </si>
  <si>
    <t>WI220312633</t>
  </si>
  <si>
    <t>Rohit Mawal</t>
  </si>
  <si>
    <t>WI22031265</t>
  </si>
  <si>
    <t>MI220315790</t>
  </si>
  <si>
    <t>WI22031268</t>
  </si>
  <si>
    <t>MI220315813</t>
  </si>
  <si>
    <t>WI220312724</t>
  </si>
  <si>
    <t>MI2203132175</t>
  </si>
  <si>
    <t>Prajakta Jagannath Mane</t>
  </si>
  <si>
    <t>WI220312761</t>
  </si>
  <si>
    <t>201300021630</t>
  </si>
  <si>
    <t>MI2203132568</t>
  </si>
  <si>
    <t>WI220312954</t>
  </si>
  <si>
    <t>WI220313655</t>
  </si>
  <si>
    <t>201100014224</t>
  </si>
  <si>
    <t>MI2203141152</t>
  </si>
  <si>
    <t>Devendra Naidu</t>
  </si>
  <si>
    <t>Sangeeta Kumari</t>
  </si>
  <si>
    <t>WI220313841</t>
  </si>
  <si>
    <t>MI2203143418</t>
  </si>
  <si>
    <t>Sanjay Kharade</t>
  </si>
  <si>
    <t>WI220313849</t>
  </si>
  <si>
    <t>MI2203143445</t>
  </si>
  <si>
    <t>WI220313851</t>
  </si>
  <si>
    <t>MI2203143466</t>
  </si>
  <si>
    <t>Hemanshi Deshlahara</t>
  </si>
  <si>
    <t>WI220313852</t>
  </si>
  <si>
    <t>MI2203143501</t>
  </si>
  <si>
    <t>WI220313854</t>
  </si>
  <si>
    <t>MI2203143532</t>
  </si>
  <si>
    <t>WI220313864</t>
  </si>
  <si>
    <t>MI2203143598</t>
  </si>
  <si>
    <t>WI220313866</t>
  </si>
  <si>
    <t>MI2203143613</t>
  </si>
  <si>
    <t>WI220313912</t>
  </si>
  <si>
    <t>MI2203143973</t>
  </si>
  <si>
    <t>WI220313977</t>
  </si>
  <si>
    <t>Aparna Chavan</t>
  </si>
  <si>
    <t>WI220313989</t>
  </si>
  <si>
    <t>WI220314455</t>
  </si>
  <si>
    <t>201130013385</t>
  </si>
  <si>
    <t>MI2203148821</t>
  </si>
  <si>
    <t>WI220314456</t>
  </si>
  <si>
    <t>201300021461</t>
  </si>
  <si>
    <t>MI2203148929</t>
  </si>
  <si>
    <t>WI220314470</t>
  </si>
  <si>
    <t>MI2203149116</t>
  </si>
  <si>
    <t>WI220314758</t>
  </si>
  <si>
    <t>MI2203152865</t>
  </si>
  <si>
    <t>WI220314789</t>
  </si>
  <si>
    <t>MI2203153396</t>
  </si>
  <si>
    <t>WI220314792</t>
  </si>
  <si>
    <t>MI2203153389</t>
  </si>
  <si>
    <t>WI220314913</t>
  </si>
  <si>
    <t>201130013257</t>
  </si>
  <si>
    <t>MI2203155035</t>
  </si>
  <si>
    <t>WI220315049</t>
  </si>
  <si>
    <t>201300021809</t>
  </si>
  <si>
    <t>MI2203156232</t>
  </si>
  <si>
    <t>WI220315336</t>
  </si>
  <si>
    <t>201130013104</t>
  </si>
  <si>
    <t>MI2203159798</t>
  </si>
  <si>
    <t>WI220316136</t>
  </si>
  <si>
    <t>201330014457</t>
  </si>
  <si>
    <t>MI2203167725</t>
  </si>
  <si>
    <t>WI220316143</t>
  </si>
  <si>
    <t>MI2203167800</t>
  </si>
  <si>
    <t>WI220316180</t>
  </si>
  <si>
    <t>201300021786</t>
  </si>
  <si>
    <t>MI2203168421</t>
  </si>
  <si>
    <t>WI220316812</t>
  </si>
  <si>
    <t>201110012534</t>
  </si>
  <si>
    <t>MI2203175054</t>
  </si>
  <si>
    <t>WI220317088</t>
  </si>
  <si>
    <t>MI2203177692</t>
  </si>
  <si>
    <t>WI220317089</t>
  </si>
  <si>
    <t>MI2203177682</t>
  </si>
  <si>
    <t>WI220317278</t>
  </si>
  <si>
    <t>Poonam Patil</t>
  </si>
  <si>
    <t>WI220317280</t>
  </si>
  <si>
    <t>WI22031747</t>
  </si>
  <si>
    <t>MI220320026</t>
  </si>
  <si>
    <t>WI220317657</t>
  </si>
  <si>
    <t>WI220317660</t>
  </si>
  <si>
    <t>WI220317661</t>
  </si>
  <si>
    <t>WI220317662</t>
  </si>
  <si>
    <t>WI220317663</t>
  </si>
  <si>
    <t>WI220317664</t>
  </si>
  <si>
    <t>WI220317665</t>
  </si>
  <si>
    <t>WI220317666</t>
  </si>
  <si>
    <t>WI220317667</t>
  </si>
  <si>
    <t>WI220317668</t>
  </si>
  <si>
    <t>WI220317669</t>
  </si>
  <si>
    <t>WI22031798</t>
  </si>
  <si>
    <t>MI220320733</t>
  </si>
  <si>
    <t>WI220318211</t>
  </si>
  <si>
    <t>201330005550</t>
  </si>
  <si>
    <t>MI2203190273</t>
  </si>
  <si>
    <t>WI220318822</t>
  </si>
  <si>
    <t>201110012499</t>
  </si>
  <si>
    <t>MI2203199320</t>
  </si>
  <si>
    <t>WI220318845</t>
  </si>
  <si>
    <t>201130013223</t>
  </si>
  <si>
    <t>MI2203199582</t>
  </si>
  <si>
    <t>WI220318926</t>
  </si>
  <si>
    <t>201130013388</t>
  </si>
  <si>
    <t>MI2203200435</t>
  </si>
  <si>
    <t>WI220318945</t>
  </si>
  <si>
    <t>201100014708</t>
  </si>
  <si>
    <t>MI2203200844</t>
  </si>
  <si>
    <t>Nisha Verma</t>
  </si>
  <si>
    <t>WI220319311</t>
  </si>
  <si>
    <t>201300021569</t>
  </si>
  <si>
    <t>MI2203204831</t>
  </si>
  <si>
    <t>WI220319574</t>
  </si>
  <si>
    <t>201300021911</t>
  </si>
  <si>
    <t>MI2203207346</t>
  </si>
  <si>
    <t>WI220319948</t>
  </si>
  <si>
    <t>201110012549</t>
  </si>
  <si>
    <t>MI2203210520</t>
  </si>
  <si>
    <t>WI220320060</t>
  </si>
  <si>
    <t>201300020888</t>
  </si>
  <si>
    <t>MI2203211565</t>
  </si>
  <si>
    <t>WI220321414</t>
  </si>
  <si>
    <t>MI2203225955</t>
  </si>
  <si>
    <t>WI220321847</t>
  </si>
  <si>
    <t>WI22032206</t>
  </si>
  <si>
    <t>201300021685</t>
  </si>
  <si>
    <t>MI220324598</t>
  </si>
  <si>
    <t>WI220322097</t>
  </si>
  <si>
    <t>201330005625</t>
  </si>
  <si>
    <t>MI2203234201</t>
  </si>
  <si>
    <t>Saloni Uttekar</t>
  </si>
  <si>
    <t>WI220322375</t>
  </si>
  <si>
    <t>201100014453</t>
  </si>
  <si>
    <t>MI2203236913</t>
  </si>
  <si>
    <t>WI220322376</t>
  </si>
  <si>
    <t>MI2203236909</t>
  </si>
  <si>
    <t>WI220322380</t>
  </si>
  <si>
    <t>201300021947</t>
  </si>
  <si>
    <t>MI2203236803</t>
  </si>
  <si>
    <t>WI220322612</t>
  </si>
  <si>
    <t>WI220323927</t>
  </si>
  <si>
    <t>201330004529</t>
  </si>
  <si>
    <t>MI2203252627</t>
  </si>
  <si>
    <t>WI220324290</t>
  </si>
  <si>
    <t>MI2203256428</t>
  </si>
  <si>
    <t>WI220324448</t>
  </si>
  <si>
    <t>MI2203258107</t>
  </si>
  <si>
    <t>WI220324466</t>
  </si>
  <si>
    <t>MI2203258258</t>
  </si>
  <si>
    <t>WI220324528</t>
  </si>
  <si>
    <t>WI220324785</t>
  </si>
  <si>
    <t>MI2203261704</t>
  </si>
  <si>
    <t>WI220325041</t>
  </si>
  <si>
    <t>201300021113</t>
  </si>
  <si>
    <t>MI2203263545</t>
  </si>
  <si>
    <t>WI220325335</t>
  </si>
  <si>
    <t>WI220325350</t>
  </si>
  <si>
    <t>201300021584</t>
  </si>
  <si>
    <t>MI2203267591</t>
  </si>
  <si>
    <t>WI220326073</t>
  </si>
  <si>
    <t>WI220326156</t>
  </si>
  <si>
    <t>MI2203275830</t>
  </si>
  <si>
    <t>WI220326202</t>
  </si>
  <si>
    <t>201330016151</t>
  </si>
  <si>
    <t>MI2203276459</t>
  </si>
  <si>
    <t>WI220326209</t>
  </si>
  <si>
    <t>201300021964</t>
  </si>
  <si>
    <t>MI2203276546</t>
  </si>
  <si>
    <t>WI220326212</t>
  </si>
  <si>
    <t>MI2203276643</t>
  </si>
  <si>
    <t>WI220326227</t>
  </si>
  <si>
    <t>MI2203276810</t>
  </si>
  <si>
    <t>WI220326675</t>
  </si>
  <si>
    <t>201100014649</t>
  </si>
  <si>
    <t>MI2203281028</t>
  </si>
  <si>
    <t>WI220326678</t>
  </si>
  <si>
    <t>MI2203281060</t>
  </si>
  <si>
    <t>WI220326841</t>
  </si>
  <si>
    <t>WI220326859</t>
  </si>
  <si>
    <t>WI220326863</t>
  </si>
  <si>
    <t>WI220326933</t>
  </si>
  <si>
    <t>WI220326940</t>
  </si>
  <si>
    <t>WI220327523</t>
  </si>
  <si>
    <t>201300021851</t>
  </si>
  <si>
    <t>MI2203289702</t>
  </si>
  <si>
    <t>WI220327653</t>
  </si>
  <si>
    <t>201300021407</t>
  </si>
  <si>
    <t>MI2203291056</t>
  </si>
  <si>
    <t>WI220327903</t>
  </si>
  <si>
    <t>MI2203292970</t>
  </si>
  <si>
    <t>WI220328734</t>
  </si>
  <si>
    <t>WI220328769</t>
  </si>
  <si>
    <t>201300021872</t>
  </si>
  <si>
    <t>MI2203300970</t>
  </si>
  <si>
    <t>WI220329153</t>
  </si>
  <si>
    <t>WI220330397</t>
  </si>
  <si>
    <t>201110012444</t>
  </si>
  <si>
    <t>MI2203316891</t>
  </si>
  <si>
    <t>WI220330398</t>
  </si>
  <si>
    <t>MI2203316892</t>
  </si>
  <si>
    <t>WI220330454</t>
  </si>
  <si>
    <t>WI220330456</t>
  </si>
  <si>
    <t>WI220330522</t>
  </si>
  <si>
    <t>201300020854</t>
  </si>
  <si>
    <t>MI2203318646</t>
  </si>
  <si>
    <t>WI220331239</t>
  </si>
  <si>
    <t>201300021792</t>
  </si>
  <si>
    <t>MI2203326450</t>
  </si>
  <si>
    <t>WI220331393</t>
  </si>
  <si>
    <t>201130013156</t>
  </si>
  <si>
    <t>MI2203328181</t>
  </si>
  <si>
    <t>WI220331521</t>
  </si>
  <si>
    <t>MI2203329266</t>
  </si>
  <si>
    <t>WI220331550</t>
  </si>
  <si>
    <t>MI2203329624</t>
  </si>
  <si>
    <t>WI220331659</t>
  </si>
  <si>
    <t>WI220331668</t>
  </si>
  <si>
    <t>WI220331679</t>
  </si>
  <si>
    <t>WI22033210</t>
  </si>
  <si>
    <t>WI22033218</t>
  </si>
  <si>
    <t>WI220333151</t>
  </si>
  <si>
    <t>201130013299</t>
  </si>
  <si>
    <t>MI2203343914</t>
  </si>
  <si>
    <t>WI220333262</t>
  </si>
  <si>
    <t>MI2203344911</t>
  </si>
  <si>
    <t>WI220333264</t>
  </si>
  <si>
    <t>MI2203344993</t>
  </si>
  <si>
    <t>WI22033328</t>
  </si>
  <si>
    <t>WI220333288</t>
  </si>
  <si>
    <t>MI2203345158</t>
  </si>
  <si>
    <t>WI22033372</t>
  </si>
  <si>
    <t>WI220333942</t>
  </si>
  <si>
    <t>WI220334460</t>
  </si>
  <si>
    <t>201100014797</t>
  </si>
  <si>
    <t>MI2203359659</t>
  </si>
  <si>
    <t>WI220334478</t>
  </si>
  <si>
    <t>WI220336299</t>
  </si>
  <si>
    <t>201110012531</t>
  </si>
  <si>
    <t>MI2203380699</t>
  </si>
  <si>
    <t>WI22033661</t>
  </si>
  <si>
    <t>201130013371</t>
  </si>
  <si>
    <t>MI220338592</t>
  </si>
  <si>
    <t>WI220336694</t>
  </si>
  <si>
    <t>201300020913</t>
  </si>
  <si>
    <t>MI2203384955</t>
  </si>
  <si>
    <t>WI220336759</t>
  </si>
  <si>
    <t>201300021009</t>
  </si>
  <si>
    <t>MI2203385811</t>
  </si>
  <si>
    <t>WI22033691</t>
  </si>
  <si>
    <t>WI220336933</t>
  </si>
  <si>
    <t>WI220336988</t>
  </si>
  <si>
    <t>201110012510</t>
  </si>
  <si>
    <t>MI2203387936</t>
  </si>
  <si>
    <t>WI22033708</t>
  </si>
  <si>
    <t>WI22033713</t>
  </si>
  <si>
    <t>WI220337724</t>
  </si>
  <si>
    <t>201110012566</t>
  </si>
  <si>
    <t>MI2203396159</t>
  </si>
  <si>
    <t>WI220337994</t>
  </si>
  <si>
    <t>201300021966</t>
  </si>
  <si>
    <t>MI2203398769</t>
  </si>
  <si>
    <t>WI22033989</t>
  </si>
  <si>
    <t>201110012434</t>
  </si>
  <si>
    <t>MI220342776</t>
  </si>
  <si>
    <t>WI2203431</t>
  </si>
  <si>
    <t>201130013356</t>
  </si>
  <si>
    <t>MI2202801510</t>
  </si>
  <si>
    <t>WI22034446</t>
  </si>
  <si>
    <t>201300021066</t>
  </si>
  <si>
    <t>MI220347557</t>
  </si>
  <si>
    <t>WI2203470</t>
  </si>
  <si>
    <t>201300021632</t>
  </si>
  <si>
    <t>MI2202811872</t>
  </si>
  <si>
    <t>WI22034925</t>
  </si>
  <si>
    <t>WI22034937</t>
  </si>
  <si>
    <t>WI22034938</t>
  </si>
  <si>
    <t>WI22035024</t>
  </si>
  <si>
    <t>201300021564</t>
  </si>
  <si>
    <t>MI220354048</t>
  </si>
  <si>
    <t>WI22035056</t>
  </si>
  <si>
    <t>201130012961</t>
  </si>
  <si>
    <t>MI220354679</t>
  </si>
  <si>
    <t>WI22035438</t>
  </si>
  <si>
    <t>201300021800</t>
  </si>
  <si>
    <t>MI220358838</t>
  </si>
  <si>
    <t>WI22035477</t>
  </si>
  <si>
    <t>MI220359062</t>
  </si>
  <si>
    <t>WI22035863</t>
  </si>
  <si>
    <t>WI22035888</t>
  </si>
  <si>
    <t>WI22036392</t>
  </si>
  <si>
    <t>201110012515</t>
  </si>
  <si>
    <t>MI220368381</t>
  </si>
  <si>
    <t>WI22036897</t>
  </si>
  <si>
    <t>201330014441</t>
  </si>
  <si>
    <t>MI220373785</t>
  </si>
  <si>
    <t>WI22036920</t>
  </si>
  <si>
    <t>MI220373959</t>
  </si>
  <si>
    <t>WI22036954</t>
  </si>
  <si>
    <t>MI220374560</t>
  </si>
  <si>
    <t>WI22036957</t>
  </si>
  <si>
    <t>MI220374595</t>
  </si>
  <si>
    <t>WI22036992</t>
  </si>
  <si>
    <t>WI22037018</t>
  </si>
  <si>
    <t>WI22037583</t>
  </si>
  <si>
    <t>WI22038056</t>
  </si>
  <si>
    <t>201330005447</t>
  </si>
  <si>
    <t>MI220386300</t>
  </si>
  <si>
    <t>WI22039278</t>
  </si>
  <si>
    <t>WI22039287</t>
  </si>
  <si>
    <t>WI22039583</t>
  </si>
  <si>
    <t>201130013318</t>
  </si>
  <si>
    <t>MI2203102417</t>
  </si>
  <si>
    <t>WI2203960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</si>
</sst>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u/>
      <sz val="11"/>
      <color indexed="12"/>
      <name val="Calibri"/>
      <family val="2"/>
    </font>
    <font>
      <b/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 applyAlignment="1">
      <alignment horizontal="left"/>
    </xf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workbookViewId="0">
      <selection activeCell="B2" sqref="B2"/>
    </sheetView>
  </sheetViews>
  <sheetFormatPr defaultRowHeight="14.25" x14ac:dyDescent="0.45"/>
  <cols>
    <col min="1" max="1" width="17.53125" customWidth="1"/>
    <col min="2" max="2" width="44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 t="s">
        <v>3</v>
      </c>
    </row>
    <row r="3" spans="1:2" x14ac:dyDescent="0.45">
      <c r="A3" t="s">
        <v>4</v>
      </c>
      <c r="B3" t="s">
        <v>5</v>
      </c>
    </row>
    <row r="4" spans="1:2" x14ac:dyDescent="0.45">
      <c r="A4" t="s">
        <v>6</v>
      </c>
      <c r="B4" t="s">
        <v>7</v>
      </c>
    </row>
    <row r="5" spans="1:2" x14ac:dyDescent="0.45">
      <c r="A5" t="s">
        <v>8</v>
      </c>
      <c r="B5" t="s">
        <v>9</v>
      </c>
    </row>
    <row r="6" spans="1:2" x14ac:dyDescent="0.45">
      <c r="A6" t="s">
        <v>10</v>
      </c>
      <c r="B6" t="s">
        <v>11</v>
      </c>
    </row>
    <row r="7" spans="1:2" x14ac:dyDescent="0.45">
      <c r="A7" t="s">
        <v>12</v>
      </c>
      <c r="B7" s="1">
        <v>44633.416674282409</v>
      </c>
    </row>
    <row r="8" spans="1:2" x14ac:dyDescent="0.45">
      <c r="A8" t="s">
        <v>13</v>
      </c>
      <c r="B8" t="s">
        <v>14</v>
      </c>
    </row>
    <row r="9" spans="1:2" x14ac:dyDescent="0.45">
      <c r="A9" t="s">
        <v>15</v>
      </c>
      <c r="B9" s="1">
        <v>44621</v>
      </c>
    </row>
    <row r="10" spans="1:2" x14ac:dyDescent="0.45">
      <c r="A10" t="s">
        <v>16</v>
      </c>
      <c r="B10" s="1">
        <v>44633.416674282409</v>
      </c>
    </row>
    <row r="11" spans="1:2" x14ac:dyDescent="0.45">
      <c r="A11" t="s">
        <v>17</v>
      </c>
      <c r="B11" t="s">
        <v>18</v>
      </c>
    </row>
    <row r="12" spans="1:2" x14ac:dyDescent="0.45">
      <c r="A12" t="s">
        <v>19</v>
      </c>
      <c r="B1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E186"/>
  <sheetViews>
    <sheetView tabSelected="1" topLeftCell="AZ166" workbookViewId="0">
      <selection activeCell="A2" sqref="A2:BE186"/>
    </sheetView>
  </sheetViews>
  <sheetFormatPr defaultRowHeight="14.25" x14ac:dyDescent="0.45"/>
  <cols>
    <col min="1" max="1" width="12.6640625" customWidth="1"/>
    <col min="2" max="2" width="21.06640625" customWidth="1"/>
    <col min="3" max="3" width="15.6640625" customWidth="1"/>
    <col min="4" max="4" width="13.6640625" customWidth="1"/>
    <col min="5" max="5" width="9.19921875" customWidth="1"/>
    <col min="6" max="6" width="8.53125" customWidth="1"/>
    <col min="7" max="7" width="9.9296875" customWidth="1"/>
    <col min="8" max="8" width="13.1328125" customWidth="1"/>
    <col min="9" max="9" width="11.73046875" customWidth="1"/>
    <col min="10" max="10" width="16.3984375" customWidth="1"/>
    <col min="11" max="11" width="17.19921875" customWidth="1"/>
    <col min="12" max="12" width="12.796875" customWidth="1"/>
    <col min="13" max="13" width="18.796875" customWidth="1"/>
    <col min="14" max="14" width="26.53125" customWidth="1"/>
    <col min="15" max="15" width="23.33203125" customWidth="1"/>
    <col min="16" max="16" width="26.19921875" customWidth="1"/>
    <col min="17" max="17" width="33.53125" customWidth="1"/>
    <col min="18" max="18" width="26.3984375" customWidth="1"/>
    <col min="19" max="19" width="9.53125" customWidth="1"/>
    <col min="20" max="20" width="9.6640625" customWidth="1"/>
    <col min="21" max="21" width="10.33203125" customWidth="1"/>
    <col min="22" max="22" width="30.46484375" customWidth="1"/>
    <col min="23" max="23" width="32" customWidth="1"/>
    <col min="24" max="24" width="37.59765625" customWidth="1"/>
    <col min="25" max="25" width="29.6640625" customWidth="1"/>
    <col min="26" max="26" width="32.06640625" customWidth="1"/>
    <col min="27" max="27" width="27.33203125" customWidth="1"/>
    <col min="28" max="28" width="23.6640625" customWidth="1"/>
    <col min="29" max="29" width="22.33203125" customWidth="1"/>
    <col min="30" max="30" width="30.46484375" customWidth="1"/>
    <col min="31" max="31" width="25" customWidth="1"/>
    <col min="32" max="32" width="26.73046875" customWidth="1"/>
    <col min="33" max="33" width="33.46484375" customWidth="1"/>
    <col min="34" max="34" width="30.46484375" customWidth="1"/>
    <col min="35" max="35" width="32" customWidth="1"/>
    <col min="36" max="36" width="37.59765625" customWidth="1"/>
    <col min="37" max="37" width="29.6640625" customWidth="1"/>
    <col min="38" max="38" width="32.06640625" customWidth="1"/>
    <col min="39" max="39" width="27.33203125" customWidth="1"/>
    <col min="40" max="40" width="23.6640625" customWidth="1"/>
    <col min="41" max="41" width="22.33203125" customWidth="1"/>
    <col min="42" max="42" width="30.46484375" customWidth="1"/>
    <col min="43" max="43" width="25" customWidth="1"/>
    <col min="44" max="44" width="26.73046875" customWidth="1"/>
    <col min="45" max="45" width="33.46484375" customWidth="1"/>
    <col min="46" max="46" width="30.46484375" customWidth="1"/>
    <col min="47" max="47" width="32" customWidth="1"/>
    <col min="48" max="48" width="37.59765625" customWidth="1"/>
    <col min="49" max="49" width="29.6640625" customWidth="1"/>
    <col min="50" max="50" width="32.06640625" customWidth="1"/>
    <col min="51" max="51" width="27.33203125" customWidth="1"/>
    <col min="52" max="52" width="23.6640625" customWidth="1"/>
    <col min="53" max="53" width="22.33203125" customWidth="1"/>
    <col min="54" max="54" width="30.46484375" customWidth="1"/>
    <col min="55" max="55" width="25" customWidth="1"/>
    <col min="56" max="56" width="26.73046875" customWidth="1"/>
    <col min="57" max="57" width="33.46484375" customWidth="1"/>
  </cols>
  <sheetData>
    <row r="1" spans="1:57" x14ac:dyDescent="0.45">
      <c r="A1" s="3" t="s">
        <v>21</v>
      </c>
      <c r="B1" s="3" t="s">
        <v>22</v>
      </c>
      <c r="C1" s="3" t="s">
        <v>23</v>
      </c>
      <c r="D1" s="3" t="s">
        <v>24</v>
      </c>
      <c r="E1" s="3" t="s">
        <v>25</v>
      </c>
      <c r="F1" s="3" t="s">
        <v>26</v>
      </c>
      <c r="G1" s="3" t="s">
        <v>27</v>
      </c>
      <c r="H1" s="3" t="s">
        <v>28</v>
      </c>
      <c r="I1" s="3" t="s">
        <v>29</v>
      </c>
      <c r="J1" s="3" t="s">
        <v>30</v>
      </c>
      <c r="K1" s="3" t="s">
        <v>31</v>
      </c>
      <c r="L1" s="3" t="s">
        <v>32</v>
      </c>
      <c r="M1" s="3" t="s">
        <v>33</v>
      </c>
      <c r="N1" s="3" t="s">
        <v>34</v>
      </c>
      <c r="O1" s="3" t="s">
        <v>35</v>
      </c>
      <c r="P1" s="3" t="s">
        <v>36</v>
      </c>
      <c r="Q1" s="3" t="s">
        <v>37</v>
      </c>
      <c r="R1" s="3" t="s">
        <v>38</v>
      </c>
      <c r="S1" s="3" t="s">
        <v>39</v>
      </c>
      <c r="T1" s="3" t="s">
        <v>40</v>
      </c>
      <c r="U1" s="3" t="s">
        <v>41</v>
      </c>
      <c r="V1" s="3" t="s">
        <v>42</v>
      </c>
      <c r="W1" s="3" t="s">
        <v>43</v>
      </c>
      <c r="X1" s="3" t="s">
        <v>44</v>
      </c>
      <c r="Y1" s="3" t="s">
        <v>45</v>
      </c>
      <c r="Z1" s="3" t="s">
        <v>46</v>
      </c>
      <c r="AA1" s="3" t="s">
        <v>47</v>
      </c>
      <c r="AB1" s="3" t="s">
        <v>48</v>
      </c>
      <c r="AC1" s="3" t="s">
        <v>49</v>
      </c>
      <c r="AD1" s="3" t="s">
        <v>50</v>
      </c>
      <c r="AE1" s="3" t="s">
        <v>51</v>
      </c>
      <c r="AF1" s="3" t="s">
        <v>52</v>
      </c>
      <c r="AG1" s="3" t="s">
        <v>53</v>
      </c>
      <c r="AH1" s="3" t="s">
        <v>54</v>
      </c>
      <c r="AI1" s="3" t="s">
        <v>55</v>
      </c>
      <c r="AJ1" s="3" t="s">
        <v>56</v>
      </c>
      <c r="AK1" s="3" t="s">
        <v>57</v>
      </c>
      <c r="AL1" s="3" t="s">
        <v>58</v>
      </c>
      <c r="AM1" s="3" t="s">
        <v>59</v>
      </c>
      <c r="AN1" s="3" t="s">
        <v>60</v>
      </c>
      <c r="AO1" s="3" t="s">
        <v>61</v>
      </c>
      <c r="AP1" s="3" t="s">
        <v>62</v>
      </c>
      <c r="AQ1" s="3" t="s">
        <v>63</v>
      </c>
      <c r="AR1" s="3" t="s">
        <v>64</v>
      </c>
      <c r="AS1" s="3" t="s">
        <v>65</v>
      </c>
      <c r="AT1" s="3" t="s">
        <v>66</v>
      </c>
      <c r="AU1" s="3" t="s">
        <v>67</v>
      </c>
      <c r="AV1" s="3" t="s">
        <v>68</v>
      </c>
      <c r="AW1" s="3" t="s">
        <v>69</v>
      </c>
      <c r="AX1" s="3" t="s">
        <v>70</v>
      </c>
      <c r="AY1" s="3" t="s">
        <v>71</v>
      </c>
      <c r="AZ1" s="3" t="s">
        <v>72</v>
      </c>
      <c r="BA1" s="3" t="s">
        <v>73</v>
      </c>
      <c r="BB1" s="3" t="s">
        <v>74</v>
      </c>
      <c r="BC1" s="3" t="s">
        <v>75</v>
      </c>
      <c r="BD1" s="3" t="s">
        <v>76</v>
      </c>
      <c r="BE1" s="3" t="s">
        <v>77</v>
      </c>
    </row>
    <row r="2" spans="1:57" x14ac:dyDescent="0.45">
      <c r="A2" t="s">
        <v>78</v>
      </c>
      <c r="B2" t="s">
        <v>79</v>
      </c>
      <c r="C2" t="s">
        <v>80</v>
      </c>
      <c r="D2" t="s">
        <v>81</v>
      </c>
      <c r="E2" s="2" t="str">
        <f>HYPERLINK("capsilon://?command=openfolder&amp;siteaddress=FAM.docvelocity-na8.net&amp;folderid=FXDA4B82FF-AB6D-AA3F-443B-604A8A4F6EF9","FX2202824")</f>
        <v>FX2202824</v>
      </c>
      <c r="F2" t="s">
        <v>19</v>
      </c>
      <c r="G2" t="s">
        <v>19</v>
      </c>
      <c r="H2" t="s">
        <v>82</v>
      </c>
      <c r="I2" t="s">
        <v>83</v>
      </c>
      <c r="J2">
        <v>0</v>
      </c>
      <c r="K2" t="s">
        <v>84</v>
      </c>
      <c r="L2" t="s">
        <v>85</v>
      </c>
      <c r="M2" t="s">
        <v>86</v>
      </c>
      <c r="N2">
        <v>2</v>
      </c>
      <c r="O2" s="1">
        <v>44623.494108796294</v>
      </c>
      <c r="P2" s="1">
        <v>44623.499293981484</v>
      </c>
      <c r="Q2">
        <v>229</v>
      </c>
      <c r="R2">
        <v>219</v>
      </c>
      <c r="S2" t="b">
        <v>0</v>
      </c>
      <c r="T2" t="s">
        <v>87</v>
      </c>
      <c r="U2" t="b">
        <v>0</v>
      </c>
      <c r="V2" t="s">
        <v>88</v>
      </c>
      <c r="W2" s="1">
        <v>44623.496145833335</v>
      </c>
      <c r="X2">
        <v>137</v>
      </c>
      <c r="Y2">
        <v>9</v>
      </c>
      <c r="Z2">
        <v>0</v>
      </c>
      <c r="AA2">
        <v>9</v>
      </c>
      <c r="AB2">
        <v>0</v>
      </c>
      <c r="AC2">
        <v>2</v>
      </c>
      <c r="AD2">
        <v>-9</v>
      </c>
      <c r="AE2">
        <v>0</v>
      </c>
      <c r="AF2">
        <v>0</v>
      </c>
      <c r="AG2">
        <v>0</v>
      </c>
      <c r="AH2" t="s">
        <v>89</v>
      </c>
      <c r="AI2" s="1">
        <v>44623.499293981484</v>
      </c>
      <c r="AJ2">
        <v>82</v>
      </c>
      <c r="AK2">
        <v>0</v>
      </c>
      <c r="AL2">
        <v>0</v>
      </c>
      <c r="AM2">
        <v>0</v>
      </c>
      <c r="AN2">
        <v>0</v>
      </c>
      <c r="AO2">
        <v>0</v>
      </c>
      <c r="AP2">
        <v>-9</v>
      </c>
      <c r="AQ2">
        <v>0</v>
      </c>
      <c r="AR2">
        <v>0</v>
      </c>
      <c r="AS2">
        <v>0</v>
      </c>
      <c r="AT2" t="s">
        <v>87</v>
      </c>
      <c r="AU2" t="s">
        <v>87</v>
      </c>
      <c r="AV2" t="s">
        <v>87</v>
      </c>
      <c r="AW2" t="s">
        <v>87</v>
      </c>
      <c r="AX2" t="s">
        <v>87</v>
      </c>
      <c r="AY2" t="s">
        <v>87</v>
      </c>
      <c r="AZ2" t="s">
        <v>87</v>
      </c>
      <c r="BA2" t="s">
        <v>87</v>
      </c>
      <c r="BB2" t="s">
        <v>87</v>
      </c>
      <c r="BC2" t="s">
        <v>87</v>
      </c>
      <c r="BD2" t="s">
        <v>87</v>
      </c>
      <c r="BE2" t="s">
        <v>87</v>
      </c>
    </row>
    <row r="3" spans="1:57" x14ac:dyDescent="0.45">
      <c r="A3" t="s">
        <v>90</v>
      </c>
      <c r="B3" t="s">
        <v>79</v>
      </c>
      <c r="C3" t="s">
        <v>91</v>
      </c>
      <c r="D3" t="s">
        <v>81</v>
      </c>
      <c r="E3" s="2" t="str">
        <f>HYPERLINK("capsilon://?command=openfolder&amp;siteaddress=FAM.docvelocity-na8.net&amp;folderid=FX58339E8E-3545-E8FC-FB0B-1631F680F7B6","FX22029475")</f>
        <v>FX22029475</v>
      </c>
      <c r="F3" t="s">
        <v>19</v>
      </c>
      <c r="G3" t="s">
        <v>19</v>
      </c>
      <c r="H3" t="s">
        <v>82</v>
      </c>
      <c r="I3" t="s">
        <v>92</v>
      </c>
      <c r="J3">
        <v>0</v>
      </c>
      <c r="K3" t="s">
        <v>84</v>
      </c>
      <c r="L3" t="s">
        <v>85</v>
      </c>
      <c r="M3" t="s">
        <v>86</v>
      </c>
      <c r="N3">
        <v>2</v>
      </c>
      <c r="O3" s="1">
        <v>44623.495254629626</v>
      </c>
      <c r="P3" s="1">
        <v>44623.510983796295</v>
      </c>
      <c r="Q3">
        <v>1048</v>
      </c>
      <c r="R3">
        <v>311</v>
      </c>
      <c r="S3" t="b">
        <v>0</v>
      </c>
      <c r="T3" t="s">
        <v>87</v>
      </c>
      <c r="U3" t="b">
        <v>0</v>
      </c>
      <c r="V3" t="s">
        <v>88</v>
      </c>
      <c r="W3" s="1">
        <v>44623.504803240743</v>
      </c>
      <c r="X3">
        <v>86</v>
      </c>
      <c r="Y3">
        <v>0</v>
      </c>
      <c r="Z3">
        <v>0</v>
      </c>
      <c r="AA3">
        <v>0</v>
      </c>
      <c r="AB3">
        <v>52</v>
      </c>
      <c r="AC3">
        <v>0</v>
      </c>
      <c r="AD3">
        <v>0</v>
      </c>
      <c r="AE3">
        <v>0</v>
      </c>
      <c r="AF3">
        <v>0</v>
      </c>
      <c r="AG3">
        <v>0</v>
      </c>
      <c r="AH3" t="s">
        <v>89</v>
      </c>
      <c r="AI3" s="1">
        <v>44623.510983796295</v>
      </c>
      <c r="AJ3">
        <v>8</v>
      </c>
      <c r="AK3">
        <v>0</v>
      </c>
      <c r="AL3">
        <v>0</v>
      </c>
      <c r="AM3">
        <v>0</v>
      </c>
      <c r="AN3">
        <v>52</v>
      </c>
      <c r="AO3">
        <v>0</v>
      </c>
      <c r="AP3">
        <v>0</v>
      </c>
      <c r="AQ3">
        <v>0</v>
      </c>
      <c r="AR3">
        <v>0</v>
      </c>
      <c r="AS3">
        <v>0</v>
      </c>
      <c r="AT3" t="s">
        <v>87</v>
      </c>
      <c r="AU3" t="s">
        <v>87</v>
      </c>
      <c r="AV3" t="s">
        <v>87</v>
      </c>
      <c r="AW3" t="s">
        <v>87</v>
      </c>
      <c r="AX3" t="s">
        <v>87</v>
      </c>
      <c r="AY3" t="s">
        <v>87</v>
      </c>
      <c r="AZ3" t="s">
        <v>87</v>
      </c>
      <c r="BA3" t="s">
        <v>87</v>
      </c>
      <c r="BB3" t="s">
        <v>87</v>
      </c>
      <c r="BC3" t="s">
        <v>87</v>
      </c>
      <c r="BD3" t="s">
        <v>87</v>
      </c>
      <c r="BE3" t="s">
        <v>87</v>
      </c>
    </row>
    <row r="4" spans="1:57" x14ac:dyDescent="0.45">
      <c r="A4" t="s">
        <v>93</v>
      </c>
      <c r="B4" t="s">
        <v>79</v>
      </c>
      <c r="C4" t="s">
        <v>80</v>
      </c>
      <c r="D4" t="s">
        <v>81</v>
      </c>
      <c r="E4" s="2" t="str">
        <f>HYPERLINK("capsilon://?command=openfolder&amp;siteaddress=FAM.docvelocity-na8.net&amp;folderid=FXDA4B82FF-AB6D-AA3F-443B-604A8A4F6EF9","FX2202824")</f>
        <v>FX2202824</v>
      </c>
      <c r="F4" t="s">
        <v>19</v>
      </c>
      <c r="G4" t="s">
        <v>19</v>
      </c>
      <c r="H4" t="s">
        <v>82</v>
      </c>
      <c r="I4" t="s">
        <v>94</v>
      </c>
      <c r="J4">
        <v>0</v>
      </c>
      <c r="K4" t="s">
        <v>84</v>
      </c>
      <c r="L4" t="s">
        <v>85</v>
      </c>
      <c r="M4" t="s">
        <v>86</v>
      </c>
      <c r="N4">
        <v>2</v>
      </c>
      <c r="O4" s="1">
        <v>44623.496168981481</v>
      </c>
      <c r="P4" s="1">
        <v>44623.499837962961</v>
      </c>
      <c r="Q4">
        <v>165</v>
      </c>
      <c r="R4">
        <v>152</v>
      </c>
      <c r="S4" t="b">
        <v>0</v>
      </c>
      <c r="T4" t="s">
        <v>87</v>
      </c>
      <c r="U4" t="b">
        <v>0</v>
      </c>
      <c r="V4" t="s">
        <v>88</v>
      </c>
      <c r="W4" s="1">
        <v>44623.497453703705</v>
      </c>
      <c r="X4">
        <v>106</v>
      </c>
      <c r="Y4">
        <v>9</v>
      </c>
      <c r="Z4">
        <v>0</v>
      </c>
      <c r="AA4">
        <v>9</v>
      </c>
      <c r="AB4">
        <v>0</v>
      </c>
      <c r="AC4">
        <v>2</v>
      </c>
      <c r="AD4">
        <v>-9</v>
      </c>
      <c r="AE4">
        <v>0</v>
      </c>
      <c r="AF4">
        <v>0</v>
      </c>
      <c r="AG4">
        <v>0</v>
      </c>
      <c r="AH4" t="s">
        <v>89</v>
      </c>
      <c r="AI4" s="1">
        <v>44623.499837962961</v>
      </c>
      <c r="AJ4">
        <v>46</v>
      </c>
      <c r="AK4">
        <v>0</v>
      </c>
      <c r="AL4">
        <v>0</v>
      </c>
      <c r="AM4">
        <v>0</v>
      </c>
      <c r="AN4">
        <v>0</v>
      </c>
      <c r="AO4">
        <v>0</v>
      </c>
      <c r="AP4">
        <v>-9</v>
      </c>
      <c r="AQ4">
        <v>0</v>
      </c>
      <c r="AR4">
        <v>0</v>
      </c>
      <c r="AS4">
        <v>0</v>
      </c>
      <c r="AT4" t="s">
        <v>87</v>
      </c>
      <c r="AU4" t="s">
        <v>87</v>
      </c>
      <c r="AV4" t="s">
        <v>87</v>
      </c>
      <c r="AW4" t="s">
        <v>87</v>
      </c>
      <c r="AX4" t="s">
        <v>87</v>
      </c>
      <c r="AY4" t="s">
        <v>87</v>
      </c>
      <c r="AZ4" t="s">
        <v>87</v>
      </c>
      <c r="BA4" t="s">
        <v>87</v>
      </c>
      <c r="BB4" t="s">
        <v>87</v>
      </c>
      <c r="BC4" t="s">
        <v>87</v>
      </c>
      <c r="BD4" t="s">
        <v>87</v>
      </c>
      <c r="BE4" t="s">
        <v>87</v>
      </c>
    </row>
    <row r="5" spans="1:57" x14ac:dyDescent="0.45">
      <c r="A5" t="s">
        <v>95</v>
      </c>
      <c r="B5" t="s">
        <v>79</v>
      </c>
      <c r="C5" t="s">
        <v>96</v>
      </c>
      <c r="D5" t="s">
        <v>81</v>
      </c>
      <c r="E5" s="2" t="str">
        <f>HYPERLINK("capsilon://?command=openfolder&amp;siteaddress=FAM.docvelocity-na8.net&amp;folderid=FXA08DD81C-7353-79E4-9DDD-E134BB784CA8","FX220210404")</f>
        <v>FX220210404</v>
      </c>
      <c r="F5" t="s">
        <v>19</v>
      </c>
      <c r="G5" t="s">
        <v>19</v>
      </c>
      <c r="H5" t="s">
        <v>82</v>
      </c>
      <c r="I5" t="s">
        <v>97</v>
      </c>
      <c r="J5">
        <v>0</v>
      </c>
      <c r="K5" t="s">
        <v>84</v>
      </c>
      <c r="L5" t="s">
        <v>85</v>
      </c>
      <c r="M5" t="s">
        <v>86</v>
      </c>
      <c r="N5">
        <v>2</v>
      </c>
      <c r="O5" s="1">
        <v>44621.466562499998</v>
      </c>
      <c r="P5" s="1">
        <v>44622.663668981484</v>
      </c>
      <c r="Q5">
        <v>100530</v>
      </c>
      <c r="R5">
        <v>2900</v>
      </c>
      <c r="S5" t="b">
        <v>0</v>
      </c>
      <c r="T5" t="s">
        <v>87</v>
      </c>
      <c r="U5" t="b">
        <v>0</v>
      </c>
      <c r="V5" t="s">
        <v>98</v>
      </c>
      <c r="W5" s="1">
        <v>44621.5234837963</v>
      </c>
      <c r="X5">
        <v>1252</v>
      </c>
      <c r="Y5">
        <v>176</v>
      </c>
      <c r="Z5">
        <v>0</v>
      </c>
      <c r="AA5">
        <v>176</v>
      </c>
      <c r="AB5">
        <v>0</v>
      </c>
      <c r="AC5">
        <v>172</v>
      </c>
      <c r="AD5">
        <v>-176</v>
      </c>
      <c r="AE5">
        <v>0</v>
      </c>
      <c r="AF5">
        <v>0</v>
      </c>
      <c r="AG5">
        <v>0</v>
      </c>
      <c r="AH5" t="s">
        <v>99</v>
      </c>
      <c r="AI5" s="1">
        <v>44622.663668981484</v>
      </c>
      <c r="AJ5">
        <v>402</v>
      </c>
      <c r="AK5">
        <v>1</v>
      </c>
      <c r="AL5">
        <v>0</v>
      </c>
      <c r="AM5">
        <v>1</v>
      </c>
      <c r="AN5">
        <v>0</v>
      </c>
      <c r="AO5">
        <v>1</v>
      </c>
      <c r="AP5">
        <v>-177</v>
      </c>
      <c r="AQ5">
        <v>0</v>
      </c>
      <c r="AR5">
        <v>0</v>
      </c>
      <c r="AS5">
        <v>0</v>
      </c>
      <c r="AT5" t="s">
        <v>87</v>
      </c>
      <c r="AU5" t="s">
        <v>87</v>
      </c>
      <c r="AV5" t="s">
        <v>87</v>
      </c>
      <c r="AW5" t="s">
        <v>87</v>
      </c>
      <c r="AX5" t="s">
        <v>87</v>
      </c>
      <c r="AY5" t="s">
        <v>87</v>
      </c>
      <c r="AZ5" t="s">
        <v>87</v>
      </c>
      <c r="BA5" t="s">
        <v>87</v>
      </c>
      <c r="BB5" t="s">
        <v>87</v>
      </c>
      <c r="BC5" t="s">
        <v>87</v>
      </c>
      <c r="BD5" t="s">
        <v>87</v>
      </c>
      <c r="BE5" t="s">
        <v>87</v>
      </c>
    </row>
    <row r="6" spans="1:57" x14ac:dyDescent="0.45">
      <c r="A6" t="s">
        <v>100</v>
      </c>
      <c r="B6" t="s">
        <v>79</v>
      </c>
      <c r="C6" t="s">
        <v>96</v>
      </c>
      <c r="D6" t="s">
        <v>81</v>
      </c>
      <c r="E6" s="2" t="str">
        <f>HYPERLINK("capsilon://?command=openfolder&amp;siteaddress=FAM.docvelocity-na8.net&amp;folderid=FXA08DD81C-7353-79E4-9DDD-E134BB784CA8","FX220210404")</f>
        <v>FX220210404</v>
      </c>
      <c r="F6" t="s">
        <v>19</v>
      </c>
      <c r="G6" t="s">
        <v>19</v>
      </c>
      <c r="H6" t="s">
        <v>82</v>
      </c>
      <c r="I6" t="s">
        <v>101</v>
      </c>
      <c r="J6">
        <v>0</v>
      </c>
      <c r="K6" t="s">
        <v>84</v>
      </c>
      <c r="L6" t="s">
        <v>85</v>
      </c>
      <c r="M6" t="s">
        <v>86</v>
      </c>
      <c r="N6">
        <v>1</v>
      </c>
      <c r="O6" s="1">
        <v>44621.467615740738</v>
      </c>
      <c r="P6" s="1">
        <v>44621.663217592592</v>
      </c>
      <c r="Q6">
        <v>15730</v>
      </c>
      <c r="R6">
        <v>1170</v>
      </c>
      <c r="S6" t="b">
        <v>0</v>
      </c>
      <c r="T6" t="s">
        <v>87</v>
      </c>
      <c r="U6" t="b">
        <v>0</v>
      </c>
      <c r="V6" t="s">
        <v>102</v>
      </c>
      <c r="W6" s="1">
        <v>44621.663217592592</v>
      </c>
      <c r="X6">
        <v>270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69</v>
      </c>
      <c r="AF6">
        <v>0</v>
      </c>
      <c r="AG6">
        <v>2</v>
      </c>
      <c r="AH6" t="s">
        <v>87</v>
      </c>
      <c r="AI6" t="s">
        <v>87</v>
      </c>
      <c r="AJ6" t="s">
        <v>87</v>
      </c>
      <c r="AK6" t="s">
        <v>87</v>
      </c>
      <c r="AL6" t="s">
        <v>87</v>
      </c>
      <c r="AM6" t="s">
        <v>87</v>
      </c>
      <c r="AN6" t="s">
        <v>87</v>
      </c>
      <c r="AO6" t="s">
        <v>87</v>
      </c>
      <c r="AP6" t="s">
        <v>87</v>
      </c>
      <c r="AQ6" t="s">
        <v>87</v>
      </c>
      <c r="AR6" t="s">
        <v>87</v>
      </c>
      <c r="AS6" t="s">
        <v>87</v>
      </c>
      <c r="AT6" t="s">
        <v>87</v>
      </c>
      <c r="AU6" t="s">
        <v>87</v>
      </c>
      <c r="AV6" t="s">
        <v>87</v>
      </c>
      <c r="AW6" t="s">
        <v>87</v>
      </c>
      <c r="AX6" t="s">
        <v>87</v>
      </c>
      <c r="AY6" t="s">
        <v>87</v>
      </c>
      <c r="AZ6" t="s">
        <v>87</v>
      </c>
      <c r="BA6" t="s">
        <v>87</v>
      </c>
      <c r="BB6" t="s">
        <v>87</v>
      </c>
      <c r="BC6" t="s">
        <v>87</v>
      </c>
      <c r="BD6" t="s">
        <v>87</v>
      </c>
      <c r="BE6" t="s">
        <v>87</v>
      </c>
    </row>
    <row r="7" spans="1:57" x14ac:dyDescent="0.45">
      <c r="A7" t="s">
        <v>103</v>
      </c>
      <c r="B7" t="s">
        <v>79</v>
      </c>
      <c r="C7" t="s">
        <v>96</v>
      </c>
      <c r="D7" t="s">
        <v>81</v>
      </c>
      <c r="E7" s="2" t="str">
        <f>HYPERLINK("capsilon://?command=openfolder&amp;siteaddress=FAM.docvelocity-na8.net&amp;folderid=FXA08DD81C-7353-79E4-9DDD-E134BB784CA8","FX220210404")</f>
        <v>FX220210404</v>
      </c>
      <c r="F7" t="s">
        <v>19</v>
      </c>
      <c r="G7" t="s">
        <v>19</v>
      </c>
      <c r="H7" t="s">
        <v>82</v>
      </c>
      <c r="I7" t="s">
        <v>104</v>
      </c>
      <c r="J7">
        <v>0</v>
      </c>
      <c r="K7" t="s">
        <v>84</v>
      </c>
      <c r="L7" t="s">
        <v>85</v>
      </c>
      <c r="M7" t="s">
        <v>86</v>
      </c>
      <c r="N7">
        <v>1</v>
      </c>
      <c r="O7" s="1">
        <v>44621.46775462963</v>
      </c>
      <c r="P7" s="1">
        <v>44621.664490740739</v>
      </c>
      <c r="Q7">
        <v>15771</v>
      </c>
      <c r="R7">
        <v>1227</v>
      </c>
      <c r="S7" t="b">
        <v>0</v>
      </c>
      <c r="T7" t="s">
        <v>87</v>
      </c>
      <c r="U7" t="b">
        <v>0</v>
      </c>
      <c r="V7" t="s">
        <v>102</v>
      </c>
      <c r="W7" s="1">
        <v>44621.664490740739</v>
      </c>
      <c r="X7">
        <v>110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52</v>
      </c>
      <c r="AF7">
        <v>0</v>
      </c>
      <c r="AG7">
        <v>1</v>
      </c>
      <c r="AH7" t="s">
        <v>87</v>
      </c>
      <c r="AI7" t="s">
        <v>87</v>
      </c>
      <c r="AJ7" t="s">
        <v>87</v>
      </c>
      <c r="AK7" t="s">
        <v>87</v>
      </c>
      <c r="AL7" t="s">
        <v>87</v>
      </c>
      <c r="AM7" t="s">
        <v>87</v>
      </c>
      <c r="AN7" t="s">
        <v>87</v>
      </c>
      <c r="AO7" t="s">
        <v>87</v>
      </c>
      <c r="AP7" t="s">
        <v>87</v>
      </c>
      <c r="AQ7" t="s">
        <v>87</v>
      </c>
      <c r="AR7" t="s">
        <v>87</v>
      </c>
      <c r="AS7" t="s">
        <v>87</v>
      </c>
      <c r="AT7" t="s">
        <v>87</v>
      </c>
      <c r="AU7" t="s">
        <v>87</v>
      </c>
      <c r="AV7" t="s">
        <v>87</v>
      </c>
      <c r="AW7" t="s">
        <v>87</v>
      </c>
      <c r="AX7" t="s">
        <v>87</v>
      </c>
      <c r="AY7" t="s">
        <v>87</v>
      </c>
      <c r="AZ7" t="s">
        <v>87</v>
      </c>
      <c r="BA7" t="s">
        <v>87</v>
      </c>
      <c r="BB7" t="s">
        <v>87</v>
      </c>
      <c r="BC7" t="s">
        <v>87</v>
      </c>
      <c r="BD7" t="s">
        <v>87</v>
      </c>
      <c r="BE7" t="s">
        <v>87</v>
      </c>
    </row>
    <row r="8" spans="1:57" x14ac:dyDescent="0.45">
      <c r="A8" t="s">
        <v>105</v>
      </c>
      <c r="B8" t="s">
        <v>79</v>
      </c>
      <c r="C8" t="s">
        <v>106</v>
      </c>
      <c r="D8" t="s">
        <v>81</v>
      </c>
      <c r="E8" s="2" t="str">
        <f>HYPERLINK("capsilon://?command=openfolder&amp;siteaddress=FAM.docvelocity-na8.net&amp;folderid=FX890FC282-03A8-4C74-627A-818D020B53C7","FX220212205")</f>
        <v>FX220212205</v>
      </c>
      <c r="F8" t="s">
        <v>19</v>
      </c>
      <c r="G8" t="s">
        <v>19</v>
      </c>
      <c r="H8" t="s">
        <v>82</v>
      </c>
      <c r="I8" t="s">
        <v>107</v>
      </c>
      <c r="J8">
        <v>0</v>
      </c>
      <c r="K8" t="s">
        <v>84</v>
      </c>
      <c r="L8" t="s">
        <v>85</v>
      </c>
      <c r="M8" t="s">
        <v>86</v>
      </c>
      <c r="N8">
        <v>1</v>
      </c>
      <c r="O8" s="1">
        <v>44623.541712962964</v>
      </c>
      <c r="P8" s="1">
        <v>44623.551689814813</v>
      </c>
      <c r="Q8">
        <v>575</v>
      </c>
      <c r="R8">
        <v>287</v>
      </c>
      <c r="S8" t="b">
        <v>0</v>
      </c>
      <c r="T8" t="s">
        <v>87</v>
      </c>
      <c r="U8" t="b">
        <v>0</v>
      </c>
      <c r="V8" t="s">
        <v>102</v>
      </c>
      <c r="W8" s="1">
        <v>44623.551689814813</v>
      </c>
      <c r="X8">
        <v>181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50</v>
      </c>
      <c r="AF8">
        <v>0</v>
      </c>
      <c r="AG8">
        <v>2</v>
      </c>
      <c r="AH8" t="s">
        <v>87</v>
      </c>
      <c r="AI8" t="s">
        <v>87</v>
      </c>
      <c r="AJ8" t="s">
        <v>87</v>
      </c>
      <c r="AK8" t="s">
        <v>87</v>
      </c>
      <c r="AL8" t="s">
        <v>87</v>
      </c>
      <c r="AM8" t="s">
        <v>87</v>
      </c>
      <c r="AN8" t="s">
        <v>87</v>
      </c>
      <c r="AO8" t="s">
        <v>87</v>
      </c>
      <c r="AP8" t="s">
        <v>87</v>
      </c>
      <c r="AQ8" t="s">
        <v>87</v>
      </c>
      <c r="AR8" t="s">
        <v>87</v>
      </c>
      <c r="AS8" t="s">
        <v>87</v>
      </c>
      <c r="AT8" t="s">
        <v>87</v>
      </c>
      <c r="AU8" t="s">
        <v>87</v>
      </c>
      <c r="AV8" t="s">
        <v>87</v>
      </c>
      <c r="AW8" t="s">
        <v>87</v>
      </c>
      <c r="AX8" t="s">
        <v>87</v>
      </c>
      <c r="AY8" t="s">
        <v>87</v>
      </c>
      <c r="AZ8" t="s">
        <v>87</v>
      </c>
      <c r="BA8" t="s">
        <v>87</v>
      </c>
      <c r="BB8" t="s">
        <v>87</v>
      </c>
      <c r="BC8" t="s">
        <v>87</v>
      </c>
      <c r="BD8" t="s">
        <v>87</v>
      </c>
      <c r="BE8" t="s">
        <v>87</v>
      </c>
    </row>
    <row r="9" spans="1:57" x14ac:dyDescent="0.45">
      <c r="A9" t="s">
        <v>108</v>
      </c>
      <c r="B9" t="s">
        <v>79</v>
      </c>
      <c r="C9" t="s">
        <v>106</v>
      </c>
      <c r="D9" t="s">
        <v>81</v>
      </c>
      <c r="E9" s="2" t="str">
        <f>HYPERLINK("capsilon://?command=openfolder&amp;siteaddress=FAM.docvelocity-na8.net&amp;folderid=FX890FC282-03A8-4C74-627A-818D020B53C7","FX220212205")</f>
        <v>FX220212205</v>
      </c>
      <c r="F9" t="s">
        <v>19</v>
      </c>
      <c r="G9" t="s">
        <v>19</v>
      </c>
      <c r="H9" t="s">
        <v>82</v>
      </c>
      <c r="I9" t="s">
        <v>109</v>
      </c>
      <c r="J9">
        <v>0</v>
      </c>
      <c r="K9" t="s">
        <v>84</v>
      </c>
      <c r="L9" t="s">
        <v>85</v>
      </c>
      <c r="M9" t="s">
        <v>86</v>
      </c>
      <c r="N9">
        <v>1</v>
      </c>
      <c r="O9" s="1">
        <v>44623.544618055559</v>
      </c>
      <c r="P9" s="1">
        <v>44623.609363425923</v>
      </c>
      <c r="Q9">
        <v>4484</v>
      </c>
      <c r="R9">
        <v>1110</v>
      </c>
      <c r="S9" t="b">
        <v>0</v>
      </c>
      <c r="T9" t="s">
        <v>87</v>
      </c>
      <c r="U9" t="b">
        <v>0</v>
      </c>
      <c r="V9" t="s">
        <v>102</v>
      </c>
      <c r="W9" s="1">
        <v>44623.609363425923</v>
      </c>
      <c r="X9">
        <v>713</v>
      </c>
      <c r="Y9">
        <v>19</v>
      </c>
      <c r="Z9">
        <v>0</v>
      </c>
      <c r="AA9">
        <v>19</v>
      </c>
      <c r="AB9">
        <v>0</v>
      </c>
      <c r="AC9">
        <v>5</v>
      </c>
      <c r="AD9">
        <v>-19</v>
      </c>
      <c r="AE9">
        <v>21</v>
      </c>
      <c r="AF9">
        <v>0</v>
      </c>
      <c r="AG9">
        <v>2</v>
      </c>
      <c r="AH9" t="s">
        <v>87</v>
      </c>
      <c r="AI9" t="s">
        <v>87</v>
      </c>
      <c r="AJ9" t="s">
        <v>87</v>
      </c>
      <c r="AK9" t="s">
        <v>87</v>
      </c>
      <c r="AL9" t="s">
        <v>87</v>
      </c>
      <c r="AM9" t="s">
        <v>87</v>
      </c>
      <c r="AN9" t="s">
        <v>87</v>
      </c>
      <c r="AO9" t="s">
        <v>87</v>
      </c>
      <c r="AP9" t="s">
        <v>87</v>
      </c>
      <c r="AQ9" t="s">
        <v>87</v>
      </c>
      <c r="AR9" t="s">
        <v>87</v>
      </c>
      <c r="AS9" t="s">
        <v>87</v>
      </c>
      <c r="AT9" t="s">
        <v>87</v>
      </c>
      <c r="AU9" t="s">
        <v>87</v>
      </c>
      <c r="AV9" t="s">
        <v>87</v>
      </c>
      <c r="AW9" t="s">
        <v>87</v>
      </c>
      <c r="AX9" t="s">
        <v>87</v>
      </c>
      <c r="AY9" t="s">
        <v>87</v>
      </c>
      <c r="AZ9" t="s">
        <v>87</v>
      </c>
      <c r="BA9" t="s">
        <v>87</v>
      </c>
      <c r="BB9" t="s">
        <v>87</v>
      </c>
      <c r="BC9" t="s">
        <v>87</v>
      </c>
      <c r="BD9" t="s">
        <v>87</v>
      </c>
      <c r="BE9" t="s">
        <v>87</v>
      </c>
    </row>
    <row r="10" spans="1:57" x14ac:dyDescent="0.45">
      <c r="A10" t="s">
        <v>110</v>
      </c>
      <c r="B10" t="s">
        <v>79</v>
      </c>
      <c r="C10" t="s">
        <v>96</v>
      </c>
      <c r="D10" t="s">
        <v>81</v>
      </c>
      <c r="E10" s="2" t="str">
        <f>HYPERLINK("capsilon://?command=openfolder&amp;siteaddress=FAM.docvelocity-na8.net&amp;folderid=FXA08DD81C-7353-79E4-9DDD-E134BB784CA8","FX220210404")</f>
        <v>FX220210404</v>
      </c>
      <c r="F10" t="s">
        <v>19</v>
      </c>
      <c r="G10" t="s">
        <v>19</v>
      </c>
      <c r="H10" t="s">
        <v>82</v>
      </c>
      <c r="I10" t="s">
        <v>111</v>
      </c>
      <c r="J10">
        <v>0</v>
      </c>
      <c r="K10" t="s">
        <v>84</v>
      </c>
      <c r="L10" t="s">
        <v>85</v>
      </c>
      <c r="M10" t="s">
        <v>86</v>
      </c>
      <c r="N10">
        <v>1</v>
      </c>
      <c r="O10" s="1">
        <v>44621.468136574076</v>
      </c>
      <c r="P10" s="1">
        <v>44621.6716087963</v>
      </c>
      <c r="Q10">
        <v>16677</v>
      </c>
      <c r="R10">
        <v>903</v>
      </c>
      <c r="S10" t="b">
        <v>0</v>
      </c>
      <c r="T10" t="s">
        <v>87</v>
      </c>
      <c r="U10" t="b">
        <v>0</v>
      </c>
      <c r="V10" t="s">
        <v>102</v>
      </c>
      <c r="W10" s="1">
        <v>44621.6716087963</v>
      </c>
      <c r="X10">
        <v>614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52</v>
      </c>
      <c r="AF10">
        <v>0</v>
      </c>
      <c r="AG10">
        <v>3</v>
      </c>
      <c r="AH10" t="s">
        <v>87</v>
      </c>
      <c r="AI10" t="s">
        <v>87</v>
      </c>
      <c r="AJ10" t="s">
        <v>87</v>
      </c>
      <c r="AK10" t="s">
        <v>87</v>
      </c>
      <c r="AL10" t="s">
        <v>87</v>
      </c>
      <c r="AM10" t="s">
        <v>87</v>
      </c>
      <c r="AN10" t="s">
        <v>87</v>
      </c>
      <c r="AO10" t="s">
        <v>87</v>
      </c>
      <c r="AP10" t="s">
        <v>87</v>
      </c>
      <c r="AQ10" t="s">
        <v>87</v>
      </c>
      <c r="AR10" t="s">
        <v>87</v>
      </c>
      <c r="AS10" t="s">
        <v>87</v>
      </c>
      <c r="AT10" t="s">
        <v>87</v>
      </c>
      <c r="AU10" t="s">
        <v>87</v>
      </c>
      <c r="AV10" t="s">
        <v>87</v>
      </c>
      <c r="AW10" t="s">
        <v>87</v>
      </c>
      <c r="AX10" t="s">
        <v>87</v>
      </c>
      <c r="AY10" t="s">
        <v>87</v>
      </c>
      <c r="AZ10" t="s">
        <v>87</v>
      </c>
      <c r="BA10" t="s">
        <v>87</v>
      </c>
      <c r="BB10" t="s">
        <v>87</v>
      </c>
      <c r="BC10" t="s">
        <v>87</v>
      </c>
      <c r="BD10" t="s">
        <v>87</v>
      </c>
      <c r="BE10" t="s">
        <v>87</v>
      </c>
    </row>
    <row r="11" spans="1:57" x14ac:dyDescent="0.45">
      <c r="A11" t="s">
        <v>112</v>
      </c>
      <c r="B11" t="s">
        <v>79</v>
      </c>
      <c r="C11" t="s">
        <v>106</v>
      </c>
      <c r="D11" t="s">
        <v>81</v>
      </c>
      <c r="E11" s="2" t="str">
        <f>HYPERLINK("capsilon://?command=openfolder&amp;siteaddress=FAM.docvelocity-na8.net&amp;folderid=FX890FC282-03A8-4C74-627A-818D020B53C7","FX220212205")</f>
        <v>FX220212205</v>
      </c>
      <c r="F11" t="s">
        <v>19</v>
      </c>
      <c r="G11" t="s">
        <v>19</v>
      </c>
      <c r="H11" t="s">
        <v>82</v>
      </c>
      <c r="I11" t="s">
        <v>113</v>
      </c>
      <c r="J11">
        <v>0</v>
      </c>
      <c r="K11" t="s">
        <v>84</v>
      </c>
      <c r="L11" t="s">
        <v>85</v>
      </c>
      <c r="M11" t="s">
        <v>86</v>
      </c>
      <c r="N11">
        <v>1</v>
      </c>
      <c r="O11" s="1">
        <v>44623.547939814816</v>
      </c>
      <c r="P11" s="1">
        <v>44623.610092592593</v>
      </c>
      <c r="Q11">
        <v>5102</v>
      </c>
      <c r="R11">
        <v>268</v>
      </c>
      <c r="S11" t="b">
        <v>0</v>
      </c>
      <c r="T11" t="s">
        <v>87</v>
      </c>
      <c r="U11" t="b">
        <v>0</v>
      </c>
      <c r="V11" t="s">
        <v>102</v>
      </c>
      <c r="W11" s="1">
        <v>44623.610092592593</v>
      </c>
      <c r="X11">
        <v>62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32</v>
      </c>
      <c r="AF11">
        <v>0</v>
      </c>
      <c r="AG11">
        <v>2</v>
      </c>
      <c r="AH11" t="s">
        <v>87</v>
      </c>
      <c r="AI11" t="s">
        <v>87</v>
      </c>
      <c r="AJ11" t="s">
        <v>87</v>
      </c>
      <c r="AK11" t="s">
        <v>87</v>
      </c>
      <c r="AL11" t="s">
        <v>87</v>
      </c>
      <c r="AM11" t="s">
        <v>87</v>
      </c>
      <c r="AN11" t="s">
        <v>87</v>
      </c>
      <c r="AO11" t="s">
        <v>87</v>
      </c>
      <c r="AP11" t="s">
        <v>87</v>
      </c>
      <c r="AQ11" t="s">
        <v>87</v>
      </c>
      <c r="AR11" t="s">
        <v>87</v>
      </c>
      <c r="AS11" t="s">
        <v>87</v>
      </c>
      <c r="AT11" t="s">
        <v>87</v>
      </c>
      <c r="AU11" t="s">
        <v>87</v>
      </c>
      <c r="AV11" t="s">
        <v>87</v>
      </c>
      <c r="AW11" t="s">
        <v>87</v>
      </c>
      <c r="AX11" t="s">
        <v>87</v>
      </c>
      <c r="AY11" t="s">
        <v>87</v>
      </c>
      <c r="AZ11" t="s">
        <v>87</v>
      </c>
      <c r="BA11" t="s">
        <v>87</v>
      </c>
      <c r="BB11" t="s">
        <v>87</v>
      </c>
      <c r="BC11" t="s">
        <v>87</v>
      </c>
      <c r="BD11" t="s">
        <v>87</v>
      </c>
      <c r="BE11" t="s">
        <v>87</v>
      </c>
    </row>
    <row r="12" spans="1:57" x14ac:dyDescent="0.45">
      <c r="A12" t="s">
        <v>114</v>
      </c>
      <c r="B12" t="s">
        <v>79</v>
      </c>
      <c r="C12" t="s">
        <v>106</v>
      </c>
      <c r="D12" t="s">
        <v>81</v>
      </c>
      <c r="E12" s="2" t="str">
        <f>HYPERLINK("capsilon://?command=openfolder&amp;siteaddress=FAM.docvelocity-na8.net&amp;folderid=FX890FC282-03A8-4C74-627A-818D020B53C7","FX220212205")</f>
        <v>FX220212205</v>
      </c>
      <c r="F12" t="s">
        <v>19</v>
      </c>
      <c r="G12" t="s">
        <v>19</v>
      </c>
      <c r="H12" t="s">
        <v>82</v>
      </c>
      <c r="I12" t="s">
        <v>115</v>
      </c>
      <c r="J12">
        <v>0</v>
      </c>
      <c r="K12" t="s">
        <v>84</v>
      </c>
      <c r="L12" t="s">
        <v>85</v>
      </c>
      <c r="M12" t="s">
        <v>86</v>
      </c>
      <c r="N12">
        <v>1</v>
      </c>
      <c r="O12" s="1">
        <v>44623.549884259257</v>
      </c>
      <c r="P12" s="1">
        <v>44623.620810185188</v>
      </c>
      <c r="Q12">
        <v>5910</v>
      </c>
      <c r="R12">
        <v>218</v>
      </c>
      <c r="S12" t="b">
        <v>0</v>
      </c>
      <c r="T12" t="s">
        <v>87</v>
      </c>
      <c r="U12" t="b">
        <v>0</v>
      </c>
      <c r="V12" t="s">
        <v>102</v>
      </c>
      <c r="W12" s="1">
        <v>44623.620810185188</v>
      </c>
      <c r="X12">
        <v>116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62</v>
      </c>
      <c r="AF12">
        <v>0</v>
      </c>
      <c r="AG12">
        <v>4</v>
      </c>
      <c r="AH12" t="s">
        <v>87</v>
      </c>
      <c r="AI12" t="s">
        <v>87</v>
      </c>
      <c r="AJ12" t="s">
        <v>87</v>
      </c>
      <c r="AK12" t="s">
        <v>87</v>
      </c>
      <c r="AL12" t="s">
        <v>87</v>
      </c>
      <c r="AM12" t="s">
        <v>87</v>
      </c>
      <c r="AN12" t="s">
        <v>87</v>
      </c>
      <c r="AO12" t="s">
        <v>87</v>
      </c>
      <c r="AP12" t="s">
        <v>87</v>
      </c>
      <c r="AQ12" t="s">
        <v>87</v>
      </c>
      <c r="AR12" t="s">
        <v>87</v>
      </c>
      <c r="AS12" t="s">
        <v>87</v>
      </c>
      <c r="AT12" t="s">
        <v>87</v>
      </c>
      <c r="AU12" t="s">
        <v>87</v>
      </c>
      <c r="AV12" t="s">
        <v>87</v>
      </c>
      <c r="AW12" t="s">
        <v>87</v>
      </c>
      <c r="AX12" t="s">
        <v>87</v>
      </c>
      <c r="AY12" t="s">
        <v>87</v>
      </c>
      <c r="AZ12" t="s">
        <v>87</v>
      </c>
      <c r="BA12" t="s">
        <v>87</v>
      </c>
      <c r="BB12" t="s">
        <v>87</v>
      </c>
      <c r="BC12" t="s">
        <v>87</v>
      </c>
      <c r="BD12" t="s">
        <v>87</v>
      </c>
      <c r="BE12" t="s">
        <v>87</v>
      </c>
    </row>
    <row r="13" spans="1:57" x14ac:dyDescent="0.45">
      <c r="A13" t="s">
        <v>116</v>
      </c>
      <c r="B13" t="s">
        <v>79</v>
      </c>
      <c r="C13" t="s">
        <v>106</v>
      </c>
      <c r="D13" t="s">
        <v>81</v>
      </c>
      <c r="E13" s="2" t="str">
        <f>HYPERLINK("capsilon://?command=openfolder&amp;siteaddress=FAM.docvelocity-na8.net&amp;folderid=FX890FC282-03A8-4C74-627A-818D020B53C7","FX220212205")</f>
        <v>FX220212205</v>
      </c>
      <c r="F13" t="s">
        <v>19</v>
      </c>
      <c r="G13" t="s">
        <v>19</v>
      </c>
      <c r="H13" t="s">
        <v>82</v>
      </c>
      <c r="I13" t="s">
        <v>117</v>
      </c>
      <c r="J13">
        <v>0</v>
      </c>
      <c r="K13" t="s">
        <v>84</v>
      </c>
      <c r="L13" t="s">
        <v>85</v>
      </c>
      <c r="M13" t="s">
        <v>86</v>
      </c>
      <c r="N13">
        <v>1</v>
      </c>
      <c r="O13" s="1">
        <v>44623.551412037035</v>
      </c>
      <c r="P13" s="1">
        <v>44623.622395833336</v>
      </c>
      <c r="Q13">
        <v>5896</v>
      </c>
      <c r="R13">
        <v>237</v>
      </c>
      <c r="S13" t="b">
        <v>0</v>
      </c>
      <c r="T13" t="s">
        <v>87</v>
      </c>
      <c r="U13" t="b">
        <v>0</v>
      </c>
      <c r="V13" t="s">
        <v>102</v>
      </c>
      <c r="W13" s="1">
        <v>44623.622395833336</v>
      </c>
      <c r="X13">
        <v>136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39</v>
      </c>
      <c r="AF13">
        <v>0</v>
      </c>
      <c r="AG13">
        <v>4</v>
      </c>
      <c r="AH13" t="s">
        <v>87</v>
      </c>
      <c r="AI13" t="s">
        <v>87</v>
      </c>
      <c r="AJ13" t="s">
        <v>87</v>
      </c>
      <c r="AK13" t="s">
        <v>87</v>
      </c>
      <c r="AL13" t="s">
        <v>87</v>
      </c>
      <c r="AM13" t="s">
        <v>87</v>
      </c>
      <c r="AN13" t="s">
        <v>87</v>
      </c>
      <c r="AO13" t="s">
        <v>87</v>
      </c>
      <c r="AP13" t="s">
        <v>87</v>
      </c>
      <c r="AQ13" t="s">
        <v>87</v>
      </c>
      <c r="AR13" t="s">
        <v>87</v>
      </c>
      <c r="AS13" t="s">
        <v>87</v>
      </c>
      <c r="AT13" t="s">
        <v>87</v>
      </c>
      <c r="AU13" t="s">
        <v>87</v>
      </c>
      <c r="AV13" t="s">
        <v>87</v>
      </c>
      <c r="AW13" t="s">
        <v>87</v>
      </c>
      <c r="AX13" t="s">
        <v>87</v>
      </c>
      <c r="AY13" t="s">
        <v>87</v>
      </c>
      <c r="AZ13" t="s">
        <v>87</v>
      </c>
      <c r="BA13" t="s">
        <v>87</v>
      </c>
      <c r="BB13" t="s">
        <v>87</v>
      </c>
      <c r="BC13" t="s">
        <v>87</v>
      </c>
      <c r="BD13" t="s">
        <v>87</v>
      </c>
      <c r="BE13" t="s">
        <v>87</v>
      </c>
    </row>
    <row r="14" spans="1:57" x14ac:dyDescent="0.45">
      <c r="A14" t="s">
        <v>118</v>
      </c>
      <c r="B14" t="s">
        <v>79</v>
      </c>
      <c r="C14" t="s">
        <v>106</v>
      </c>
      <c r="D14" t="s">
        <v>81</v>
      </c>
      <c r="E14" s="2" t="str">
        <f>HYPERLINK("capsilon://?command=openfolder&amp;siteaddress=FAM.docvelocity-na8.net&amp;folderid=FX890FC282-03A8-4C74-627A-818D020B53C7","FX220212205")</f>
        <v>FX220212205</v>
      </c>
      <c r="F14" t="s">
        <v>19</v>
      </c>
      <c r="G14" t="s">
        <v>19</v>
      </c>
      <c r="H14" t="s">
        <v>82</v>
      </c>
      <c r="I14" t="s">
        <v>107</v>
      </c>
      <c r="J14">
        <v>0</v>
      </c>
      <c r="K14" t="s">
        <v>84</v>
      </c>
      <c r="L14" t="s">
        <v>85</v>
      </c>
      <c r="M14" t="s">
        <v>86</v>
      </c>
      <c r="N14">
        <v>2</v>
      </c>
      <c r="O14" s="1">
        <v>44623.552754629629</v>
      </c>
      <c r="P14" s="1">
        <v>44623.593622685185</v>
      </c>
      <c r="Q14">
        <v>1809</v>
      </c>
      <c r="R14">
        <v>1722</v>
      </c>
      <c r="S14" t="b">
        <v>0</v>
      </c>
      <c r="T14" t="s">
        <v>87</v>
      </c>
      <c r="U14" t="b">
        <v>1</v>
      </c>
      <c r="V14" t="s">
        <v>119</v>
      </c>
      <c r="W14" s="1">
        <v>44623.588946759257</v>
      </c>
      <c r="X14">
        <v>1352</v>
      </c>
      <c r="Y14">
        <v>88</v>
      </c>
      <c r="Z14">
        <v>0</v>
      </c>
      <c r="AA14">
        <v>88</v>
      </c>
      <c r="AB14">
        <v>0</v>
      </c>
      <c r="AC14">
        <v>74</v>
      </c>
      <c r="AD14">
        <v>-88</v>
      </c>
      <c r="AE14">
        <v>0</v>
      </c>
      <c r="AF14">
        <v>0</v>
      </c>
      <c r="AG14">
        <v>0</v>
      </c>
      <c r="AH14" t="s">
        <v>99</v>
      </c>
      <c r="AI14" s="1">
        <v>44623.593622685185</v>
      </c>
      <c r="AJ14">
        <v>370</v>
      </c>
      <c r="AK14">
        <v>1</v>
      </c>
      <c r="AL14">
        <v>0</v>
      </c>
      <c r="AM14">
        <v>1</v>
      </c>
      <c r="AN14">
        <v>0</v>
      </c>
      <c r="AO14">
        <v>1</v>
      </c>
      <c r="AP14">
        <v>-89</v>
      </c>
      <c r="AQ14">
        <v>0</v>
      </c>
      <c r="AR14">
        <v>0</v>
      </c>
      <c r="AS14">
        <v>0</v>
      </c>
      <c r="AT14" t="s">
        <v>87</v>
      </c>
      <c r="AU14" t="s">
        <v>87</v>
      </c>
      <c r="AV14" t="s">
        <v>87</v>
      </c>
      <c r="AW14" t="s">
        <v>87</v>
      </c>
      <c r="AX14" t="s">
        <v>87</v>
      </c>
      <c r="AY14" t="s">
        <v>87</v>
      </c>
      <c r="AZ14" t="s">
        <v>87</v>
      </c>
      <c r="BA14" t="s">
        <v>87</v>
      </c>
      <c r="BB14" t="s">
        <v>87</v>
      </c>
      <c r="BC14" t="s">
        <v>87</v>
      </c>
      <c r="BD14" t="s">
        <v>87</v>
      </c>
      <c r="BE14" t="s">
        <v>87</v>
      </c>
    </row>
    <row r="15" spans="1:57" x14ac:dyDescent="0.45">
      <c r="A15" t="s">
        <v>120</v>
      </c>
      <c r="B15" t="s">
        <v>79</v>
      </c>
      <c r="C15" t="s">
        <v>106</v>
      </c>
      <c r="D15" t="s">
        <v>81</v>
      </c>
      <c r="E15" s="2" t="str">
        <f>HYPERLINK("capsilon://?command=openfolder&amp;siteaddress=FAM.docvelocity-na8.net&amp;folderid=FX890FC282-03A8-4C74-627A-818D020B53C7","FX220212205")</f>
        <v>FX220212205</v>
      </c>
      <c r="F15" t="s">
        <v>19</v>
      </c>
      <c r="G15" t="s">
        <v>19</v>
      </c>
      <c r="H15" t="s">
        <v>82</v>
      </c>
      <c r="I15" t="s">
        <v>121</v>
      </c>
      <c r="J15">
        <v>0</v>
      </c>
      <c r="K15" t="s">
        <v>84</v>
      </c>
      <c r="L15" t="s">
        <v>85</v>
      </c>
      <c r="M15" t="s">
        <v>86</v>
      </c>
      <c r="N15">
        <v>1</v>
      </c>
      <c r="O15" s="1">
        <v>44623.553946759261</v>
      </c>
      <c r="P15" s="1">
        <v>44623.623287037037</v>
      </c>
      <c r="Q15">
        <v>5824</v>
      </c>
      <c r="R15">
        <v>167</v>
      </c>
      <c r="S15" t="b">
        <v>0</v>
      </c>
      <c r="T15" t="s">
        <v>87</v>
      </c>
      <c r="U15" t="b">
        <v>0</v>
      </c>
      <c r="V15" t="s">
        <v>102</v>
      </c>
      <c r="W15" s="1">
        <v>44623.623287037037</v>
      </c>
      <c r="X15">
        <v>72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21</v>
      </c>
      <c r="AF15">
        <v>0</v>
      </c>
      <c r="AG15">
        <v>2</v>
      </c>
      <c r="AH15" t="s">
        <v>87</v>
      </c>
      <c r="AI15" t="s">
        <v>87</v>
      </c>
      <c r="AJ15" t="s">
        <v>87</v>
      </c>
      <c r="AK15" t="s">
        <v>87</v>
      </c>
      <c r="AL15" t="s">
        <v>87</v>
      </c>
      <c r="AM15" t="s">
        <v>87</v>
      </c>
      <c r="AN15" t="s">
        <v>87</v>
      </c>
      <c r="AO15" t="s">
        <v>87</v>
      </c>
      <c r="AP15" t="s">
        <v>87</v>
      </c>
      <c r="AQ15" t="s">
        <v>87</v>
      </c>
      <c r="AR15" t="s">
        <v>87</v>
      </c>
      <c r="AS15" t="s">
        <v>87</v>
      </c>
      <c r="AT15" t="s">
        <v>87</v>
      </c>
      <c r="AU15" t="s">
        <v>87</v>
      </c>
      <c r="AV15" t="s">
        <v>87</v>
      </c>
      <c r="AW15" t="s">
        <v>87</v>
      </c>
      <c r="AX15" t="s">
        <v>87</v>
      </c>
      <c r="AY15" t="s">
        <v>87</v>
      </c>
      <c r="AZ15" t="s">
        <v>87</v>
      </c>
      <c r="BA15" t="s">
        <v>87</v>
      </c>
      <c r="BB15" t="s">
        <v>87</v>
      </c>
      <c r="BC15" t="s">
        <v>87</v>
      </c>
      <c r="BD15" t="s">
        <v>87</v>
      </c>
      <c r="BE15" t="s">
        <v>87</v>
      </c>
    </row>
    <row r="16" spans="1:57" x14ac:dyDescent="0.45">
      <c r="A16" t="s">
        <v>122</v>
      </c>
      <c r="B16" t="s">
        <v>79</v>
      </c>
      <c r="C16" t="s">
        <v>96</v>
      </c>
      <c r="D16" t="s">
        <v>81</v>
      </c>
      <c r="E16" s="2" t="str">
        <f>HYPERLINK("capsilon://?command=openfolder&amp;siteaddress=FAM.docvelocity-na8.net&amp;folderid=FXA08DD81C-7353-79E4-9DDD-E134BB784CA8","FX220210404")</f>
        <v>FX220210404</v>
      </c>
      <c r="F16" t="s">
        <v>19</v>
      </c>
      <c r="G16" t="s">
        <v>19</v>
      </c>
      <c r="H16" t="s">
        <v>82</v>
      </c>
      <c r="I16" t="s">
        <v>123</v>
      </c>
      <c r="J16">
        <v>0</v>
      </c>
      <c r="K16" t="s">
        <v>84</v>
      </c>
      <c r="L16" t="s">
        <v>85</v>
      </c>
      <c r="M16" t="s">
        <v>86</v>
      </c>
      <c r="N16">
        <v>1</v>
      </c>
      <c r="O16" s="1">
        <v>44621.471053240741</v>
      </c>
      <c r="P16" s="1">
        <v>44621.675949074073</v>
      </c>
      <c r="Q16">
        <v>17061</v>
      </c>
      <c r="R16">
        <v>642</v>
      </c>
      <c r="S16" t="b">
        <v>0</v>
      </c>
      <c r="T16" t="s">
        <v>87</v>
      </c>
      <c r="U16" t="b">
        <v>0</v>
      </c>
      <c r="V16" t="s">
        <v>102</v>
      </c>
      <c r="W16" s="1">
        <v>44621.675949074073</v>
      </c>
      <c r="X16">
        <v>374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69</v>
      </c>
      <c r="AF16">
        <v>0</v>
      </c>
      <c r="AG16">
        <v>3</v>
      </c>
      <c r="AH16" t="s">
        <v>87</v>
      </c>
      <c r="AI16" t="s">
        <v>87</v>
      </c>
      <c r="AJ16" t="s">
        <v>87</v>
      </c>
      <c r="AK16" t="s">
        <v>87</v>
      </c>
      <c r="AL16" t="s">
        <v>87</v>
      </c>
      <c r="AM16" t="s">
        <v>87</v>
      </c>
      <c r="AN16" t="s">
        <v>87</v>
      </c>
      <c r="AO16" t="s">
        <v>87</v>
      </c>
      <c r="AP16" t="s">
        <v>87</v>
      </c>
      <c r="AQ16" t="s">
        <v>87</v>
      </c>
      <c r="AR16" t="s">
        <v>87</v>
      </c>
      <c r="AS16" t="s">
        <v>87</v>
      </c>
      <c r="AT16" t="s">
        <v>87</v>
      </c>
      <c r="AU16" t="s">
        <v>87</v>
      </c>
      <c r="AV16" t="s">
        <v>87</v>
      </c>
      <c r="AW16" t="s">
        <v>87</v>
      </c>
      <c r="AX16" t="s">
        <v>87</v>
      </c>
      <c r="AY16" t="s">
        <v>87</v>
      </c>
      <c r="AZ16" t="s">
        <v>87</v>
      </c>
      <c r="BA16" t="s">
        <v>87</v>
      </c>
      <c r="BB16" t="s">
        <v>87</v>
      </c>
      <c r="BC16" t="s">
        <v>87</v>
      </c>
      <c r="BD16" t="s">
        <v>87</v>
      </c>
      <c r="BE16" t="s">
        <v>87</v>
      </c>
    </row>
    <row r="17" spans="1:57" x14ac:dyDescent="0.45">
      <c r="A17" t="s">
        <v>124</v>
      </c>
      <c r="B17" t="s">
        <v>79</v>
      </c>
      <c r="C17" t="s">
        <v>96</v>
      </c>
      <c r="D17" t="s">
        <v>81</v>
      </c>
      <c r="E17" s="2" t="str">
        <f>HYPERLINK("capsilon://?command=openfolder&amp;siteaddress=FAM.docvelocity-na8.net&amp;folderid=FXA08DD81C-7353-79E4-9DDD-E134BB784CA8","FX220210404")</f>
        <v>FX220210404</v>
      </c>
      <c r="F17" t="s">
        <v>19</v>
      </c>
      <c r="G17" t="s">
        <v>19</v>
      </c>
      <c r="H17" t="s">
        <v>82</v>
      </c>
      <c r="I17" t="s">
        <v>125</v>
      </c>
      <c r="J17">
        <v>0</v>
      </c>
      <c r="K17" t="s">
        <v>84</v>
      </c>
      <c r="L17" t="s">
        <v>85</v>
      </c>
      <c r="M17" t="s">
        <v>86</v>
      </c>
      <c r="N17">
        <v>1</v>
      </c>
      <c r="O17" s="1">
        <v>44621.471134259256</v>
      </c>
      <c r="P17" s="1">
        <v>44621.706342592595</v>
      </c>
      <c r="Q17">
        <v>19386</v>
      </c>
      <c r="R17">
        <v>936</v>
      </c>
      <c r="S17" t="b">
        <v>0</v>
      </c>
      <c r="T17" t="s">
        <v>87</v>
      </c>
      <c r="U17" t="b">
        <v>0</v>
      </c>
      <c r="V17" t="s">
        <v>102</v>
      </c>
      <c r="W17" s="1">
        <v>44621.706342592595</v>
      </c>
      <c r="X17">
        <v>700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52</v>
      </c>
      <c r="AF17">
        <v>0</v>
      </c>
      <c r="AG17">
        <v>4</v>
      </c>
      <c r="AH17" t="s">
        <v>87</v>
      </c>
      <c r="AI17" t="s">
        <v>87</v>
      </c>
      <c r="AJ17" t="s">
        <v>87</v>
      </c>
      <c r="AK17" t="s">
        <v>87</v>
      </c>
      <c r="AL17" t="s">
        <v>87</v>
      </c>
      <c r="AM17" t="s">
        <v>87</v>
      </c>
      <c r="AN17" t="s">
        <v>87</v>
      </c>
      <c r="AO17" t="s">
        <v>87</v>
      </c>
      <c r="AP17" t="s">
        <v>87</v>
      </c>
      <c r="AQ17" t="s">
        <v>87</v>
      </c>
      <c r="AR17" t="s">
        <v>87</v>
      </c>
      <c r="AS17" t="s">
        <v>87</v>
      </c>
      <c r="AT17" t="s">
        <v>87</v>
      </c>
      <c r="AU17" t="s">
        <v>87</v>
      </c>
      <c r="AV17" t="s">
        <v>87</v>
      </c>
      <c r="AW17" t="s">
        <v>87</v>
      </c>
      <c r="AX17" t="s">
        <v>87</v>
      </c>
      <c r="AY17" t="s">
        <v>87</v>
      </c>
      <c r="AZ17" t="s">
        <v>87</v>
      </c>
      <c r="BA17" t="s">
        <v>87</v>
      </c>
      <c r="BB17" t="s">
        <v>87</v>
      </c>
      <c r="BC17" t="s">
        <v>87</v>
      </c>
      <c r="BD17" t="s">
        <v>87</v>
      </c>
      <c r="BE17" t="s">
        <v>87</v>
      </c>
    </row>
    <row r="18" spans="1:57" x14ac:dyDescent="0.45">
      <c r="A18" t="s">
        <v>126</v>
      </c>
      <c r="B18" t="s">
        <v>79</v>
      </c>
      <c r="C18" t="s">
        <v>106</v>
      </c>
      <c r="D18" t="s">
        <v>81</v>
      </c>
      <c r="E18" s="2" t="str">
        <f>HYPERLINK("capsilon://?command=openfolder&amp;siteaddress=FAM.docvelocity-na8.net&amp;folderid=FX890FC282-03A8-4C74-627A-818D020B53C7","FX220212205")</f>
        <v>FX220212205</v>
      </c>
      <c r="F18" t="s">
        <v>19</v>
      </c>
      <c r="G18" t="s">
        <v>19</v>
      </c>
      <c r="H18" t="s">
        <v>82</v>
      </c>
      <c r="I18" t="s">
        <v>109</v>
      </c>
      <c r="J18">
        <v>0</v>
      </c>
      <c r="K18" t="s">
        <v>84</v>
      </c>
      <c r="L18" t="s">
        <v>85</v>
      </c>
      <c r="M18" t="s">
        <v>86</v>
      </c>
      <c r="N18">
        <v>2</v>
      </c>
      <c r="O18" s="1">
        <v>44623.609768518516</v>
      </c>
      <c r="P18" s="1">
        <v>44623.625162037039</v>
      </c>
      <c r="Q18">
        <v>1047</v>
      </c>
      <c r="R18">
        <v>283</v>
      </c>
      <c r="S18" t="b">
        <v>0</v>
      </c>
      <c r="T18" t="s">
        <v>87</v>
      </c>
      <c r="U18" t="b">
        <v>1</v>
      </c>
      <c r="V18" t="s">
        <v>127</v>
      </c>
      <c r="W18" s="1">
        <v>44623.617245370369</v>
      </c>
      <c r="X18">
        <v>189</v>
      </c>
      <c r="Y18">
        <v>42</v>
      </c>
      <c r="Z18">
        <v>0</v>
      </c>
      <c r="AA18">
        <v>42</v>
      </c>
      <c r="AB18">
        <v>0</v>
      </c>
      <c r="AC18">
        <v>13</v>
      </c>
      <c r="AD18">
        <v>-42</v>
      </c>
      <c r="AE18">
        <v>0</v>
      </c>
      <c r="AF18">
        <v>0</v>
      </c>
      <c r="AG18">
        <v>0</v>
      </c>
      <c r="AH18" t="s">
        <v>89</v>
      </c>
      <c r="AI18" s="1">
        <v>44623.625162037039</v>
      </c>
      <c r="AJ18">
        <v>89</v>
      </c>
      <c r="AK18">
        <v>2</v>
      </c>
      <c r="AL18">
        <v>0</v>
      </c>
      <c r="AM18">
        <v>2</v>
      </c>
      <c r="AN18">
        <v>0</v>
      </c>
      <c r="AO18">
        <v>1</v>
      </c>
      <c r="AP18">
        <v>-44</v>
      </c>
      <c r="AQ18">
        <v>0</v>
      </c>
      <c r="AR18">
        <v>0</v>
      </c>
      <c r="AS18">
        <v>0</v>
      </c>
      <c r="AT18" t="s">
        <v>87</v>
      </c>
      <c r="AU18" t="s">
        <v>87</v>
      </c>
      <c r="AV18" t="s">
        <v>87</v>
      </c>
      <c r="AW18" t="s">
        <v>87</v>
      </c>
      <c r="AX18" t="s">
        <v>87</v>
      </c>
      <c r="AY18" t="s">
        <v>87</v>
      </c>
      <c r="AZ18" t="s">
        <v>87</v>
      </c>
      <c r="BA18" t="s">
        <v>87</v>
      </c>
      <c r="BB18" t="s">
        <v>87</v>
      </c>
      <c r="BC18" t="s">
        <v>87</v>
      </c>
      <c r="BD18" t="s">
        <v>87</v>
      </c>
      <c r="BE18" t="s">
        <v>87</v>
      </c>
    </row>
    <row r="19" spans="1:57" x14ac:dyDescent="0.45">
      <c r="A19" t="s">
        <v>128</v>
      </c>
      <c r="B19" t="s">
        <v>79</v>
      </c>
      <c r="C19" t="s">
        <v>106</v>
      </c>
      <c r="D19" t="s">
        <v>81</v>
      </c>
      <c r="E19" s="2" t="str">
        <f>HYPERLINK("capsilon://?command=openfolder&amp;siteaddress=FAM.docvelocity-na8.net&amp;folderid=FX890FC282-03A8-4C74-627A-818D020B53C7","FX220212205")</f>
        <v>FX220212205</v>
      </c>
      <c r="F19" t="s">
        <v>19</v>
      </c>
      <c r="G19" t="s">
        <v>19</v>
      </c>
      <c r="H19" t="s">
        <v>82</v>
      </c>
      <c r="I19" t="s">
        <v>113</v>
      </c>
      <c r="J19">
        <v>0</v>
      </c>
      <c r="K19" t="s">
        <v>84</v>
      </c>
      <c r="L19" t="s">
        <v>85</v>
      </c>
      <c r="M19" t="s">
        <v>86</v>
      </c>
      <c r="N19">
        <v>2</v>
      </c>
      <c r="O19" s="1">
        <v>44623.611203703702</v>
      </c>
      <c r="P19" s="1">
        <v>44623.641192129631</v>
      </c>
      <c r="Q19">
        <v>1374</v>
      </c>
      <c r="R19">
        <v>1217</v>
      </c>
      <c r="S19" t="b">
        <v>0</v>
      </c>
      <c r="T19" t="s">
        <v>87</v>
      </c>
      <c r="U19" t="b">
        <v>1</v>
      </c>
      <c r="V19" t="s">
        <v>127</v>
      </c>
      <c r="W19" s="1">
        <v>44623.625381944446</v>
      </c>
      <c r="X19">
        <v>702</v>
      </c>
      <c r="Y19">
        <v>88</v>
      </c>
      <c r="Z19">
        <v>0</v>
      </c>
      <c r="AA19">
        <v>88</v>
      </c>
      <c r="AB19">
        <v>0</v>
      </c>
      <c r="AC19">
        <v>62</v>
      </c>
      <c r="AD19">
        <v>-88</v>
      </c>
      <c r="AE19">
        <v>0</v>
      </c>
      <c r="AF19">
        <v>0</v>
      </c>
      <c r="AG19">
        <v>0</v>
      </c>
      <c r="AH19" t="s">
        <v>129</v>
      </c>
      <c r="AI19" s="1">
        <v>44623.641192129631</v>
      </c>
      <c r="AJ19">
        <v>502</v>
      </c>
      <c r="AK19">
        <v>3</v>
      </c>
      <c r="AL19">
        <v>0</v>
      </c>
      <c r="AM19">
        <v>3</v>
      </c>
      <c r="AN19">
        <v>0</v>
      </c>
      <c r="AO19">
        <v>3</v>
      </c>
      <c r="AP19">
        <v>-91</v>
      </c>
      <c r="AQ19">
        <v>0</v>
      </c>
      <c r="AR19">
        <v>0</v>
      </c>
      <c r="AS19">
        <v>0</v>
      </c>
      <c r="AT19" t="s">
        <v>87</v>
      </c>
      <c r="AU19" t="s">
        <v>87</v>
      </c>
      <c r="AV19" t="s">
        <v>87</v>
      </c>
      <c r="AW19" t="s">
        <v>87</v>
      </c>
      <c r="AX19" t="s">
        <v>87</v>
      </c>
      <c r="AY19" t="s">
        <v>87</v>
      </c>
      <c r="AZ19" t="s">
        <v>87</v>
      </c>
      <c r="BA19" t="s">
        <v>87</v>
      </c>
      <c r="BB19" t="s">
        <v>87</v>
      </c>
      <c r="BC19" t="s">
        <v>87</v>
      </c>
      <c r="BD19" t="s">
        <v>87</v>
      </c>
      <c r="BE19" t="s">
        <v>87</v>
      </c>
    </row>
    <row r="20" spans="1:57" x14ac:dyDescent="0.45">
      <c r="A20" t="s">
        <v>130</v>
      </c>
      <c r="B20" t="s">
        <v>79</v>
      </c>
      <c r="C20" t="s">
        <v>106</v>
      </c>
      <c r="D20" t="s">
        <v>81</v>
      </c>
      <c r="E20" s="2" t="str">
        <f>HYPERLINK("capsilon://?command=openfolder&amp;siteaddress=FAM.docvelocity-na8.net&amp;folderid=FX890FC282-03A8-4C74-627A-818D020B53C7","FX220212205")</f>
        <v>FX220212205</v>
      </c>
      <c r="F20" t="s">
        <v>19</v>
      </c>
      <c r="G20" t="s">
        <v>19</v>
      </c>
      <c r="H20" t="s">
        <v>82</v>
      </c>
      <c r="I20" t="s">
        <v>115</v>
      </c>
      <c r="J20">
        <v>0</v>
      </c>
      <c r="K20" t="s">
        <v>84</v>
      </c>
      <c r="L20" t="s">
        <v>85</v>
      </c>
      <c r="M20" t="s">
        <v>86</v>
      </c>
      <c r="N20">
        <v>2</v>
      </c>
      <c r="O20" s="1">
        <v>44623.622037037036</v>
      </c>
      <c r="P20" s="1">
        <v>44623.672835648147</v>
      </c>
      <c r="Q20">
        <v>1478</v>
      </c>
      <c r="R20">
        <v>2911</v>
      </c>
      <c r="S20" t="b">
        <v>0</v>
      </c>
      <c r="T20" t="s">
        <v>87</v>
      </c>
      <c r="U20" t="b">
        <v>1</v>
      </c>
      <c r="V20" t="s">
        <v>131</v>
      </c>
      <c r="W20" s="1">
        <v>44623.646435185183</v>
      </c>
      <c r="X20">
        <v>2054</v>
      </c>
      <c r="Y20">
        <v>225</v>
      </c>
      <c r="Z20">
        <v>0</v>
      </c>
      <c r="AA20">
        <v>225</v>
      </c>
      <c r="AB20">
        <v>0</v>
      </c>
      <c r="AC20">
        <v>185</v>
      </c>
      <c r="AD20">
        <v>-225</v>
      </c>
      <c r="AE20">
        <v>0</v>
      </c>
      <c r="AF20">
        <v>0</v>
      </c>
      <c r="AG20">
        <v>0</v>
      </c>
      <c r="AH20" t="s">
        <v>132</v>
      </c>
      <c r="AI20" s="1">
        <v>44623.672835648147</v>
      </c>
      <c r="AJ20">
        <v>822</v>
      </c>
      <c r="AK20">
        <v>2</v>
      </c>
      <c r="AL20">
        <v>0</v>
      </c>
      <c r="AM20">
        <v>2</v>
      </c>
      <c r="AN20">
        <v>0</v>
      </c>
      <c r="AO20">
        <v>2</v>
      </c>
      <c r="AP20">
        <v>-227</v>
      </c>
      <c r="AQ20">
        <v>0</v>
      </c>
      <c r="AR20">
        <v>0</v>
      </c>
      <c r="AS20">
        <v>0</v>
      </c>
      <c r="AT20" t="s">
        <v>87</v>
      </c>
      <c r="AU20" t="s">
        <v>87</v>
      </c>
      <c r="AV20" t="s">
        <v>87</v>
      </c>
      <c r="AW20" t="s">
        <v>87</v>
      </c>
      <c r="AX20" t="s">
        <v>87</v>
      </c>
      <c r="AY20" t="s">
        <v>87</v>
      </c>
      <c r="AZ20" t="s">
        <v>87</v>
      </c>
      <c r="BA20" t="s">
        <v>87</v>
      </c>
      <c r="BB20" t="s">
        <v>87</v>
      </c>
      <c r="BC20" t="s">
        <v>87</v>
      </c>
      <c r="BD20" t="s">
        <v>87</v>
      </c>
      <c r="BE20" t="s">
        <v>87</v>
      </c>
    </row>
    <row r="21" spans="1:57" x14ac:dyDescent="0.45">
      <c r="A21" t="s">
        <v>133</v>
      </c>
      <c r="B21" t="s">
        <v>79</v>
      </c>
      <c r="C21" t="s">
        <v>106</v>
      </c>
      <c r="D21" t="s">
        <v>81</v>
      </c>
      <c r="E21" s="2" t="str">
        <f>HYPERLINK("capsilon://?command=openfolder&amp;siteaddress=FAM.docvelocity-na8.net&amp;folderid=FX890FC282-03A8-4C74-627A-818D020B53C7","FX220212205")</f>
        <v>FX220212205</v>
      </c>
      <c r="F21" t="s">
        <v>19</v>
      </c>
      <c r="G21" t="s">
        <v>19</v>
      </c>
      <c r="H21" t="s">
        <v>82</v>
      </c>
      <c r="I21" t="s">
        <v>117</v>
      </c>
      <c r="J21">
        <v>0</v>
      </c>
      <c r="K21" t="s">
        <v>84</v>
      </c>
      <c r="L21" t="s">
        <v>85</v>
      </c>
      <c r="M21" t="s">
        <v>86</v>
      </c>
      <c r="N21">
        <v>2</v>
      </c>
      <c r="O21" s="1">
        <v>44623.623518518521</v>
      </c>
      <c r="P21" s="1">
        <v>44623.746261574073</v>
      </c>
      <c r="Q21">
        <v>5116</v>
      </c>
      <c r="R21">
        <v>5489</v>
      </c>
      <c r="S21" t="b">
        <v>0</v>
      </c>
      <c r="T21" t="s">
        <v>87</v>
      </c>
      <c r="U21" t="b">
        <v>1</v>
      </c>
      <c r="V21" t="s">
        <v>134</v>
      </c>
      <c r="W21" s="1">
        <v>44623.677754629629</v>
      </c>
      <c r="X21">
        <v>4180</v>
      </c>
      <c r="Y21">
        <v>230</v>
      </c>
      <c r="Z21">
        <v>0</v>
      </c>
      <c r="AA21">
        <v>230</v>
      </c>
      <c r="AB21">
        <v>0</v>
      </c>
      <c r="AC21">
        <v>194</v>
      </c>
      <c r="AD21">
        <v>-230</v>
      </c>
      <c r="AE21">
        <v>0</v>
      </c>
      <c r="AF21">
        <v>0</v>
      </c>
      <c r="AG21">
        <v>0</v>
      </c>
      <c r="AH21" t="s">
        <v>99</v>
      </c>
      <c r="AI21" s="1">
        <v>44623.746261574073</v>
      </c>
      <c r="AJ21">
        <v>1218</v>
      </c>
      <c r="AK21">
        <v>12</v>
      </c>
      <c r="AL21">
        <v>0</v>
      </c>
      <c r="AM21">
        <v>12</v>
      </c>
      <c r="AN21">
        <v>0</v>
      </c>
      <c r="AO21">
        <v>13</v>
      </c>
      <c r="AP21">
        <v>-242</v>
      </c>
      <c r="AQ21">
        <v>0</v>
      </c>
      <c r="AR21">
        <v>0</v>
      </c>
      <c r="AS21">
        <v>0</v>
      </c>
      <c r="AT21" t="s">
        <v>87</v>
      </c>
      <c r="AU21" t="s">
        <v>87</v>
      </c>
      <c r="AV21" t="s">
        <v>87</v>
      </c>
      <c r="AW21" t="s">
        <v>87</v>
      </c>
      <c r="AX21" t="s">
        <v>87</v>
      </c>
      <c r="AY21" t="s">
        <v>87</v>
      </c>
      <c r="AZ21" t="s">
        <v>87</v>
      </c>
      <c r="BA21" t="s">
        <v>87</v>
      </c>
      <c r="BB21" t="s">
        <v>87</v>
      </c>
      <c r="BC21" t="s">
        <v>87</v>
      </c>
      <c r="BD21" t="s">
        <v>87</v>
      </c>
      <c r="BE21" t="s">
        <v>87</v>
      </c>
    </row>
    <row r="22" spans="1:57" x14ac:dyDescent="0.45">
      <c r="A22" t="s">
        <v>135</v>
      </c>
      <c r="B22" t="s">
        <v>79</v>
      </c>
      <c r="C22" t="s">
        <v>106</v>
      </c>
      <c r="D22" t="s">
        <v>81</v>
      </c>
      <c r="E22" s="2" t="str">
        <f>HYPERLINK("capsilon://?command=openfolder&amp;siteaddress=FAM.docvelocity-na8.net&amp;folderid=FX890FC282-03A8-4C74-627A-818D020B53C7","FX220212205")</f>
        <v>FX220212205</v>
      </c>
      <c r="F22" t="s">
        <v>19</v>
      </c>
      <c r="G22" t="s">
        <v>19</v>
      </c>
      <c r="H22" t="s">
        <v>82</v>
      </c>
      <c r="I22" t="s">
        <v>121</v>
      </c>
      <c r="J22">
        <v>0</v>
      </c>
      <c r="K22" t="s">
        <v>84</v>
      </c>
      <c r="L22" t="s">
        <v>85</v>
      </c>
      <c r="M22" t="s">
        <v>86</v>
      </c>
      <c r="N22">
        <v>2</v>
      </c>
      <c r="O22" s="1">
        <v>44623.623854166668</v>
      </c>
      <c r="P22" s="1">
        <v>44623.676435185182</v>
      </c>
      <c r="Q22">
        <v>3861</v>
      </c>
      <c r="R22">
        <v>682</v>
      </c>
      <c r="S22" t="b">
        <v>0</v>
      </c>
      <c r="T22" t="s">
        <v>87</v>
      </c>
      <c r="U22" t="b">
        <v>1</v>
      </c>
      <c r="V22" t="s">
        <v>131</v>
      </c>
      <c r="W22" s="1">
        <v>44623.650648148148</v>
      </c>
      <c r="X22">
        <v>363</v>
      </c>
      <c r="Y22">
        <v>42</v>
      </c>
      <c r="Z22">
        <v>0</v>
      </c>
      <c r="AA22">
        <v>42</v>
      </c>
      <c r="AB22">
        <v>0</v>
      </c>
      <c r="AC22">
        <v>13</v>
      </c>
      <c r="AD22">
        <v>-42</v>
      </c>
      <c r="AE22">
        <v>0</v>
      </c>
      <c r="AF22">
        <v>0</v>
      </c>
      <c r="AG22">
        <v>0</v>
      </c>
      <c r="AH22" t="s">
        <v>132</v>
      </c>
      <c r="AI22" s="1">
        <v>44623.676435185182</v>
      </c>
      <c r="AJ22">
        <v>310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-42</v>
      </c>
      <c r="AQ22">
        <v>0</v>
      </c>
      <c r="AR22">
        <v>0</v>
      </c>
      <c r="AS22">
        <v>0</v>
      </c>
      <c r="AT22" t="s">
        <v>87</v>
      </c>
      <c r="AU22" t="s">
        <v>87</v>
      </c>
      <c r="AV22" t="s">
        <v>87</v>
      </c>
      <c r="AW22" t="s">
        <v>87</v>
      </c>
      <c r="AX22" t="s">
        <v>87</v>
      </c>
      <c r="AY22" t="s">
        <v>87</v>
      </c>
      <c r="AZ22" t="s">
        <v>87</v>
      </c>
      <c r="BA22" t="s">
        <v>87</v>
      </c>
      <c r="BB22" t="s">
        <v>87</v>
      </c>
      <c r="BC22" t="s">
        <v>87</v>
      </c>
      <c r="BD22" t="s">
        <v>87</v>
      </c>
      <c r="BE22" t="s">
        <v>87</v>
      </c>
    </row>
    <row r="23" spans="1:57" x14ac:dyDescent="0.45">
      <c r="A23" t="s">
        <v>136</v>
      </c>
      <c r="B23" t="s">
        <v>79</v>
      </c>
      <c r="C23" t="s">
        <v>137</v>
      </c>
      <c r="D23" t="s">
        <v>81</v>
      </c>
      <c r="E23" s="2" t="str">
        <f>HYPERLINK("capsilon://?command=openfolder&amp;siteaddress=FAM.docvelocity-na8.net&amp;folderid=FXA1E285F9-1C1B-FF7D-52AE-7D5B3A9A365A","FX22019110")</f>
        <v>FX22019110</v>
      </c>
      <c r="F23" t="s">
        <v>19</v>
      </c>
      <c r="G23" t="s">
        <v>19</v>
      </c>
      <c r="H23" t="s">
        <v>82</v>
      </c>
      <c r="I23" t="s">
        <v>138</v>
      </c>
      <c r="J23">
        <v>0</v>
      </c>
      <c r="K23" t="s">
        <v>84</v>
      </c>
      <c r="L23" t="s">
        <v>85</v>
      </c>
      <c r="M23" t="s">
        <v>81</v>
      </c>
      <c r="N23">
        <v>1</v>
      </c>
      <c r="O23" s="1">
        <v>44623.640729166669</v>
      </c>
      <c r="P23" s="1">
        <v>44623.651180555556</v>
      </c>
      <c r="Q23">
        <v>500</v>
      </c>
      <c r="R23">
        <v>403</v>
      </c>
      <c r="S23" t="b">
        <v>0</v>
      </c>
      <c r="T23" t="s">
        <v>139</v>
      </c>
      <c r="U23" t="b">
        <v>0</v>
      </c>
      <c r="V23" t="s">
        <v>139</v>
      </c>
      <c r="W23" s="1">
        <v>44623.651180555556</v>
      </c>
      <c r="X23">
        <v>375</v>
      </c>
      <c r="Y23">
        <v>44</v>
      </c>
      <c r="Z23">
        <v>0</v>
      </c>
      <c r="AA23">
        <v>44</v>
      </c>
      <c r="AB23">
        <v>0</v>
      </c>
      <c r="AC23">
        <v>28</v>
      </c>
      <c r="AD23">
        <v>-44</v>
      </c>
      <c r="AE23">
        <v>0</v>
      </c>
      <c r="AF23">
        <v>0</v>
      </c>
      <c r="AG23">
        <v>0</v>
      </c>
      <c r="AH23" t="s">
        <v>87</v>
      </c>
      <c r="AI23" t="s">
        <v>87</v>
      </c>
      <c r="AJ23" t="s">
        <v>87</v>
      </c>
      <c r="AK23" t="s">
        <v>87</v>
      </c>
      <c r="AL23" t="s">
        <v>87</v>
      </c>
      <c r="AM23" t="s">
        <v>87</v>
      </c>
      <c r="AN23" t="s">
        <v>87</v>
      </c>
      <c r="AO23" t="s">
        <v>87</v>
      </c>
      <c r="AP23" t="s">
        <v>87</v>
      </c>
      <c r="AQ23" t="s">
        <v>87</v>
      </c>
      <c r="AR23" t="s">
        <v>87</v>
      </c>
      <c r="AS23" t="s">
        <v>87</v>
      </c>
      <c r="AT23" t="s">
        <v>87</v>
      </c>
      <c r="AU23" t="s">
        <v>87</v>
      </c>
      <c r="AV23" t="s">
        <v>87</v>
      </c>
      <c r="AW23" t="s">
        <v>87</v>
      </c>
      <c r="AX23" t="s">
        <v>87</v>
      </c>
      <c r="AY23" t="s">
        <v>87</v>
      </c>
      <c r="AZ23" t="s">
        <v>87</v>
      </c>
      <c r="BA23" t="s">
        <v>87</v>
      </c>
      <c r="BB23" t="s">
        <v>87</v>
      </c>
      <c r="BC23" t="s">
        <v>87</v>
      </c>
      <c r="BD23" t="s">
        <v>87</v>
      </c>
      <c r="BE23" t="s">
        <v>87</v>
      </c>
    </row>
    <row r="24" spans="1:57" x14ac:dyDescent="0.45">
      <c r="A24" t="s">
        <v>140</v>
      </c>
      <c r="B24" t="s">
        <v>79</v>
      </c>
      <c r="C24" t="s">
        <v>96</v>
      </c>
      <c r="D24" t="s">
        <v>81</v>
      </c>
      <c r="E24" s="2" t="str">
        <f>HYPERLINK("capsilon://?command=openfolder&amp;siteaddress=FAM.docvelocity-na8.net&amp;folderid=FXA08DD81C-7353-79E4-9DDD-E134BB784CA8","FX220210404")</f>
        <v>FX220210404</v>
      </c>
      <c r="F24" t="s">
        <v>19</v>
      </c>
      <c r="G24" t="s">
        <v>19</v>
      </c>
      <c r="H24" t="s">
        <v>82</v>
      </c>
      <c r="I24" t="s">
        <v>141</v>
      </c>
      <c r="J24">
        <v>0</v>
      </c>
      <c r="K24" t="s">
        <v>84</v>
      </c>
      <c r="L24" t="s">
        <v>85</v>
      </c>
      <c r="M24" t="s">
        <v>86</v>
      </c>
      <c r="N24">
        <v>2</v>
      </c>
      <c r="O24" s="1">
        <v>44621.480115740742</v>
      </c>
      <c r="P24" s="1">
        <v>44622.665451388886</v>
      </c>
      <c r="Q24">
        <v>102263</v>
      </c>
      <c r="R24">
        <v>150</v>
      </c>
      <c r="S24" t="b">
        <v>0</v>
      </c>
      <c r="T24" t="s">
        <v>87</v>
      </c>
      <c r="U24" t="b">
        <v>0</v>
      </c>
      <c r="V24" t="s">
        <v>142</v>
      </c>
      <c r="W24" s="1">
        <v>44621.519687499997</v>
      </c>
      <c r="X24">
        <v>98</v>
      </c>
      <c r="Y24">
        <v>9</v>
      </c>
      <c r="Z24">
        <v>0</v>
      </c>
      <c r="AA24">
        <v>9</v>
      </c>
      <c r="AB24">
        <v>0</v>
      </c>
      <c r="AC24">
        <v>3</v>
      </c>
      <c r="AD24">
        <v>-9</v>
      </c>
      <c r="AE24">
        <v>0</v>
      </c>
      <c r="AF24">
        <v>0</v>
      </c>
      <c r="AG24">
        <v>0</v>
      </c>
      <c r="AH24" t="s">
        <v>99</v>
      </c>
      <c r="AI24" s="1">
        <v>44622.665451388886</v>
      </c>
      <c r="AJ24">
        <v>52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-9</v>
      </c>
      <c r="AQ24">
        <v>0</v>
      </c>
      <c r="AR24">
        <v>0</v>
      </c>
      <c r="AS24">
        <v>0</v>
      </c>
      <c r="AT24" t="s">
        <v>87</v>
      </c>
      <c r="AU24" t="s">
        <v>87</v>
      </c>
      <c r="AV24" t="s">
        <v>87</v>
      </c>
      <c r="AW24" t="s">
        <v>87</v>
      </c>
      <c r="AX24" t="s">
        <v>87</v>
      </c>
      <c r="AY24" t="s">
        <v>87</v>
      </c>
      <c r="AZ24" t="s">
        <v>87</v>
      </c>
      <c r="BA24" t="s">
        <v>87</v>
      </c>
      <c r="BB24" t="s">
        <v>87</v>
      </c>
      <c r="BC24" t="s">
        <v>87</v>
      </c>
      <c r="BD24" t="s">
        <v>87</v>
      </c>
      <c r="BE24" t="s">
        <v>87</v>
      </c>
    </row>
    <row r="25" spans="1:57" x14ac:dyDescent="0.45">
      <c r="A25" t="s">
        <v>143</v>
      </c>
      <c r="B25" t="s">
        <v>79</v>
      </c>
      <c r="C25" t="s">
        <v>96</v>
      </c>
      <c r="D25" t="s">
        <v>81</v>
      </c>
      <c r="E25" s="2" t="str">
        <f>HYPERLINK("capsilon://?command=openfolder&amp;siteaddress=FAM.docvelocity-na8.net&amp;folderid=FXA08DD81C-7353-79E4-9DDD-E134BB784CA8","FX220210404")</f>
        <v>FX220210404</v>
      </c>
      <c r="F25" t="s">
        <v>19</v>
      </c>
      <c r="G25" t="s">
        <v>19</v>
      </c>
      <c r="H25" t="s">
        <v>82</v>
      </c>
      <c r="I25" t="s">
        <v>144</v>
      </c>
      <c r="J25">
        <v>0</v>
      </c>
      <c r="K25" t="s">
        <v>84</v>
      </c>
      <c r="L25" t="s">
        <v>85</v>
      </c>
      <c r="M25" t="s">
        <v>86</v>
      </c>
      <c r="N25">
        <v>2</v>
      </c>
      <c r="O25" s="1">
        <v>44621.481296296297</v>
      </c>
      <c r="P25" s="1">
        <v>44622.666076388887</v>
      </c>
      <c r="Q25">
        <v>101865</v>
      </c>
      <c r="R25">
        <v>500</v>
      </c>
      <c r="S25" t="b">
        <v>0</v>
      </c>
      <c r="T25" t="s">
        <v>87</v>
      </c>
      <c r="U25" t="b">
        <v>0</v>
      </c>
      <c r="V25" t="s">
        <v>134</v>
      </c>
      <c r="W25" s="1">
        <v>44621.524537037039</v>
      </c>
      <c r="X25">
        <v>447</v>
      </c>
      <c r="Y25">
        <v>9</v>
      </c>
      <c r="Z25">
        <v>0</v>
      </c>
      <c r="AA25">
        <v>9</v>
      </c>
      <c r="AB25">
        <v>0</v>
      </c>
      <c r="AC25">
        <v>3</v>
      </c>
      <c r="AD25">
        <v>-9</v>
      </c>
      <c r="AE25">
        <v>0</v>
      </c>
      <c r="AF25">
        <v>0</v>
      </c>
      <c r="AG25">
        <v>0</v>
      </c>
      <c r="AH25" t="s">
        <v>99</v>
      </c>
      <c r="AI25" s="1">
        <v>44622.666076388887</v>
      </c>
      <c r="AJ25">
        <v>53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-9</v>
      </c>
      <c r="AQ25">
        <v>0</v>
      </c>
      <c r="AR25">
        <v>0</v>
      </c>
      <c r="AS25">
        <v>0</v>
      </c>
      <c r="AT25" t="s">
        <v>87</v>
      </c>
      <c r="AU25" t="s">
        <v>87</v>
      </c>
      <c r="AV25" t="s">
        <v>87</v>
      </c>
      <c r="AW25" t="s">
        <v>87</v>
      </c>
      <c r="AX25" t="s">
        <v>87</v>
      </c>
      <c r="AY25" t="s">
        <v>87</v>
      </c>
      <c r="AZ25" t="s">
        <v>87</v>
      </c>
      <c r="BA25" t="s">
        <v>87</v>
      </c>
      <c r="BB25" t="s">
        <v>87</v>
      </c>
      <c r="BC25" t="s">
        <v>87</v>
      </c>
      <c r="BD25" t="s">
        <v>87</v>
      </c>
      <c r="BE25" t="s">
        <v>87</v>
      </c>
    </row>
    <row r="26" spans="1:57" x14ac:dyDescent="0.45">
      <c r="A26" t="s">
        <v>145</v>
      </c>
      <c r="B26" t="s">
        <v>79</v>
      </c>
      <c r="C26" t="s">
        <v>146</v>
      </c>
      <c r="D26" t="s">
        <v>81</v>
      </c>
      <c r="E26" s="2" t="str">
        <f>HYPERLINK("capsilon://?command=openfolder&amp;siteaddress=FAM.docvelocity-na8.net&amp;folderid=FXB9820388-92FC-7763-8F7B-E014F21F2B42","FX220211363")</f>
        <v>FX220211363</v>
      </c>
      <c r="F26" t="s">
        <v>19</v>
      </c>
      <c r="G26" t="s">
        <v>19</v>
      </c>
      <c r="H26" t="s">
        <v>82</v>
      </c>
      <c r="I26" t="s">
        <v>147</v>
      </c>
      <c r="J26">
        <v>0</v>
      </c>
      <c r="K26" t="s">
        <v>84</v>
      </c>
      <c r="L26" t="s">
        <v>85</v>
      </c>
      <c r="M26" t="s">
        <v>86</v>
      </c>
      <c r="N26">
        <v>2</v>
      </c>
      <c r="O26" s="1">
        <v>44623.66673611111</v>
      </c>
      <c r="P26" s="1">
        <v>44623.684293981481</v>
      </c>
      <c r="Q26">
        <v>425</v>
      </c>
      <c r="R26">
        <v>1092</v>
      </c>
      <c r="S26" t="b">
        <v>0</v>
      </c>
      <c r="T26" t="s">
        <v>87</v>
      </c>
      <c r="U26" t="b">
        <v>0</v>
      </c>
      <c r="V26" t="s">
        <v>88</v>
      </c>
      <c r="W26" s="1">
        <v>44623.675983796296</v>
      </c>
      <c r="X26">
        <v>414</v>
      </c>
      <c r="Y26">
        <v>52</v>
      </c>
      <c r="Z26">
        <v>0</v>
      </c>
      <c r="AA26">
        <v>52</v>
      </c>
      <c r="AB26">
        <v>0</v>
      </c>
      <c r="AC26">
        <v>20</v>
      </c>
      <c r="AD26">
        <v>-52</v>
      </c>
      <c r="AE26">
        <v>0</v>
      </c>
      <c r="AF26">
        <v>0</v>
      </c>
      <c r="AG26">
        <v>0</v>
      </c>
      <c r="AH26" t="s">
        <v>132</v>
      </c>
      <c r="AI26" s="1">
        <v>44623.684293981481</v>
      </c>
      <c r="AJ26">
        <v>678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-52</v>
      </c>
      <c r="AQ26">
        <v>0</v>
      </c>
      <c r="AR26">
        <v>0</v>
      </c>
      <c r="AS26">
        <v>0</v>
      </c>
      <c r="AT26" t="s">
        <v>87</v>
      </c>
      <c r="AU26" t="s">
        <v>87</v>
      </c>
      <c r="AV26" t="s">
        <v>87</v>
      </c>
      <c r="AW26" t="s">
        <v>87</v>
      </c>
      <c r="AX26" t="s">
        <v>87</v>
      </c>
      <c r="AY26" t="s">
        <v>87</v>
      </c>
      <c r="AZ26" t="s">
        <v>87</v>
      </c>
      <c r="BA26" t="s">
        <v>87</v>
      </c>
      <c r="BB26" t="s">
        <v>87</v>
      </c>
      <c r="BC26" t="s">
        <v>87</v>
      </c>
      <c r="BD26" t="s">
        <v>87</v>
      </c>
      <c r="BE26" t="s">
        <v>87</v>
      </c>
    </row>
    <row r="27" spans="1:57" x14ac:dyDescent="0.45">
      <c r="A27" t="s">
        <v>148</v>
      </c>
      <c r="B27" t="s">
        <v>79</v>
      </c>
      <c r="C27" t="s">
        <v>149</v>
      </c>
      <c r="D27" t="s">
        <v>81</v>
      </c>
      <c r="E27" s="2" t="str">
        <f>HYPERLINK("capsilon://?command=openfolder&amp;siteaddress=FAM.docvelocity-na8.net&amp;folderid=FXF1A4AFAE-37D1-FD0B-862F-DEBE739C8252","FX21115223")</f>
        <v>FX21115223</v>
      </c>
      <c r="F27" t="s">
        <v>19</v>
      </c>
      <c r="G27" t="s">
        <v>19</v>
      </c>
      <c r="H27" t="s">
        <v>82</v>
      </c>
      <c r="I27" t="s">
        <v>150</v>
      </c>
      <c r="J27">
        <v>0</v>
      </c>
      <c r="K27" t="s">
        <v>84</v>
      </c>
      <c r="L27" t="s">
        <v>85</v>
      </c>
      <c r="M27" t="s">
        <v>86</v>
      </c>
      <c r="N27">
        <v>1</v>
      </c>
      <c r="O27" s="1">
        <v>44623.675949074073</v>
      </c>
      <c r="P27" s="1">
        <v>44623.703541666669</v>
      </c>
      <c r="Q27">
        <v>2163</v>
      </c>
      <c r="R27">
        <v>221</v>
      </c>
      <c r="S27" t="b">
        <v>0</v>
      </c>
      <c r="T27" t="s">
        <v>87</v>
      </c>
      <c r="U27" t="b">
        <v>0</v>
      </c>
      <c r="V27" t="s">
        <v>151</v>
      </c>
      <c r="W27" s="1">
        <v>44623.703541666669</v>
      </c>
      <c r="X27">
        <v>76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47</v>
      </c>
      <c r="AF27">
        <v>0</v>
      </c>
      <c r="AG27">
        <v>3</v>
      </c>
      <c r="AH27" t="s">
        <v>87</v>
      </c>
      <c r="AI27" t="s">
        <v>87</v>
      </c>
      <c r="AJ27" t="s">
        <v>87</v>
      </c>
      <c r="AK27" t="s">
        <v>87</v>
      </c>
      <c r="AL27" t="s">
        <v>87</v>
      </c>
      <c r="AM27" t="s">
        <v>87</v>
      </c>
      <c r="AN27" t="s">
        <v>87</v>
      </c>
      <c r="AO27" t="s">
        <v>87</v>
      </c>
      <c r="AP27" t="s">
        <v>87</v>
      </c>
      <c r="AQ27" t="s">
        <v>87</v>
      </c>
      <c r="AR27" t="s">
        <v>87</v>
      </c>
      <c r="AS27" t="s">
        <v>87</v>
      </c>
      <c r="AT27" t="s">
        <v>87</v>
      </c>
      <c r="AU27" t="s">
        <v>87</v>
      </c>
      <c r="AV27" t="s">
        <v>87</v>
      </c>
      <c r="AW27" t="s">
        <v>87</v>
      </c>
      <c r="AX27" t="s">
        <v>87</v>
      </c>
      <c r="AY27" t="s">
        <v>87</v>
      </c>
      <c r="AZ27" t="s">
        <v>87</v>
      </c>
      <c r="BA27" t="s">
        <v>87</v>
      </c>
      <c r="BB27" t="s">
        <v>87</v>
      </c>
      <c r="BC27" t="s">
        <v>87</v>
      </c>
      <c r="BD27" t="s">
        <v>87</v>
      </c>
      <c r="BE27" t="s">
        <v>87</v>
      </c>
    </row>
    <row r="28" spans="1:57" x14ac:dyDescent="0.45">
      <c r="A28" t="s">
        <v>152</v>
      </c>
      <c r="B28" t="s">
        <v>79</v>
      </c>
      <c r="C28" t="s">
        <v>96</v>
      </c>
      <c r="D28" t="s">
        <v>81</v>
      </c>
      <c r="E28" s="2" t="str">
        <f>HYPERLINK("capsilon://?command=openfolder&amp;siteaddress=FAM.docvelocity-na8.net&amp;folderid=FXA08DD81C-7353-79E4-9DDD-E134BB784CA8","FX220210404")</f>
        <v>FX220210404</v>
      </c>
      <c r="F28" t="s">
        <v>19</v>
      </c>
      <c r="G28" t="s">
        <v>19</v>
      </c>
      <c r="H28" t="s">
        <v>82</v>
      </c>
      <c r="I28" t="s">
        <v>153</v>
      </c>
      <c r="J28">
        <v>0</v>
      </c>
      <c r="K28" t="s">
        <v>84</v>
      </c>
      <c r="L28" t="s">
        <v>85</v>
      </c>
      <c r="M28" t="s">
        <v>86</v>
      </c>
      <c r="N28">
        <v>2</v>
      </c>
      <c r="O28" s="1">
        <v>44621.483113425929</v>
      </c>
      <c r="P28" s="1">
        <v>44621.5078125</v>
      </c>
      <c r="Q28">
        <v>1634</v>
      </c>
      <c r="R28">
        <v>500</v>
      </c>
      <c r="S28" t="b">
        <v>0</v>
      </c>
      <c r="T28" t="s">
        <v>87</v>
      </c>
      <c r="U28" t="b">
        <v>1</v>
      </c>
      <c r="V28" t="s">
        <v>142</v>
      </c>
      <c r="W28" s="1">
        <v>44621.486898148149</v>
      </c>
      <c r="X28">
        <v>266</v>
      </c>
      <c r="Y28">
        <v>37</v>
      </c>
      <c r="Z28">
        <v>0</v>
      </c>
      <c r="AA28">
        <v>37</v>
      </c>
      <c r="AB28">
        <v>0</v>
      </c>
      <c r="AC28">
        <v>23</v>
      </c>
      <c r="AD28">
        <v>-37</v>
      </c>
      <c r="AE28">
        <v>0</v>
      </c>
      <c r="AF28">
        <v>0</v>
      </c>
      <c r="AG28">
        <v>0</v>
      </c>
      <c r="AH28" t="s">
        <v>89</v>
      </c>
      <c r="AI28" s="1">
        <v>44621.5078125</v>
      </c>
      <c r="AJ28">
        <v>234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-37</v>
      </c>
      <c r="AQ28">
        <v>0</v>
      </c>
      <c r="AR28">
        <v>0</v>
      </c>
      <c r="AS28">
        <v>0</v>
      </c>
      <c r="AT28" t="s">
        <v>87</v>
      </c>
      <c r="AU28" t="s">
        <v>87</v>
      </c>
      <c r="AV28" t="s">
        <v>87</v>
      </c>
      <c r="AW28" t="s">
        <v>87</v>
      </c>
      <c r="AX28" t="s">
        <v>87</v>
      </c>
      <c r="AY28" t="s">
        <v>87</v>
      </c>
      <c r="AZ28" t="s">
        <v>87</v>
      </c>
      <c r="BA28" t="s">
        <v>87</v>
      </c>
      <c r="BB28" t="s">
        <v>87</v>
      </c>
      <c r="BC28" t="s">
        <v>87</v>
      </c>
      <c r="BD28" t="s">
        <v>87</v>
      </c>
      <c r="BE28" t="s">
        <v>87</v>
      </c>
    </row>
    <row r="29" spans="1:57" x14ac:dyDescent="0.45">
      <c r="A29" t="s">
        <v>154</v>
      </c>
      <c r="B29" t="s">
        <v>79</v>
      </c>
      <c r="C29" t="s">
        <v>149</v>
      </c>
      <c r="D29" t="s">
        <v>81</v>
      </c>
      <c r="E29" s="2" t="str">
        <f>HYPERLINK("capsilon://?command=openfolder&amp;siteaddress=FAM.docvelocity-na8.net&amp;folderid=FXF1A4AFAE-37D1-FD0B-862F-DEBE739C8252","FX21115223")</f>
        <v>FX21115223</v>
      </c>
      <c r="F29" t="s">
        <v>19</v>
      </c>
      <c r="G29" t="s">
        <v>19</v>
      </c>
      <c r="H29" t="s">
        <v>82</v>
      </c>
      <c r="I29" t="s">
        <v>155</v>
      </c>
      <c r="J29">
        <v>0</v>
      </c>
      <c r="K29" t="s">
        <v>84</v>
      </c>
      <c r="L29" t="s">
        <v>85</v>
      </c>
      <c r="M29" t="s">
        <v>86</v>
      </c>
      <c r="N29">
        <v>1</v>
      </c>
      <c r="O29" s="1">
        <v>44623.682511574072</v>
      </c>
      <c r="P29" s="1">
        <v>44623.734861111108</v>
      </c>
      <c r="Q29">
        <v>3166</v>
      </c>
      <c r="R29">
        <v>1357</v>
      </c>
      <c r="S29" t="b">
        <v>0</v>
      </c>
      <c r="T29" t="s">
        <v>87</v>
      </c>
      <c r="U29" t="b">
        <v>0</v>
      </c>
      <c r="V29" t="s">
        <v>102</v>
      </c>
      <c r="W29" s="1">
        <v>44623.734861111108</v>
      </c>
      <c r="X29">
        <v>318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27</v>
      </c>
      <c r="AF29">
        <v>0</v>
      </c>
      <c r="AG29">
        <v>4</v>
      </c>
      <c r="AH29" t="s">
        <v>87</v>
      </c>
      <c r="AI29" t="s">
        <v>87</v>
      </c>
      <c r="AJ29" t="s">
        <v>87</v>
      </c>
      <c r="AK29" t="s">
        <v>87</v>
      </c>
      <c r="AL29" t="s">
        <v>87</v>
      </c>
      <c r="AM29" t="s">
        <v>87</v>
      </c>
      <c r="AN29" t="s">
        <v>87</v>
      </c>
      <c r="AO29" t="s">
        <v>87</v>
      </c>
      <c r="AP29" t="s">
        <v>87</v>
      </c>
      <c r="AQ29" t="s">
        <v>87</v>
      </c>
      <c r="AR29" t="s">
        <v>87</v>
      </c>
      <c r="AS29" t="s">
        <v>87</v>
      </c>
      <c r="AT29" t="s">
        <v>87</v>
      </c>
      <c r="AU29" t="s">
        <v>87</v>
      </c>
      <c r="AV29" t="s">
        <v>87</v>
      </c>
      <c r="AW29" t="s">
        <v>87</v>
      </c>
      <c r="AX29" t="s">
        <v>87</v>
      </c>
      <c r="AY29" t="s">
        <v>87</v>
      </c>
      <c r="AZ29" t="s">
        <v>87</v>
      </c>
      <c r="BA29" t="s">
        <v>87</v>
      </c>
      <c r="BB29" t="s">
        <v>87</v>
      </c>
      <c r="BC29" t="s">
        <v>87</v>
      </c>
      <c r="BD29" t="s">
        <v>87</v>
      </c>
      <c r="BE29" t="s">
        <v>87</v>
      </c>
    </row>
    <row r="30" spans="1:57" x14ac:dyDescent="0.45">
      <c r="A30" t="s">
        <v>156</v>
      </c>
      <c r="B30" t="s">
        <v>79</v>
      </c>
      <c r="C30" t="s">
        <v>157</v>
      </c>
      <c r="D30" t="s">
        <v>81</v>
      </c>
      <c r="E30" s="2" t="str">
        <f>HYPERLINK("capsilon://?command=openfolder&amp;siteaddress=FAM.docvelocity-na8.net&amp;folderid=FX11770216-A04E-EF4B-FFC2-DCF32B26F595","FX22018177")</f>
        <v>FX22018177</v>
      </c>
      <c r="F30" t="s">
        <v>19</v>
      </c>
      <c r="G30" t="s">
        <v>19</v>
      </c>
      <c r="H30" t="s">
        <v>82</v>
      </c>
      <c r="I30" t="s">
        <v>158</v>
      </c>
      <c r="J30">
        <v>0</v>
      </c>
      <c r="K30" t="s">
        <v>84</v>
      </c>
      <c r="L30" t="s">
        <v>85</v>
      </c>
      <c r="M30" t="s">
        <v>86</v>
      </c>
      <c r="N30">
        <v>2</v>
      </c>
      <c r="O30" s="1">
        <v>44621.484166666669</v>
      </c>
      <c r="P30" s="1">
        <v>44622.666666666664</v>
      </c>
      <c r="Q30">
        <v>102051</v>
      </c>
      <c r="R30">
        <v>117</v>
      </c>
      <c r="S30" t="b">
        <v>0</v>
      </c>
      <c r="T30" t="s">
        <v>87</v>
      </c>
      <c r="U30" t="b">
        <v>0</v>
      </c>
      <c r="V30" t="s">
        <v>142</v>
      </c>
      <c r="W30" s="1">
        <v>44621.520462962966</v>
      </c>
      <c r="X30">
        <v>66</v>
      </c>
      <c r="Y30">
        <v>9</v>
      </c>
      <c r="Z30">
        <v>0</v>
      </c>
      <c r="AA30">
        <v>9</v>
      </c>
      <c r="AB30">
        <v>0</v>
      </c>
      <c r="AC30">
        <v>4</v>
      </c>
      <c r="AD30">
        <v>-9</v>
      </c>
      <c r="AE30">
        <v>0</v>
      </c>
      <c r="AF30">
        <v>0</v>
      </c>
      <c r="AG30">
        <v>0</v>
      </c>
      <c r="AH30" t="s">
        <v>99</v>
      </c>
      <c r="AI30" s="1">
        <v>44622.666666666664</v>
      </c>
      <c r="AJ30">
        <v>51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-9</v>
      </c>
      <c r="AQ30">
        <v>0</v>
      </c>
      <c r="AR30">
        <v>0</v>
      </c>
      <c r="AS30">
        <v>0</v>
      </c>
      <c r="AT30" t="s">
        <v>87</v>
      </c>
      <c r="AU30" t="s">
        <v>87</v>
      </c>
      <c r="AV30" t="s">
        <v>87</v>
      </c>
      <c r="AW30" t="s">
        <v>87</v>
      </c>
      <c r="AX30" t="s">
        <v>87</v>
      </c>
      <c r="AY30" t="s">
        <v>87</v>
      </c>
      <c r="AZ30" t="s">
        <v>87</v>
      </c>
      <c r="BA30" t="s">
        <v>87</v>
      </c>
      <c r="BB30" t="s">
        <v>87</v>
      </c>
      <c r="BC30" t="s">
        <v>87</v>
      </c>
      <c r="BD30" t="s">
        <v>87</v>
      </c>
      <c r="BE30" t="s">
        <v>87</v>
      </c>
    </row>
    <row r="31" spans="1:57" x14ac:dyDescent="0.45">
      <c r="A31" t="s">
        <v>159</v>
      </c>
      <c r="B31" t="s">
        <v>79</v>
      </c>
      <c r="C31" t="s">
        <v>149</v>
      </c>
      <c r="D31" t="s">
        <v>81</v>
      </c>
      <c r="E31" s="2" t="str">
        <f>HYPERLINK("capsilon://?command=openfolder&amp;siteaddress=FAM.docvelocity-na8.net&amp;folderid=FXF1A4AFAE-37D1-FD0B-862F-DEBE739C8252","FX21115223")</f>
        <v>FX21115223</v>
      </c>
      <c r="F31" t="s">
        <v>19</v>
      </c>
      <c r="G31" t="s">
        <v>19</v>
      </c>
      <c r="H31" t="s">
        <v>82</v>
      </c>
      <c r="I31" t="s">
        <v>150</v>
      </c>
      <c r="J31">
        <v>50</v>
      </c>
      <c r="K31" t="s">
        <v>84</v>
      </c>
      <c r="L31" t="s">
        <v>85</v>
      </c>
      <c r="M31" t="s">
        <v>86</v>
      </c>
      <c r="N31">
        <v>2</v>
      </c>
      <c r="O31" s="1">
        <v>44623.704074074078</v>
      </c>
      <c r="P31" s="1">
        <v>44623.749837962961</v>
      </c>
      <c r="Q31">
        <v>2243</v>
      </c>
      <c r="R31">
        <v>1711</v>
      </c>
      <c r="S31" t="b">
        <v>0</v>
      </c>
      <c r="T31" t="s">
        <v>87</v>
      </c>
      <c r="U31" t="b">
        <v>1</v>
      </c>
      <c r="V31" t="s">
        <v>160</v>
      </c>
      <c r="W31" s="1">
        <v>44623.72016203704</v>
      </c>
      <c r="X31">
        <v>1264</v>
      </c>
      <c r="Y31">
        <v>52</v>
      </c>
      <c r="Z31">
        <v>0</v>
      </c>
      <c r="AA31">
        <v>52</v>
      </c>
      <c r="AB31">
        <v>0</v>
      </c>
      <c r="AC31">
        <v>32</v>
      </c>
      <c r="AD31">
        <v>-2</v>
      </c>
      <c r="AE31">
        <v>0</v>
      </c>
      <c r="AF31">
        <v>0</v>
      </c>
      <c r="AG31">
        <v>0</v>
      </c>
      <c r="AH31" t="s">
        <v>129</v>
      </c>
      <c r="AI31" s="1">
        <v>44623.749837962961</v>
      </c>
      <c r="AJ31">
        <v>393</v>
      </c>
      <c r="AK31">
        <v>1</v>
      </c>
      <c r="AL31">
        <v>0</v>
      </c>
      <c r="AM31">
        <v>1</v>
      </c>
      <c r="AN31">
        <v>0</v>
      </c>
      <c r="AO31">
        <v>1</v>
      </c>
      <c r="AP31">
        <v>-3</v>
      </c>
      <c r="AQ31">
        <v>0</v>
      </c>
      <c r="AR31">
        <v>0</v>
      </c>
      <c r="AS31">
        <v>0</v>
      </c>
      <c r="AT31" t="s">
        <v>87</v>
      </c>
      <c r="AU31" t="s">
        <v>87</v>
      </c>
      <c r="AV31" t="s">
        <v>87</v>
      </c>
      <c r="AW31" t="s">
        <v>87</v>
      </c>
      <c r="AX31" t="s">
        <v>87</v>
      </c>
      <c r="AY31" t="s">
        <v>87</v>
      </c>
      <c r="AZ31" t="s">
        <v>87</v>
      </c>
      <c r="BA31" t="s">
        <v>87</v>
      </c>
      <c r="BB31" t="s">
        <v>87</v>
      </c>
      <c r="BC31" t="s">
        <v>87</v>
      </c>
      <c r="BD31" t="s">
        <v>87</v>
      </c>
      <c r="BE31" t="s">
        <v>87</v>
      </c>
    </row>
    <row r="32" spans="1:57" x14ac:dyDescent="0.45">
      <c r="A32" t="s">
        <v>161</v>
      </c>
      <c r="B32" t="s">
        <v>79</v>
      </c>
      <c r="C32" t="s">
        <v>96</v>
      </c>
      <c r="D32" t="s">
        <v>81</v>
      </c>
      <c r="E32" s="2" t="str">
        <f>HYPERLINK("capsilon://?command=openfolder&amp;siteaddress=FAM.docvelocity-na8.net&amp;folderid=FXA08DD81C-7353-79E4-9DDD-E134BB784CA8","FX220210404")</f>
        <v>FX220210404</v>
      </c>
      <c r="F32" t="s">
        <v>19</v>
      </c>
      <c r="G32" t="s">
        <v>19</v>
      </c>
      <c r="H32" t="s">
        <v>82</v>
      </c>
      <c r="I32" t="s">
        <v>162</v>
      </c>
      <c r="J32">
        <v>0</v>
      </c>
      <c r="K32" t="s">
        <v>84</v>
      </c>
      <c r="L32" t="s">
        <v>85</v>
      </c>
      <c r="M32" t="s">
        <v>86</v>
      </c>
      <c r="N32">
        <v>1</v>
      </c>
      <c r="O32" s="1">
        <v>44621.487557870372</v>
      </c>
      <c r="P32" s="1">
        <v>44621.709918981483</v>
      </c>
      <c r="Q32">
        <v>18770</v>
      </c>
      <c r="R32">
        <v>442</v>
      </c>
      <c r="S32" t="b">
        <v>0</v>
      </c>
      <c r="T32" t="s">
        <v>87</v>
      </c>
      <c r="U32" t="b">
        <v>0</v>
      </c>
      <c r="V32" t="s">
        <v>102</v>
      </c>
      <c r="W32" s="1">
        <v>44621.709918981483</v>
      </c>
      <c r="X32">
        <v>218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52</v>
      </c>
      <c r="AF32">
        <v>0</v>
      </c>
      <c r="AG32">
        <v>3</v>
      </c>
      <c r="AH32" t="s">
        <v>87</v>
      </c>
      <c r="AI32" t="s">
        <v>87</v>
      </c>
      <c r="AJ32" t="s">
        <v>87</v>
      </c>
      <c r="AK32" t="s">
        <v>87</v>
      </c>
      <c r="AL32" t="s">
        <v>87</v>
      </c>
      <c r="AM32" t="s">
        <v>87</v>
      </c>
      <c r="AN32" t="s">
        <v>87</v>
      </c>
      <c r="AO32" t="s">
        <v>87</v>
      </c>
      <c r="AP32" t="s">
        <v>87</v>
      </c>
      <c r="AQ32" t="s">
        <v>87</v>
      </c>
      <c r="AR32" t="s">
        <v>87</v>
      </c>
      <c r="AS32" t="s">
        <v>87</v>
      </c>
      <c r="AT32" t="s">
        <v>87</v>
      </c>
      <c r="AU32" t="s">
        <v>87</v>
      </c>
      <c r="AV32" t="s">
        <v>87</v>
      </c>
      <c r="AW32" t="s">
        <v>87</v>
      </c>
      <c r="AX32" t="s">
        <v>87</v>
      </c>
      <c r="AY32" t="s">
        <v>87</v>
      </c>
      <c r="AZ32" t="s">
        <v>87</v>
      </c>
      <c r="BA32" t="s">
        <v>87</v>
      </c>
      <c r="BB32" t="s">
        <v>87</v>
      </c>
      <c r="BC32" t="s">
        <v>87</v>
      </c>
      <c r="BD32" t="s">
        <v>87</v>
      </c>
      <c r="BE32" t="s">
        <v>87</v>
      </c>
    </row>
    <row r="33" spans="1:57" x14ac:dyDescent="0.45">
      <c r="A33" t="s">
        <v>163</v>
      </c>
      <c r="B33" t="s">
        <v>79</v>
      </c>
      <c r="C33" t="s">
        <v>164</v>
      </c>
      <c r="D33" t="s">
        <v>81</v>
      </c>
      <c r="E33" s="2" t="str">
        <f>HYPERLINK("capsilon://?command=openfolder&amp;siteaddress=FAM.docvelocity-na8.net&amp;folderid=FX37DDE947-04BA-3498-0D5B-A50F84623EB2","FX22029059")</f>
        <v>FX22029059</v>
      </c>
      <c r="F33" t="s">
        <v>19</v>
      </c>
      <c r="G33" t="s">
        <v>19</v>
      </c>
      <c r="H33" t="s">
        <v>82</v>
      </c>
      <c r="I33" t="s">
        <v>165</v>
      </c>
      <c r="J33">
        <v>0</v>
      </c>
      <c r="K33" t="s">
        <v>84</v>
      </c>
      <c r="L33" t="s">
        <v>85</v>
      </c>
      <c r="M33" t="s">
        <v>86</v>
      </c>
      <c r="N33">
        <v>1</v>
      </c>
      <c r="O33" s="1">
        <v>44623.733159722222</v>
      </c>
      <c r="P33" s="1">
        <v>44623.737650462965</v>
      </c>
      <c r="Q33">
        <v>109</v>
      </c>
      <c r="R33">
        <v>279</v>
      </c>
      <c r="S33" t="b">
        <v>0</v>
      </c>
      <c r="T33" t="s">
        <v>87</v>
      </c>
      <c r="U33" t="b">
        <v>0</v>
      </c>
      <c r="V33" t="s">
        <v>102</v>
      </c>
      <c r="W33" s="1">
        <v>44623.737650462965</v>
      </c>
      <c r="X33">
        <v>240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197</v>
      </c>
      <c r="AF33">
        <v>0</v>
      </c>
      <c r="AG33">
        <v>8</v>
      </c>
      <c r="AH33" t="s">
        <v>87</v>
      </c>
      <c r="AI33" t="s">
        <v>87</v>
      </c>
      <c r="AJ33" t="s">
        <v>87</v>
      </c>
      <c r="AK33" t="s">
        <v>87</v>
      </c>
      <c r="AL33" t="s">
        <v>87</v>
      </c>
      <c r="AM33" t="s">
        <v>87</v>
      </c>
      <c r="AN33" t="s">
        <v>87</v>
      </c>
      <c r="AO33" t="s">
        <v>87</v>
      </c>
      <c r="AP33" t="s">
        <v>87</v>
      </c>
      <c r="AQ33" t="s">
        <v>87</v>
      </c>
      <c r="AR33" t="s">
        <v>87</v>
      </c>
      <c r="AS33" t="s">
        <v>87</v>
      </c>
      <c r="AT33" t="s">
        <v>87</v>
      </c>
      <c r="AU33" t="s">
        <v>87</v>
      </c>
      <c r="AV33" t="s">
        <v>87</v>
      </c>
      <c r="AW33" t="s">
        <v>87</v>
      </c>
      <c r="AX33" t="s">
        <v>87</v>
      </c>
      <c r="AY33" t="s">
        <v>87</v>
      </c>
      <c r="AZ33" t="s">
        <v>87</v>
      </c>
      <c r="BA33" t="s">
        <v>87</v>
      </c>
      <c r="BB33" t="s">
        <v>87</v>
      </c>
      <c r="BC33" t="s">
        <v>87</v>
      </c>
      <c r="BD33" t="s">
        <v>87</v>
      </c>
      <c r="BE33" t="s">
        <v>87</v>
      </c>
    </row>
    <row r="34" spans="1:57" x14ac:dyDescent="0.45">
      <c r="A34" t="s">
        <v>166</v>
      </c>
      <c r="B34" t="s">
        <v>79</v>
      </c>
      <c r="C34" t="s">
        <v>149</v>
      </c>
      <c r="D34" t="s">
        <v>81</v>
      </c>
      <c r="E34" s="2" t="str">
        <f>HYPERLINK("capsilon://?command=openfolder&amp;siteaddress=FAM.docvelocity-na8.net&amp;folderid=FXF1A4AFAE-37D1-FD0B-862F-DEBE739C8252","FX21115223")</f>
        <v>FX21115223</v>
      </c>
      <c r="F34" t="s">
        <v>19</v>
      </c>
      <c r="G34" t="s">
        <v>19</v>
      </c>
      <c r="H34" t="s">
        <v>82</v>
      </c>
      <c r="I34" t="s">
        <v>155</v>
      </c>
      <c r="J34">
        <v>0</v>
      </c>
      <c r="K34" t="s">
        <v>84</v>
      </c>
      <c r="L34" t="s">
        <v>85</v>
      </c>
      <c r="M34" t="s">
        <v>86</v>
      </c>
      <c r="N34">
        <v>2</v>
      </c>
      <c r="O34" s="1">
        <v>44623.735798611109</v>
      </c>
      <c r="P34" s="1">
        <v>44623.793321759258</v>
      </c>
      <c r="Q34">
        <v>1733</v>
      </c>
      <c r="R34">
        <v>3237</v>
      </c>
      <c r="S34" t="b">
        <v>0</v>
      </c>
      <c r="T34" t="s">
        <v>87</v>
      </c>
      <c r="U34" t="b">
        <v>1</v>
      </c>
      <c r="V34" t="s">
        <v>151</v>
      </c>
      <c r="W34" s="1">
        <v>44623.757256944446</v>
      </c>
      <c r="X34">
        <v>1838</v>
      </c>
      <c r="Y34">
        <v>255</v>
      </c>
      <c r="Z34">
        <v>0</v>
      </c>
      <c r="AA34">
        <v>255</v>
      </c>
      <c r="AB34">
        <v>0</v>
      </c>
      <c r="AC34">
        <v>172</v>
      </c>
      <c r="AD34">
        <v>-255</v>
      </c>
      <c r="AE34">
        <v>0</v>
      </c>
      <c r="AF34">
        <v>0</v>
      </c>
      <c r="AG34">
        <v>0</v>
      </c>
      <c r="AH34" t="s">
        <v>129</v>
      </c>
      <c r="AI34" s="1">
        <v>44623.793321759258</v>
      </c>
      <c r="AJ34">
        <v>1399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-255</v>
      </c>
      <c r="AQ34">
        <v>0</v>
      </c>
      <c r="AR34">
        <v>0</v>
      </c>
      <c r="AS34">
        <v>0</v>
      </c>
      <c r="AT34" t="s">
        <v>87</v>
      </c>
      <c r="AU34" t="s">
        <v>87</v>
      </c>
      <c r="AV34" t="s">
        <v>87</v>
      </c>
      <c r="AW34" t="s">
        <v>87</v>
      </c>
      <c r="AX34" t="s">
        <v>87</v>
      </c>
      <c r="AY34" t="s">
        <v>87</v>
      </c>
      <c r="AZ34" t="s">
        <v>87</v>
      </c>
      <c r="BA34" t="s">
        <v>87</v>
      </c>
      <c r="BB34" t="s">
        <v>87</v>
      </c>
      <c r="BC34" t="s">
        <v>87</v>
      </c>
      <c r="BD34" t="s">
        <v>87</v>
      </c>
      <c r="BE34" t="s">
        <v>87</v>
      </c>
    </row>
    <row r="35" spans="1:57" x14ac:dyDescent="0.45">
      <c r="A35" t="s">
        <v>167</v>
      </c>
      <c r="B35" t="s">
        <v>79</v>
      </c>
      <c r="C35" t="s">
        <v>164</v>
      </c>
      <c r="D35" t="s">
        <v>81</v>
      </c>
      <c r="E35" s="2" t="str">
        <f>HYPERLINK("capsilon://?command=openfolder&amp;siteaddress=FAM.docvelocity-na8.net&amp;folderid=FX37DDE947-04BA-3498-0D5B-A50F84623EB2","FX22029059")</f>
        <v>FX22029059</v>
      </c>
      <c r="F35" t="s">
        <v>19</v>
      </c>
      <c r="G35" t="s">
        <v>19</v>
      </c>
      <c r="H35" t="s">
        <v>82</v>
      </c>
      <c r="I35" t="s">
        <v>165</v>
      </c>
      <c r="J35">
        <v>0</v>
      </c>
      <c r="K35" t="s">
        <v>84</v>
      </c>
      <c r="L35" t="s">
        <v>85</v>
      </c>
      <c r="M35" t="s">
        <v>86</v>
      </c>
      <c r="N35">
        <v>2</v>
      </c>
      <c r="O35" s="1">
        <v>44623.739247685182</v>
      </c>
      <c r="P35" s="1">
        <v>44623.798159722224</v>
      </c>
      <c r="Q35">
        <v>1235</v>
      </c>
      <c r="R35">
        <v>3855</v>
      </c>
      <c r="S35" t="b">
        <v>0</v>
      </c>
      <c r="T35" t="s">
        <v>87</v>
      </c>
      <c r="U35" t="b">
        <v>1</v>
      </c>
      <c r="V35" t="s">
        <v>119</v>
      </c>
      <c r="W35" s="1">
        <v>44623.770671296297</v>
      </c>
      <c r="X35">
        <v>2712</v>
      </c>
      <c r="Y35">
        <v>532</v>
      </c>
      <c r="Z35">
        <v>0</v>
      </c>
      <c r="AA35">
        <v>532</v>
      </c>
      <c r="AB35">
        <v>0</v>
      </c>
      <c r="AC35">
        <v>162</v>
      </c>
      <c r="AD35">
        <v>-532</v>
      </c>
      <c r="AE35">
        <v>0</v>
      </c>
      <c r="AF35">
        <v>0</v>
      </c>
      <c r="AG35">
        <v>0</v>
      </c>
      <c r="AH35" t="s">
        <v>168</v>
      </c>
      <c r="AI35" s="1">
        <v>44623.798159722224</v>
      </c>
      <c r="AJ35">
        <v>1136</v>
      </c>
      <c r="AK35">
        <v>1</v>
      </c>
      <c r="AL35">
        <v>0</v>
      </c>
      <c r="AM35">
        <v>1</v>
      </c>
      <c r="AN35">
        <v>0</v>
      </c>
      <c r="AO35">
        <v>1</v>
      </c>
      <c r="AP35">
        <v>-533</v>
      </c>
      <c r="AQ35">
        <v>0</v>
      </c>
      <c r="AR35">
        <v>0</v>
      </c>
      <c r="AS35">
        <v>0</v>
      </c>
      <c r="AT35" t="s">
        <v>87</v>
      </c>
      <c r="AU35" t="s">
        <v>87</v>
      </c>
      <c r="AV35" t="s">
        <v>87</v>
      </c>
      <c r="AW35" t="s">
        <v>87</v>
      </c>
      <c r="AX35" t="s">
        <v>87</v>
      </c>
      <c r="AY35" t="s">
        <v>87</v>
      </c>
      <c r="AZ35" t="s">
        <v>87</v>
      </c>
      <c r="BA35" t="s">
        <v>87</v>
      </c>
      <c r="BB35" t="s">
        <v>87</v>
      </c>
      <c r="BC35" t="s">
        <v>87</v>
      </c>
      <c r="BD35" t="s">
        <v>87</v>
      </c>
      <c r="BE35" t="s">
        <v>87</v>
      </c>
    </row>
    <row r="36" spans="1:57" x14ac:dyDescent="0.45">
      <c r="A36" t="s">
        <v>169</v>
      </c>
      <c r="B36" t="s">
        <v>79</v>
      </c>
      <c r="C36" t="s">
        <v>96</v>
      </c>
      <c r="D36" t="s">
        <v>81</v>
      </c>
      <c r="E36" s="2" t="str">
        <f>HYPERLINK("capsilon://?command=openfolder&amp;siteaddress=FAM.docvelocity-na8.net&amp;folderid=FXA08DD81C-7353-79E4-9DDD-E134BB784CA8","FX220210404")</f>
        <v>FX220210404</v>
      </c>
      <c r="F36" t="s">
        <v>19</v>
      </c>
      <c r="G36" t="s">
        <v>19</v>
      </c>
      <c r="H36" t="s">
        <v>82</v>
      </c>
      <c r="I36" t="s">
        <v>170</v>
      </c>
      <c r="J36">
        <v>0</v>
      </c>
      <c r="K36" t="s">
        <v>84</v>
      </c>
      <c r="L36" t="s">
        <v>85</v>
      </c>
      <c r="M36" t="s">
        <v>86</v>
      </c>
      <c r="N36">
        <v>2</v>
      </c>
      <c r="O36" s="1">
        <v>44621.488900462966</v>
      </c>
      <c r="P36" s="1">
        <v>44622.675891203704</v>
      </c>
      <c r="Q36">
        <v>101496</v>
      </c>
      <c r="R36">
        <v>1060</v>
      </c>
      <c r="S36" t="b">
        <v>0</v>
      </c>
      <c r="T36" t="s">
        <v>87</v>
      </c>
      <c r="U36" t="b">
        <v>0</v>
      </c>
      <c r="V36" t="s">
        <v>127</v>
      </c>
      <c r="W36" s="1">
        <v>44621.55363425926</v>
      </c>
      <c r="X36">
        <v>50</v>
      </c>
      <c r="Y36">
        <v>0</v>
      </c>
      <c r="Z36">
        <v>0</v>
      </c>
      <c r="AA36">
        <v>0</v>
      </c>
      <c r="AB36">
        <v>52</v>
      </c>
      <c r="AC36">
        <v>0</v>
      </c>
      <c r="AD36">
        <v>0</v>
      </c>
      <c r="AE36">
        <v>0</v>
      </c>
      <c r="AF36">
        <v>0</v>
      </c>
      <c r="AG36">
        <v>0</v>
      </c>
      <c r="AH36" t="s">
        <v>99</v>
      </c>
      <c r="AI36" s="1">
        <v>44622.675891203704</v>
      </c>
      <c r="AJ36">
        <v>797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52</v>
      </c>
      <c r="AR36">
        <v>0</v>
      </c>
      <c r="AS36">
        <v>5</v>
      </c>
      <c r="AT36" t="s">
        <v>87</v>
      </c>
      <c r="AU36" t="s">
        <v>87</v>
      </c>
      <c r="AV36" t="s">
        <v>87</v>
      </c>
      <c r="AW36" t="s">
        <v>87</v>
      </c>
      <c r="AX36" t="s">
        <v>87</v>
      </c>
      <c r="AY36" t="s">
        <v>87</v>
      </c>
      <c r="AZ36" t="s">
        <v>87</v>
      </c>
      <c r="BA36" t="s">
        <v>87</v>
      </c>
      <c r="BB36" t="s">
        <v>87</v>
      </c>
      <c r="BC36" t="s">
        <v>87</v>
      </c>
      <c r="BD36" t="s">
        <v>87</v>
      </c>
      <c r="BE36" t="s">
        <v>87</v>
      </c>
    </row>
    <row r="37" spans="1:57" x14ac:dyDescent="0.45">
      <c r="A37" t="s">
        <v>171</v>
      </c>
      <c r="B37" t="s">
        <v>79</v>
      </c>
      <c r="C37" t="s">
        <v>96</v>
      </c>
      <c r="D37" t="s">
        <v>81</v>
      </c>
      <c r="E37" s="2" t="str">
        <f>HYPERLINK("capsilon://?command=openfolder&amp;siteaddress=FAM.docvelocity-na8.net&amp;folderid=FXA08DD81C-7353-79E4-9DDD-E134BB784CA8","FX220210404")</f>
        <v>FX220210404</v>
      </c>
      <c r="F37" t="s">
        <v>19</v>
      </c>
      <c r="G37" t="s">
        <v>19</v>
      </c>
      <c r="H37" t="s">
        <v>82</v>
      </c>
      <c r="I37" t="s">
        <v>172</v>
      </c>
      <c r="J37">
        <v>0</v>
      </c>
      <c r="K37" t="s">
        <v>84</v>
      </c>
      <c r="L37" t="s">
        <v>85</v>
      </c>
      <c r="M37" t="s">
        <v>86</v>
      </c>
      <c r="N37">
        <v>1</v>
      </c>
      <c r="O37" s="1">
        <v>44621.489247685182</v>
      </c>
      <c r="P37" s="1">
        <v>44621.710949074077</v>
      </c>
      <c r="Q37">
        <v>18659</v>
      </c>
      <c r="R37">
        <v>496</v>
      </c>
      <c r="S37" t="b">
        <v>0</v>
      </c>
      <c r="T37" t="s">
        <v>87</v>
      </c>
      <c r="U37" t="b">
        <v>0</v>
      </c>
      <c r="V37" t="s">
        <v>102</v>
      </c>
      <c r="W37" s="1">
        <v>44621.710949074077</v>
      </c>
      <c r="X37">
        <v>88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52</v>
      </c>
      <c r="AF37">
        <v>0</v>
      </c>
      <c r="AG37">
        <v>1</v>
      </c>
      <c r="AH37" t="s">
        <v>87</v>
      </c>
      <c r="AI37" t="s">
        <v>87</v>
      </c>
      <c r="AJ37" t="s">
        <v>87</v>
      </c>
      <c r="AK37" t="s">
        <v>87</v>
      </c>
      <c r="AL37" t="s">
        <v>87</v>
      </c>
      <c r="AM37" t="s">
        <v>87</v>
      </c>
      <c r="AN37" t="s">
        <v>87</v>
      </c>
      <c r="AO37" t="s">
        <v>87</v>
      </c>
      <c r="AP37" t="s">
        <v>87</v>
      </c>
      <c r="AQ37" t="s">
        <v>87</v>
      </c>
      <c r="AR37" t="s">
        <v>87</v>
      </c>
      <c r="AS37" t="s">
        <v>87</v>
      </c>
      <c r="AT37" t="s">
        <v>87</v>
      </c>
      <c r="AU37" t="s">
        <v>87</v>
      </c>
      <c r="AV37" t="s">
        <v>87</v>
      </c>
      <c r="AW37" t="s">
        <v>87</v>
      </c>
      <c r="AX37" t="s">
        <v>87</v>
      </c>
      <c r="AY37" t="s">
        <v>87</v>
      </c>
      <c r="AZ37" t="s">
        <v>87</v>
      </c>
      <c r="BA37" t="s">
        <v>87</v>
      </c>
      <c r="BB37" t="s">
        <v>87</v>
      </c>
      <c r="BC37" t="s">
        <v>87</v>
      </c>
      <c r="BD37" t="s">
        <v>87</v>
      </c>
      <c r="BE37" t="s">
        <v>87</v>
      </c>
    </row>
    <row r="38" spans="1:57" x14ac:dyDescent="0.45">
      <c r="A38" t="s">
        <v>173</v>
      </c>
      <c r="B38" t="s">
        <v>79</v>
      </c>
      <c r="C38" t="s">
        <v>149</v>
      </c>
      <c r="D38" t="s">
        <v>81</v>
      </c>
      <c r="E38" s="2" t="str">
        <f>HYPERLINK("capsilon://?command=openfolder&amp;siteaddress=FAM.docvelocity-na8.net&amp;folderid=FXF1A4AFAE-37D1-FD0B-862F-DEBE739C8252","FX21115223")</f>
        <v>FX21115223</v>
      </c>
      <c r="F38" t="s">
        <v>19</v>
      </c>
      <c r="G38" t="s">
        <v>19</v>
      </c>
      <c r="H38" t="s">
        <v>82</v>
      </c>
      <c r="I38" t="s">
        <v>174</v>
      </c>
      <c r="J38">
        <v>0</v>
      </c>
      <c r="K38" t="s">
        <v>84</v>
      </c>
      <c r="L38" t="s">
        <v>85</v>
      </c>
      <c r="M38" t="s">
        <v>86</v>
      </c>
      <c r="N38">
        <v>2</v>
      </c>
      <c r="O38" s="1">
        <v>44623.75099537037</v>
      </c>
      <c r="P38" s="1">
        <v>44623.801539351851</v>
      </c>
      <c r="Q38">
        <v>3399</v>
      </c>
      <c r="R38">
        <v>968</v>
      </c>
      <c r="S38" t="b">
        <v>0</v>
      </c>
      <c r="T38" t="s">
        <v>87</v>
      </c>
      <c r="U38" t="b">
        <v>0</v>
      </c>
      <c r="V38" t="s">
        <v>175</v>
      </c>
      <c r="W38" s="1">
        <v>44623.759016203701</v>
      </c>
      <c r="X38">
        <v>665</v>
      </c>
      <c r="Y38">
        <v>84</v>
      </c>
      <c r="Z38">
        <v>0</v>
      </c>
      <c r="AA38">
        <v>84</v>
      </c>
      <c r="AB38">
        <v>0</v>
      </c>
      <c r="AC38">
        <v>38</v>
      </c>
      <c r="AD38">
        <v>-84</v>
      </c>
      <c r="AE38">
        <v>0</v>
      </c>
      <c r="AF38">
        <v>0</v>
      </c>
      <c r="AG38">
        <v>0</v>
      </c>
      <c r="AH38" t="s">
        <v>168</v>
      </c>
      <c r="AI38" s="1">
        <v>44623.801539351851</v>
      </c>
      <c r="AJ38">
        <v>291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-84</v>
      </c>
      <c r="AQ38">
        <v>0</v>
      </c>
      <c r="AR38">
        <v>0</v>
      </c>
      <c r="AS38">
        <v>0</v>
      </c>
      <c r="AT38" t="s">
        <v>87</v>
      </c>
      <c r="AU38" t="s">
        <v>87</v>
      </c>
      <c r="AV38" t="s">
        <v>87</v>
      </c>
      <c r="AW38" t="s">
        <v>87</v>
      </c>
      <c r="AX38" t="s">
        <v>87</v>
      </c>
      <c r="AY38" t="s">
        <v>87</v>
      </c>
      <c r="AZ38" t="s">
        <v>87</v>
      </c>
      <c r="BA38" t="s">
        <v>87</v>
      </c>
      <c r="BB38" t="s">
        <v>87</v>
      </c>
      <c r="BC38" t="s">
        <v>87</v>
      </c>
      <c r="BD38" t="s">
        <v>87</v>
      </c>
      <c r="BE38" t="s">
        <v>87</v>
      </c>
    </row>
    <row r="39" spans="1:57" x14ac:dyDescent="0.45">
      <c r="A39" t="s">
        <v>176</v>
      </c>
      <c r="B39" t="s">
        <v>79</v>
      </c>
      <c r="C39" t="s">
        <v>177</v>
      </c>
      <c r="D39" t="s">
        <v>81</v>
      </c>
      <c r="E39" s="2" t="str">
        <f>HYPERLINK("capsilon://?command=openfolder&amp;siteaddress=FAM.docvelocity-na8.net&amp;folderid=FXE4DA9138-9643-428D-7BA2-3DB4FFA772C9","FX220210044")</f>
        <v>FX220210044</v>
      </c>
      <c r="F39" t="s">
        <v>19</v>
      </c>
      <c r="G39" t="s">
        <v>19</v>
      </c>
      <c r="H39" t="s">
        <v>82</v>
      </c>
      <c r="I39" t="s">
        <v>178</v>
      </c>
      <c r="J39">
        <v>0</v>
      </c>
      <c r="K39" t="s">
        <v>84</v>
      </c>
      <c r="L39" t="s">
        <v>85</v>
      </c>
      <c r="M39" t="s">
        <v>86</v>
      </c>
      <c r="N39">
        <v>1</v>
      </c>
      <c r="O39" s="1">
        <v>44623.756423611114</v>
      </c>
      <c r="P39" s="1">
        <v>44623.781319444446</v>
      </c>
      <c r="Q39">
        <v>1925</v>
      </c>
      <c r="R39">
        <v>226</v>
      </c>
      <c r="S39" t="b">
        <v>0</v>
      </c>
      <c r="T39" t="s">
        <v>87</v>
      </c>
      <c r="U39" t="b">
        <v>0</v>
      </c>
      <c r="V39" t="s">
        <v>102</v>
      </c>
      <c r="W39" s="1">
        <v>44623.781319444446</v>
      </c>
      <c r="X39">
        <v>78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37</v>
      </c>
      <c r="AF39">
        <v>0</v>
      </c>
      <c r="AG39">
        <v>2</v>
      </c>
      <c r="AH39" t="s">
        <v>87</v>
      </c>
      <c r="AI39" t="s">
        <v>87</v>
      </c>
      <c r="AJ39" t="s">
        <v>87</v>
      </c>
      <c r="AK39" t="s">
        <v>87</v>
      </c>
      <c r="AL39" t="s">
        <v>87</v>
      </c>
      <c r="AM39" t="s">
        <v>87</v>
      </c>
      <c r="AN39" t="s">
        <v>87</v>
      </c>
      <c r="AO39" t="s">
        <v>87</v>
      </c>
      <c r="AP39" t="s">
        <v>87</v>
      </c>
      <c r="AQ39" t="s">
        <v>87</v>
      </c>
      <c r="AR39" t="s">
        <v>87</v>
      </c>
      <c r="AS39" t="s">
        <v>87</v>
      </c>
      <c r="AT39" t="s">
        <v>87</v>
      </c>
      <c r="AU39" t="s">
        <v>87</v>
      </c>
      <c r="AV39" t="s">
        <v>87</v>
      </c>
      <c r="AW39" t="s">
        <v>87</v>
      </c>
      <c r="AX39" t="s">
        <v>87</v>
      </c>
      <c r="AY39" t="s">
        <v>87</v>
      </c>
      <c r="AZ39" t="s">
        <v>87</v>
      </c>
      <c r="BA39" t="s">
        <v>87</v>
      </c>
      <c r="BB39" t="s">
        <v>87</v>
      </c>
      <c r="BC39" t="s">
        <v>87</v>
      </c>
      <c r="BD39" t="s">
        <v>87</v>
      </c>
      <c r="BE39" t="s">
        <v>87</v>
      </c>
    </row>
    <row r="40" spans="1:57" x14ac:dyDescent="0.45">
      <c r="A40" t="s">
        <v>179</v>
      </c>
      <c r="B40" t="s">
        <v>79</v>
      </c>
      <c r="C40" t="s">
        <v>177</v>
      </c>
      <c r="D40" t="s">
        <v>81</v>
      </c>
      <c r="E40" s="2" t="str">
        <f>HYPERLINK("capsilon://?command=openfolder&amp;siteaddress=FAM.docvelocity-na8.net&amp;folderid=FXE4DA9138-9643-428D-7BA2-3DB4FFA772C9","FX220210044")</f>
        <v>FX220210044</v>
      </c>
      <c r="F40" t="s">
        <v>19</v>
      </c>
      <c r="G40" t="s">
        <v>19</v>
      </c>
      <c r="H40" t="s">
        <v>82</v>
      </c>
      <c r="I40" t="s">
        <v>178</v>
      </c>
      <c r="J40">
        <v>0</v>
      </c>
      <c r="K40" t="s">
        <v>84</v>
      </c>
      <c r="L40" t="s">
        <v>85</v>
      </c>
      <c r="M40" t="s">
        <v>86</v>
      </c>
      <c r="N40">
        <v>2</v>
      </c>
      <c r="O40" s="1">
        <v>44623.782268518517</v>
      </c>
      <c r="P40" s="1">
        <v>44623.798541666663</v>
      </c>
      <c r="Q40">
        <v>27</v>
      </c>
      <c r="R40">
        <v>1379</v>
      </c>
      <c r="S40" t="b">
        <v>0</v>
      </c>
      <c r="T40" t="s">
        <v>87</v>
      </c>
      <c r="U40" t="b">
        <v>1</v>
      </c>
      <c r="V40" t="s">
        <v>119</v>
      </c>
      <c r="W40" s="1">
        <v>44623.793217592596</v>
      </c>
      <c r="X40">
        <v>929</v>
      </c>
      <c r="Y40">
        <v>90</v>
      </c>
      <c r="Z40">
        <v>0</v>
      </c>
      <c r="AA40">
        <v>90</v>
      </c>
      <c r="AB40">
        <v>0</v>
      </c>
      <c r="AC40">
        <v>65</v>
      </c>
      <c r="AD40">
        <v>-90</v>
      </c>
      <c r="AE40">
        <v>0</v>
      </c>
      <c r="AF40">
        <v>0</v>
      </c>
      <c r="AG40">
        <v>0</v>
      </c>
      <c r="AH40" t="s">
        <v>129</v>
      </c>
      <c r="AI40" s="1">
        <v>44623.798541666663</v>
      </c>
      <c r="AJ40">
        <v>450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-90</v>
      </c>
      <c r="AQ40">
        <v>0</v>
      </c>
      <c r="AR40">
        <v>0</v>
      </c>
      <c r="AS40">
        <v>0</v>
      </c>
      <c r="AT40" t="s">
        <v>87</v>
      </c>
      <c r="AU40" t="s">
        <v>87</v>
      </c>
      <c r="AV40" t="s">
        <v>87</v>
      </c>
      <c r="AW40" t="s">
        <v>87</v>
      </c>
      <c r="AX40" t="s">
        <v>87</v>
      </c>
      <c r="AY40" t="s">
        <v>87</v>
      </c>
      <c r="AZ40" t="s">
        <v>87</v>
      </c>
      <c r="BA40" t="s">
        <v>87</v>
      </c>
      <c r="BB40" t="s">
        <v>87</v>
      </c>
      <c r="BC40" t="s">
        <v>87</v>
      </c>
      <c r="BD40" t="s">
        <v>87</v>
      </c>
      <c r="BE40" t="s">
        <v>87</v>
      </c>
    </row>
    <row r="41" spans="1:57" x14ac:dyDescent="0.45">
      <c r="A41" t="s">
        <v>180</v>
      </c>
      <c r="B41" t="s">
        <v>79</v>
      </c>
      <c r="C41" t="s">
        <v>181</v>
      </c>
      <c r="D41" t="s">
        <v>81</v>
      </c>
      <c r="E41" s="2" t="str">
        <f>HYPERLINK("capsilon://?command=openfolder&amp;siteaddress=FAM.docvelocity-na8.net&amp;folderid=FX77F18AED-2FB0-3CDA-D1EB-98965AB9A922","FX211113414")</f>
        <v>FX211113414</v>
      </c>
      <c r="F41" t="s">
        <v>19</v>
      </c>
      <c r="G41" t="s">
        <v>19</v>
      </c>
      <c r="H41" t="s">
        <v>82</v>
      </c>
      <c r="I41" t="s">
        <v>182</v>
      </c>
      <c r="J41">
        <v>0</v>
      </c>
      <c r="K41" t="s">
        <v>84</v>
      </c>
      <c r="L41" t="s">
        <v>85</v>
      </c>
      <c r="M41" t="s">
        <v>86</v>
      </c>
      <c r="N41">
        <v>2</v>
      </c>
      <c r="O41" s="1">
        <v>44624.116157407407</v>
      </c>
      <c r="P41" s="1">
        <v>44624.171446759261</v>
      </c>
      <c r="Q41">
        <v>3536</v>
      </c>
      <c r="R41">
        <v>1241</v>
      </c>
      <c r="S41" t="b">
        <v>0</v>
      </c>
      <c r="T41" t="s">
        <v>87</v>
      </c>
      <c r="U41" t="b">
        <v>0</v>
      </c>
      <c r="V41" t="s">
        <v>183</v>
      </c>
      <c r="W41" s="1">
        <v>44624.157916666663</v>
      </c>
      <c r="X41">
        <v>915</v>
      </c>
      <c r="Y41">
        <v>43</v>
      </c>
      <c r="Z41">
        <v>0</v>
      </c>
      <c r="AA41">
        <v>43</v>
      </c>
      <c r="AB41">
        <v>0</v>
      </c>
      <c r="AC41">
        <v>16</v>
      </c>
      <c r="AD41">
        <v>-43</v>
      </c>
      <c r="AE41">
        <v>0</v>
      </c>
      <c r="AF41">
        <v>0</v>
      </c>
      <c r="AG41">
        <v>0</v>
      </c>
      <c r="AH41" t="s">
        <v>184</v>
      </c>
      <c r="AI41" s="1">
        <v>44624.171446759261</v>
      </c>
      <c r="AJ41">
        <v>326</v>
      </c>
      <c r="AK41">
        <v>12</v>
      </c>
      <c r="AL41">
        <v>0</v>
      </c>
      <c r="AM41">
        <v>12</v>
      </c>
      <c r="AN41">
        <v>0</v>
      </c>
      <c r="AO41">
        <v>11</v>
      </c>
      <c r="AP41">
        <v>-55</v>
      </c>
      <c r="AQ41">
        <v>0</v>
      </c>
      <c r="AR41">
        <v>0</v>
      </c>
      <c r="AS41">
        <v>0</v>
      </c>
      <c r="AT41" t="s">
        <v>87</v>
      </c>
      <c r="AU41" t="s">
        <v>87</v>
      </c>
      <c r="AV41" t="s">
        <v>87</v>
      </c>
      <c r="AW41" t="s">
        <v>87</v>
      </c>
      <c r="AX41" t="s">
        <v>87</v>
      </c>
      <c r="AY41" t="s">
        <v>87</v>
      </c>
      <c r="AZ41" t="s">
        <v>87</v>
      </c>
      <c r="BA41" t="s">
        <v>87</v>
      </c>
      <c r="BB41" t="s">
        <v>87</v>
      </c>
      <c r="BC41" t="s">
        <v>87</v>
      </c>
      <c r="BD41" t="s">
        <v>87</v>
      </c>
      <c r="BE41" t="s">
        <v>87</v>
      </c>
    </row>
    <row r="42" spans="1:57" x14ac:dyDescent="0.45">
      <c r="A42" t="s">
        <v>185</v>
      </c>
      <c r="B42" t="s">
        <v>79</v>
      </c>
      <c r="C42" t="s">
        <v>96</v>
      </c>
      <c r="D42" t="s">
        <v>81</v>
      </c>
      <c r="E42" s="2" t="str">
        <f t="shared" ref="E42:E51" si="0">HYPERLINK("capsilon://?command=openfolder&amp;siteaddress=FAM.docvelocity-na8.net&amp;folderid=FXA08DD81C-7353-79E4-9DDD-E134BB784CA8","FX220210404")</f>
        <v>FX220210404</v>
      </c>
      <c r="F42" t="s">
        <v>19</v>
      </c>
      <c r="G42" t="s">
        <v>19</v>
      </c>
      <c r="H42" t="s">
        <v>82</v>
      </c>
      <c r="I42" t="s">
        <v>186</v>
      </c>
      <c r="J42">
        <v>0</v>
      </c>
      <c r="K42" t="s">
        <v>84</v>
      </c>
      <c r="L42" t="s">
        <v>85</v>
      </c>
      <c r="M42" t="s">
        <v>86</v>
      </c>
      <c r="N42">
        <v>1</v>
      </c>
      <c r="O42" s="1">
        <v>44624.400555555556</v>
      </c>
      <c r="P42" s="1">
        <v>44624.422592592593</v>
      </c>
      <c r="Q42">
        <v>721</v>
      </c>
      <c r="R42">
        <v>1183</v>
      </c>
      <c r="S42" t="b">
        <v>0</v>
      </c>
      <c r="T42" t="s">
        <v>87</v>
      </c>
      <c r="U42" t="b">
        <v>0</v>
      </c>
      <c r="V42" t="s">
        <v>187</v>
      </c>
      <c r="W42" s="1">
        <v>44624.422592592593</v>
      </c>
      <c r="X42">
        <v>1183</v>
      </c>
      <c r="Y42">
        <v>6</v>
      </c>
      <c r="Z42">
        <v>0</v>
      </c>
      <c r="AA42">
        <v>6</v>
      </c>
      <c r="AB42">
        <v>0</v>
      </c>
      <c r="AC42">
        <v>6</v>
      </c>
      <c r="AD42">
        <v>-6</v>
      </c>
      <c r="AE42">
        <v>52</v>
      </c>
      <c r="AF42">
        <v>0</v>
      </c>
      <c r="AG42">
        <v>1</v>
      </c>
      <c r="AH42" t="s">
        <v>87</v>
      </c>
      <c r="AI42" t="s">
        <v>87</v>
      </c>
      <c r="AJ42" t="s">
        <v>87</v>
      </c>
      <c r="AK42" t="s">
        <v>87</v>
      </c>
      <c r="AL42" t="s">
        <v>87</v>
      </c>
      <c r="AM42" t="s">
        <v>87</v>
      </c>
      <c r="AN42" t="s">
        <v>87</v>
      </c>
      <c r="AO42" t="s">
        <v>87</v>
      </c>
      <c r="AP42" t="s">
        <v>87</v>
      </c>
      <c r="AQ42" t="s">
        <v>87</v>
      </c>
      <c r="AR42" t="s">
        <v>87</v>
      </c>
      <c r="AS42" t="s">
        <v>87</v>
      </c>
      <c r="AT42" t="s">
        <v>87</v>
      </c>
      <c r="AU42" t="s">
        <v>87</v>
      </c>
      <c r="AV42" t="s">
        <v>87</v>
      </c>
      <c r="AW42" t="s">
        <v>87</v>
      </c>
      <c r="AX42" t="s">
        <v>87</v>
      </c>
      <c r="AY42" t="s">
        <v>87</v>
      </c>
      <c r="AZ42" t="s">
        <v>87</v>
      </c>
      <c r="BA42" t="s">
        <v>87</v>
      </c>
      <c r="BB42" t="s">
        <v>87</v>
      </c>
      <c r="BC42" t="s">
        <v>87</v>
      </c>
      <c r="BD42" t="s">
        <v>87</v>
      </c>
      <c r="BE42" t="s">
        <v>87</v>
      </c>
    </row>
    <row r="43" spans="1:57" x14ac:dyDescent="0.45">
      <c r="A43" t="s">
        <v>188</v>
      </c>
      <c r="B43" t="s">
        <v>79</v>
      </c>
      <c r="C43" t="s">
        <v>96</v>
      </c>
      <c r="D43" t="s">
        <v>81</v>
      </c>
      <c r="E43" s="2" t="str">
        <f t="shared" si="0"/>
        <v>FX220210404</v>
      </c>
      <c r="F43" t="s">
        <v>19</v>
      </c>
      <c r="G43" t="s">
        <v>19</v>
      </c>
      <c r="H43" t="s">
        <v>82</v>
      </c>
      <c r="I43" t="s">
        <v>189</v>
      </c>
      <c r="J43">
        <v>0</v>
      </c>
      <c r="K43" t="s">
        <v>84</v>
      </c>
      <c r="L43" t="s">
        <v>85</v>
      </c>
      <c r="M43" t="s">
        <v>86</v>
      </c>
      <c r="N43">
        <v>1</v>
      </c>
      <c r="O43" s="1">
        <v>44624.401400462964</v>
      </c>
      <c r="P43" s="1">
        <v>44624.424340277779</v>
      </c>
      <c r="Q43">
        <v>1461</v>
      </c>
      <c r="R43">
        <v>521</v>
      </c>
      <c r="S43" t="b">
        <v>0</v>
      </c>
      <c r="T43" t="s">
        <v>87</v>
      </c>
      <c r="U43" t="b">
        <v>0</v>
      </c>
      <c r="V43" t="s">
        <v>187</v>
      </c>
      <c r="W43" s="1">
        <v>44624.424340277779</v>
      </c>
      <c r="X43">
        <v>151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</v>
      </c>
      <c r="AH43" t="s">
        <v>87</v>
      </c>
      <c r="AI43" t="s">
        <v>87</v>
      </c>
      <c r="AJ43" t="s">
        <v>87</v>
      </c>
      <c r="AK43" t="s">
        <v>87</v>
      </c>
      <c r="AL43" t="s">
        <v>87</v>
      </c>
      <c r="AM43" t="s">
        <v>87</v>
      </c>
      <c r="AN43" t="s">
        <v>87</v>
      </c>
      <c r="AO43" t="s">
        <v>87</v>
      </c>
      <c r="AP43" t="s">
        <v>87</v>
      </c>
      <c r="AQ43" t="s">
        <v>87</v>
      </c>
      <c r="AR43" t="s">
        <v>87</v>
      </c>
      <c r="AS43" t="s">
        <v>87</v>
      </c>
      <c r="AT43" t="s">
        <v>87</v>
      </c>
      <c r="AU43" t="s">
        <v>87</v>
      </c>
      <c r="AV43" t="s">
        <v>87</v>
      </c>
      <c r="AW43" t="s">
        <v>87</v>
      </c>
      <c r="AX43" t="s">
        <v>87</v>
      </c>
      <c r="AY43" t="s">
        <v>87</v>
      </c>
      <c r="AZ43" t="s">
        <v>87</v>
      </c>
      <c r="BA43" t="s">
        <v>87</v>
      </c>
      <c r="BB43" t="s">
        <v>87</v>
      </c>
      <c r="BC43" t="s">
        <v>87</v>
      </c>
      <c r="BD43" t="s">
        <v>87</v>
      </c>
      <c r="BE43" t="s">
        <v>87</v>
      </c>
    </row>
    <row r="44" spans="1:57" x14ac:dyDescent="0.45">
      <c r="A44" t="s">
        <v>190</v>
      </c>
      <c r="B44" t="s">
        <v>79</v>
      </c>
      <c r="C44" t="s">
        <v>96</v>
      </c>
      <c r="D44" t="s">
        <v>81</v>
      </c>
      <c r="E44" s="2" t="str">
        <f t="shared" si="0"/>
        <v>FX220210404</v>
      </c>
      <c r="F44" t="s">
        <v>19</v>
      </c>
      <c r="G44" t="s">
        <v>19</v>
      </c>
      <c r="H44" t="s">
        <v>82</v>
      </c>
      <c r="I44" t="s">
        <v>191</v>
      </c>
      <c r="J44">
        <v>0</v>
      </c>
      <c r="K44" t="s">
        <v>84</v>
      </c>
      <c r="L44" t="s">
        <v>85</v>
      </c>
      <c r="M44" t="s">
        <v>86</v>
      </c>
      <c r="N44">
        <v>1</v>
      </c>
      <c r="O44" s="1">
        <v>44624.402048611111</v>
      </c>
      <c r="P44" s="1">
        <v>44627.177997685183</v>
      </c>
      <c r="Q44">
        <v>237711</v>
      </c>
      <c r="R44">
        <v>2131</v>
      </c>
      <c r="S44" t="b">
        <v>0</v>
      </c>
      <c r="T44" t="s">
        <v>87</v>
      </c>
      <c r="U44" t="b">
        <v>0</v>
      </c>
      <c r="V44" t="s">
        <v>192</v>
      </c>
      <c r="W44" s="1">
        <v>44627.177997685183</v>
      </c>
      <c r="X44">
        <v>692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52</v>
      </c>
      <c r="AF44">
        <v>0</v>
      </c>
      <c r="AG44">
        <v>3</v>
      </c>
      <c r="AH44" t="s">
        <v>87</v>
      </c>
      <c r="AI44" t="s">
        <v>87</v>
      </c>
      <c r="AJ44" t="s">
        <v>87</v>
      </c>
      <c r="AK44" t="s">
        <v>87</v>
      </c>
      <c r="AL44" t="s">
        <v>87</v>
      </c>
      <c r="AM44" t="s">
        <v>87</v>
      </c>
      <c r="AN44" t="s">
        <v>87</v>
      </c>
      <c r="AO44" t="s">
        <v>87</v>
      </c>
      <c r="AP44" t="s">
        <v>87</v>
      </c>
      <c r="AQ44" t="s">
        <v>87</v>
      </c>
      <c r="AR44" t="s">
        <v>87</v>
      </c>
      <c r="AS44" t="s">
        <v>87</v>
      </c>
      <c r="AT44" t="s">
        <v>87</v>
      </c>
      <c r="AU44" t="s">
        <v>87</v>
      </c>
      <c r="AV44" t="s">
        <v>87</v>
      </c>
      <c r="AW44" t="s">
        <v>87</v>
      </c>
      <c r="AX44" t="s">
        <v>87</v>
      </c>
      <c r="AY44" t="s">
        <v>87</v>
      </c>
      <c r="AZ44" t="s">
        <v>87</v>
      </c>
      <c r="BA44" t="s">
        <v>87</v>
      </c>
      <c r="BB44" t="s">
        <v>87</v>
      </c>
      <c r="BC44" t="s">
        <v>87</v>
      </c>
      <c r="BD44" t="s">
        <v>87</v>
      </c>
      <c r="BE44" t="s">
        <v>87</v>
      </c>
    </row>
    <row r="45" spans="1:57" x14ac:dyDescent="0.45">
      <c r="A45" t="s">
        <v>193</v>
      </c>
      <c r="B45" t="s">
        <v>79</v>
      </c>
      <c r="C45" t="s">
        <v>96</v>
      </c>
      <c r="D45" t="s">
        <v>81</v>
      </c>
      <c r="E45" s="2" t="str">
        <f t="shared" si="0"/>
        <v>FX220210404</v>
      </c>
      <c r="F45" t="s">
        <v>19</v>
      </c>
      <c r="G45" t="s">
        <v>19</v>
      </c>
      <c r="H45" t="s">
        <v>82</v>
      </c>
      <c r="I45" t="s">
        <v>194</v>
      </c>
      <c r="J45">
        <v>0</v>
      </c>
      <c r="K45" t="s">
        <v>84</v>
      </c>
      <c r="L45" t="s">
        <v>85</v>
      </c>
      <c r="M45" t="s">
        <v>86</v>
      </c>
      <c r="N45">
        <v>1</v>
      </c>
      <c r="O45" s="1">
        <v>44624.402870370373</v>
      </c>
      <c r="P45" s="1">
        <v>44627.185034722221</v>
      </c>
      <c r="Q45">
        <v>239156</v>
      </c>
      <c r="R45">
        <v>1223</v>
      </c>
      <c r="S45" t="b">
        <v>0</v>
      </c>
      <c r="T45" t="s">
        <v>87</v>
      </c>
      <c r="U45" t="b">
        <v>0</v>
      </c>
      <c r="V45" t="s">
        <v>192</v>
      </c>
      <c r="W45" s="1">
        <v>44627.185034722221</v>
      </c>
      <c r="X45">
        <v>327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52</v>
      </c>
      <c r="AF45">
        <v>0</v>
      </c>
      <c r="AG45">
        <v>3</v>
      </c>
      <c r="AH45" t="s">
        <v>87</v>
      </c>
      <c r="AI45" t="s">
        <v>87</v>
      </c>
      <c r="AJ45" t="s">
        <v>87</v>
      </c>
      <c r="AK45" t="s">
        <v>87</v>
      </c>
      <c r="AL45" t="s">
        <v>87</v>
      </c>
      <c r="AM45" t="s">
        <v>87</v>
      </c>
      <c r="AN45" t="s">
        <v>87</v>
      </c>
      <c r="AO45" t="s">
        <v>87</v>
      </c>
      <c r="AP45" t="s">
        <v>87</v>
      </c>
      <c r="AQ45" t="s">
        <v>87</v>
      </c>
      <c r="AR45" t="s">
        <v>87</v>
      </c>
      <c r="AS45" t="s">
        <v>87</v>
      </c>
      <c r="AT45" t="s">
        <v>87</v>
      </c>
      <c r="AU45" t="s">
        <v>87</v>
      </c>
      <c r="AV45" t="s">
        <v>87</v>
      </c>
      <c r="AW45" t="s">
        <v>87</v>
      </c>
      <c r="AX45" t="s">
        <v>87</v>
      </c>
      <c r="AY45" t="s">
        <v>87</v>
      </c>
      <c r="AZ45" t="s">
        <v>87</v>
      </c>
      <c r="BA45" t="s">
        <v>87</v>
      </c>
      <c r="BB45" t="s">
        <v>87</v>
      </c>
      <c r="BC45" t="s">
        <v>87</v>
      </c>
      <c r="BD45" t="s">
        <v>87</v>
      </c>
      <c r="BE45" t="s">
        <v>87</v>
      </c>
    </row>
    <row r="46" spans="1:57" x14ac:dyDescent="0.45">
      <c r="A46" t="s">
        <v>195</v>
      </c>
      <c r="B46" t="s">
        <v>79</v>
      </c>
      <c r="C46" t="s">
        <v>96</v>
      </c>
      <c r="D46" t="s">
        <v>81</v>
      </c>
      <c r="E46" s="2" t="str">
        <f t="shared" si="0"/>
        <v>FX220210404</v>
      </c>
      <c r="F46" t="s">
        <v>19</v>
      </c>
      <c r="G46" t="s">
        <v>19</v>
      </c>
      <c r="H46" t="s">
        <v>82</v>
      </c>
      <c r="I46" t="s">
        <v>196</v>
      </c>
      <c r="J46">
        <v>0</v>
      </c>
      <c r="K46" t="s">
        <v>84</v>
      </c>
      <c r="L46" t="s">
        <v>85</v>
      </c>
      <c r="M46" t="s">
        <v>86</v>
      </c>
      <c r="N46">
        <v>1</v>
      </c>
      <c r="O46" s="1">
        <v>44624.403703703705</v>
      </c>
      <c r="P46" s="1">
        <v>44627.186203703706</v>
      </c>
      <c r="Q46">
        <v>239909</v>
      </c>
      <c r="R46">
        <v>499</v>
      </c>
      <c r="S46" t="b">
        <v>0</v>
      </c>
      <c r="T46" t="s">
        <v>87</v>
      </c>
      <c r="U46" t="b">
        <v>0</v>
      </c>
      <c r="V46" t="s">
        <v>192</v>
      </c>
      <c r="W46" s="1">
        <v>44627.186203703706</v>
      </c>
      <c r="X46">
        <v>100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52</v>
      </c>
      <c r="AF46">
        <v>0</v>
      </c>
      <c r="AG46">
        <v>2</v>
      </c>
      <c r="AH46" t="s">
        <v>87</v>
      </c>
      <c r="AI46" t="s">
        <v>87</v>
      </c>
      <c r="AJ46" t="s">
        <v>87</v>
      </c>
      <c r="AK46" t="s">
        <v>87</v>
      </c>
      <c r="AL46" t="s">
        <v>87</v>
      </c>
      <c r="AM46" t="s">
        <v>87</v>
      </c>
      <c r="AN46" t="s">
        <v>87</v>
      </c>
      <c r="AO46" t="s">
        <v>87</v>
      </c>
      <c r="AP46" t="s">
        <v>87</v>
      </c>
      <c r="AQ46" t="s">
        <v>87</v>
      </c>
      <c r="AR46" t="s">
        <v>87</v>
      </c>
      <c r="AS46" t="s">
        <v>87</v>
      </c>
      <c r="AT46" t="s">
        <v>87</v>
      </c>
      <c r="AU46" t="s">
        <v>87</v>
      </c>
      <c r="AV46" t="s">
        <v>87</v>
      </c>
      <c r="AW46" t="s">
        <v>87</v>
      </c>
      <c r="AX46" t="s">
        <v>87</v>
      </c>
      <c r="AY46" t="s">
        <v>87</v>
      </c>
      <c r="AZ46" t="s">
        <v>87</v>
      </c>
      <c r="BA46" t="s">
        <v>87</v>
      </c>
      <c r="BB46" t="s">
        <v>87</v>
      </c>
      <c r="BC46" t="s">
        <v>87</v>
      </c>
      <c r="BD46" t="s">
        <v>87</v>
      </c>
      <c r="BE46" t="s">
        <v>87</v>
      </c>
    </row>
    <row r="47" spans="1:57" x14ac:dyDescent="0.45">
      <c r="A47" t="s">
        <v>197</v>
      </c>
      <c r="B47" t="s">
        <v>79</v>
      </c>
      <c r="C47" t="s">
        <v>96</v>
      </c>
      <c r="D47" t="s">
        <v>81</v>
      </c>
      <c r="E47" s="2" t="str">
        <f t="shared" si="0"/>
        <v>FX220210404</v>
      </c>
      <c r="F47" t="s">
        <v>19</v>
      </c>
      <c r="G47" t="s">
        <v>19</v>
      </c>
      <c r="H47" t="s">
        <v>82</v>
      </c>
      <c r="I47" t="s">
        <v>198</v>
      </c>
      <c r="J47">
        <v>0</v>
      </c>
      <c r="K47" t="s">
        <v>84</v>
      </c>
      <c r="L47" t="s">
        <v>85</v>
      </c>
      <c r="M47" t="s">
        <v>86</v>
      </c>
      <c r="N47">
        <v>1</v>
      </c>
      <c r="O47" s="1">
        <v>44624.405451388891</v>
      </c>
      <c r="P47" s="1">
        <v>44627.189143518517</v>
      </c>
      <c r="Q47">
        <v>239612</v>
      </c>
      <c r="R47">
        <v>899</v>
      </c>
      <c r="S47" t="b">
        <v>0</v>
      </c>
      <c r="T47" t="s">
        <v>87</v>
      </c>
      <c r="U47" t="b">
        <v>0</v>
      </c>
      <c r="V47" t="s">
        <v>192</v>
      </c>
      <c r="W47" s="1">
        <v>44627.189143518517</v>
      </c>
      <c r="X47">
        <v>178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52</v>
      </c>
      <c r="AF47">
        <v>0</v>
      </c>
      <c r="AG47">
        <v>3</v>
      </c>
      <c r="AH47" t="s">
        <v>87</v>
      </c>
      <c r="AI47" t="s">
        <v>87</v>
      </c>
      <c r="AJ47" t="s">
        <v>87</v>
      </c>
      <c r="AK47" t="s">
        <v>87</v>
      </c>
      <c r="AL47" t="s">
        <v>87</v>
      </c>
      <c r="AM47" t="s">
        <v>87</v>
      </c>
      <c r="AN47" t="s">
        <v>87</v>
      </c>
      <c r="AO47" t="s">
        <v>87</v>
      </c>
      <c r="AP47" t="s">
        <v>87</v>
      </c>
      <c r="AQ47" t="s">
        <v>87</v>
      </c>
      <c r="AR47" t="s">
        <v>87</v>
      </c>
      <c r="AS47" t="s">
        <v>87</v>
      </c>
      <c r="AT47" t="s">
        <v>87</v>
      </c>
      <c r="AU47" t="s">
        <v>87</v>
      </c>
      <c r="AV47" t="s">
        <v>87</v>
      </c>
      <c r="AW47" t="s">
        <v>87</v>
      </c>
      <c r="AX47" t="s">
        <v>87</v>
      </c>
      <c r="AY47" t="s">
        <v>87</v>
      </c>
      <c r="AZ47" t="s">
        <v>87</v>
      </c>
      <c r="BA47" t="s">
        <v>87</v>
      </c>
      <c r="BB47" t="s">
        <v>87</v>
      </c>
      <c r="BC47" t="s">
        <v>87</v>
      </c>
      <c r="BD47" t="s">
        <v>87</v>
      </c>
      <c r="BE47" t="s">
        <v>87</v>
      </c>
    </row>
    <row r="48" spans="1:57" x14ac:dyDescent="0.45">
      <c r="A48" t="s">
        <v>199</v>
      </c>
      <c r="B48" t="s">
        <v>79</v>
      </c>
      <c r="C48" t="s">
        <v>96</v>
      </c>
      <c r="D48" t="s">
        <v>81</v>
      </c>
      <c r="E48" s="2" t="str">
        <f t="shared" si="0"/>
        <v>FX220210404</v>
      </c>
      <c r="F48" t="s">
        <v>19</v>
      </c>
      <c r="G48" t="s">
        <v>19</v>
      </c>
      <c r="H48" t="s">
        <v>82</v>
      </c>
      <c r="I48" t="s">
        <v>200</v>
      </c>
      <c r="J48">
        <v>0</v>
      </c>
      <c r="K48" t="s">
        <v>84</v>
      </c>
      <c r="L48" t="s">
        <v>85</v>
      </c>
      <c r="M48" t="s">
        <v>86</v>
      </c>
      <c r="N48">
        <v>1</v>
      </c>
      <c r="O48" s="1">
        <v>44624.406006944446</v>
      </c>
      <c r="P48" s="1">
        <v>44627.19085648148</v>
      </c>
      <c r="Q48">
        <v>240249</v>
      </c>
      <c r="R48">
        <v>362</v>
      </c>
      <c r="S48" t="b">
        <v>0</v>
      </c>
      <c r="T48" t="s">
        <v>87</v>
      </c>
      <c r="U48" t="b">
        <v>0</v>
      </c>
      <c r="V48" t="s">
        <v>192</v>
      </c>
      <c r="W48" s="1">
        <v>44627.19085648148</v>
      </c>
      <c r="X48">
        <v>147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52</v>
      </c>
      <c r="AF48">
        <v>0</v>
      </c>
      <c r="AG48">
        <v>3</v>
      </c>
      <c r="AH48" t="s">
        <v>87</v>
      </c>
      <c r="AI48" t="s">
        <v>87</v>
      </c>
      <c r="AJ48" t="s">
        <v>87</v>
      </c>
      <c r="AK48" t="s">
        <v>87</v>
      </c>
      <c r="AL48" t="s">
        <v>87</v>
      </c>
      <c r="AM48" t="s">
        <v>87</v>
      </c>
      <c r="AN48" t="s">
        <v>87</v>
      </c>
      <c r="AO48" t="s">
        <v>87</v>
      </c>
      <c r="AP48" t="s">
        <v>87</v>
      </c>
      <c r="AQ48" t="s">
        <v>87</v>
      </c>
      <c r="AR48" t="s">
        <v>87</v>
      </c>
      <c r="AS48" t="s">
        <v>87</v>
      </c>
      <c r="AT48" t="s">
        <v>87</v>
      </c>
      <c r="AU48" t="s">
        <v>87</v>
      </c>
      <c r="AV48" t="s">
        <v>87</v>
      </c>
      <c r="AW48" t="s">
        <v>87</v>
      </c>
      <c r="AX48" t="s">
        <v>87</v>
      </c>
      <c r="AY48" t="s">
        <v>87</v>
      </c>
      <c r="AZ48" t="s">
        <v>87</v>
      </c>
      <c r="BA48" t="s">
        <v>87</v>
      </c>
      <c r="BB48" t="s">
        <v>87</v>
      </c>
      <c r="BC48" t="s">
        <v>87</v>
      </c>
      <c r="BD48" t="s">
        <v>87</v>
      </c>
      <c r="BE48" t="s">
        <v>87</v>
      </c>
    </row>
    <row r="49" spans="1:57" x14ac:dyDescent="0.45">
      <c r="A49" t="s">
        <v>201</v>
      </c>
      <c r="B49" t="s">
        <v>79</v>
      </c>
      <c r="C49" t="s">
        <v>96</v>
      </c>
      <c r="D49" t="s">
        <v>81</v>
      </c>
      <c r="E49" s="2" t="str">
        <f t="shared" si="0"/>
        <v>FX220210404</v>
      </c>
      <c r="F49" t="s">
        <v>19</v>
      </c>
      <c r="G49" t="s">
        <v>19</v>
      </c>
      <c r="H49" t="s">
        <v>82</v>
      </c>
      <c r="I49" t="s">
        <v>202</v>
      </c>
      <c r="J49">
        <v>0</v>
      </c>
      <c r="K49" t="s">
        <v>84</v>
      </c>
      <c r="L49" t="s">
        <v>85</v>
      </c>
      <c r="M49" t="s">
        <v>86</v>
      </c>
      <c r="N49">
        <v>1</v>
      </c>
      <c r="O49" s="1">
        <v>44624.413368055553</v>
      </c>
      <c r="P49" s="1">
        <v>44627.198738425926</v>
      </c>
      <c r="Q49">
        <v>239770</v>
      </c>
      <c r="R49">
        <v>886</v>
      </c>
      <c r="S49" t="b">
        <v>0</v>
      </c>
      <c r="T49" t="s">
        <v>87</v>
      </c>
      <c r="U49" t="b">
        <v>0</v>
      </c>
      <c r="V49" t="s">
        <v>192</v>
      </c>
      <c r="W49" s="1">
        <v>44627.198738425926</v>
      </c>
      <c r="X49">
        <v>645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52</v>
      </c>
      <c r="AF49">
        <v>0</v>
      </c>
      <c r="AG49">
        <v>5</v>
      </c>
      <c r="AH49" t="s">
        <v>87</v>
      </c>
      <c r="AI49" t="s">
        <v>87</v>
      </c>
      <c r="AJ49" t="s">
        <v>87</v>
      </c>
      <c r="AK49" t="s">
        <v>87</v>
      </c>
      <c r="AL49" t="s">
        <v>87</v>
      </c>
      <c r="AM49" t="s">
        <v>87</v>
      </c>
      <c r="AN49" t="s">
        <v>87</v>
      </c>
      <c r="AO49" t="s">
        <v>87</v>
      </c>
      <c r="AP49" t="s">
        <v>87</v>
      </c>
      <c r="AQ49" t="s">
        <v>87</v>
      </c>
      <c r="AR49" t="s">
        <v>87</v>
      </c>
      <c r="AS49" t="s">
        <v>87</v>
      </c>
      <c r="AT49" t="s">
        <v>87</v>
      </c>
      <c r="AU49" t="s">
        <v>87</v>
      </c>
      <c r="AV49" t="s">
        <v>87</v>
      </c>
      <c r="AW49" t="s">
        <v>87</v>
      </c>
      <c r="AX49" t="s">
        <v>87</v>
      </c>
      <c r="AY49" t="s">
        <v>87</v>
      </c>
      <c r="AZ49" t="s">
        <v>87</v>
      </c>
      <c r="BA49" t="s">
        <v>87</v>
      </c>
      <c r="BB49" t="s">
        <v>87</v>
      </c>
      <c r="BC49" t="s">
        <v>87</v>
      </c>
      <c r="BD49" t="s">
        <v>87</v>
      </c>
      <c r="BE49" t="s">
        <v>87</v>
      </c>
    </row>
    <row r="50" spans="1:57" x14ac:dyDescent="0.45">
      <c r="A50" t="s">
        <v>203</v>
      </c>
      <c r="B50" t="s">
        <v>79</v>
      </c>
      <c r="C50" t="s">
        <v>96</v>
      </c>
      <c r="D50" t="s">
        <v>81</v>
      </c>
      <c r="E50" s="2" t="str">
        <f t="shared" si="0"/>
        <v>FX220210404</v>
      </c>
      <c r="F50" t="s">
        <v>19</v>
      </c>
      <c r="G50" t="s">
        <v>19</v>
      </c>
      <c r="H50" t="s">
        <v>82</v>
      </c>
      <c r="I50" t="s">
        <v>186</v>
      </c>
      <c r="J50">
        <v>0</v>
      </c>
      <c r="K50" t="s">
        <v>84</v>
      </c>
      <c r="L50" t="s">
        <v>85</v>
      </c>
      <c r="M50" t="s">
        <v>86</v>
      </c>
      <c r="N50">
        <v>2</v>
      </c>
      <c r="O50" s="1">
        <v>44624.422905092593</v>
      </c>
      <c r="P50" s="1">
        <v>44624.480300925927</v>
      </c>
      <c r="Q50">
        <v>3715</v>
      </c>
      <c r="R50">
        <v>1244</v>
      </c>
      <c r="S50" t="b">
        <v>0</v>
      </c>
      <c r="T50" t="s">
        <v>87</v>
      </c>
      <c r="U50" t="b">
        <v>1</v>
      </c>
      <c r="V50" t="s">
        <v>142</v>
      </c>
      <c r="W50" s="1">
        <v>44624.432534722226</v>
      </c>
      <c r="X50">
        <v>792</v>
      </c>
      <c r="Y50">
        <v>37</v>
      </c>
      <c r="Z50">
        <v>0</v>
      </c>
      <c r="AA50">
        <v>37</v>
      </c>
      <c r="AB50">
        <v>0</v>
      </c>
      <c r="AC50">
        <v>25</v>
      </c>
      <c r="AD50">
        <v>-37</v>
      </c>
      <c r="AE50">
        <v>0</v>
      </c>
      <c r="AF50">
        <v>0</v>
      </c>
      <c r="AG50">
        <v>0</v>
      </c>
      <c r="AH50" t="s">
        <v>204</v>
      </c>
      <c r="AI50" s="1">
        <v>44624.480300925927</v>
      </c>
      <c r="AJ50">
        <v>452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-37</v>
      </c>
      <c r="AQ50">
        <v>0</v>
      </c>
      <c r="AR50">
        <v>0</v>
      </c>
      <c r="AS50">
        <v>0</v>
      </c>
      <c r="AT50" t="s">
        <v>87</v>
      </c>
      <c r="AU50" t="s">
        <v>87</v>
      </c>
      <c r="AV50" t="s">
        <v>87</v>
      </c>
      <c r="AW50" t="s">
        <v>87</v>
      </c>
      <c r="AX50" t="s">
        <v>87</v>
      </c>
      <c r="AY50" t="s">
        <v>87</v>
      </c>
      <c r="AZ50" t="s">
        <v>87</v>
      </c>
      <c r="BA50" t="s">
        <v>87</v>
      </c>
      <c r="BB50" t="s">
        <v>87</v>
      </c>
      <c r="BC50" t="s">
        <v>87</v>
      </c>
      <c r="BD50" t="s">
        <v>87</v>
      </c>
      <c r="BE50" t="s">
        <v>87</v>
      </c>
    </row>
    <row r="51" spans="1:57" x14ac:dyDescent="0.45">
      <c r="A51" t="s">
        <v>205</v>
      </c>
      <c r="B51" t="s">
        <v>79</v>
      </c>
      <c r="C51" t="s">
        <v>96</v>
      </c>
      <c r="D51" t="s">
        <v>81</v>
      </c>
      <c r="E51" s="2" t="str">
        <f t="shared" si="0"/>
        <v>FX220210404</v>
      </c>
      <c r="F51" t="s">
        <v>19</v>
      </c>
      <c r="G51" t="s">
        <v>19</v>
      </c>
      <c r="H51" t="s">
        <v>82</v>
      </c>
      <c r="I51" t="s">
        <v>189</v>
      </c>
      <c r="J51">
        <v>0</v>
      </c>
      <c r="K51" t="s">
        <v>84</v>
      </c>
      <c r="L51" t="s">
        <v>85</v>
      </c>
      <c r="M51" t="s">
        <v>86</v>
      </c>
      <c r="N51">
        <v>2</v>
      </c>
      <c r="O51" s="1">
        <v>44624.424861111111</v>
      </c>
      <c r="P51" s="1">
        <v>44624.481944444444</v>
      </c>
      <c r="Q51">
        <v>3276</v>
      </c>
      <c r="R51">
        <v>1656</v>
      </c>
      <c r="S51" t="b">
        <v>0</v>
      </c>
      <c r="T51" t="s">
        <v>87</v>
      </c>
      <c r="U51" t="b">
        <v>1</v>
      </c>
      <c r="V51" t="s">
        <v>187</v>
      </c>
      <c r="W51" s="1">
        <v>44624.450798611113</v>
      </c>
      <c r="X51">
        <v>1397</v>
      </c>
      <c r="Y51">
        <v>37</v>
      </c>
      <c r="Z51">
        <v>0</v>
      </c>
      <c r="AA51">
        <v>37</v>
      </c>
      <c r="AB51">
        <v>0</v>
      </c>
      <c r="AC51">
        <v>29</v>
      </c>
      <c r="AD51">
        <v>-37</v>
      </c>
      <c r="AE51">
        <v>0</v>
      </c>
      <c r="AF51">
        <v>0</v>
      </c>
      <c r="AG51">
        <v>0</v>
      </c>
      <c r="AH51" t="s">
        <v>89</v>
      </c>
      <c r="AI51" s="1">
        <v>44624.481944444444</v>
      </c>
      <c r="AJ51">
        <v>212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-37</v>
      </c>
      <c r="AQ51">
        <v>0</v>
      </c>
      <c r="AR51">
        <v>0</v>
      </c>
      <c r="AS51">
        <v>0</v>
      </c>
      <c r="AT51" t="s">
        <v>87</v>
      </c>
      <c r="AU51" t="s">
        <v>87</v>
      </c>
      <c r="AV51" t="s">
        <v>87</v>
      </c>
      <c r="AW51" t="s">
        <v>87</v>
      </c>
      <c r="AX51" t="s">
        <v>87</v>
      </c>
      <c r="AY51" t="s">
        <v>87</v>
      </c>
      <c r="AZ51" t="s">
        <v>87</v>
      </c>
      <c r="BA51" t="s">
        <v>87</v>
      </c>
      <c r="BB51" t="s">
        <v>87</v>
      </c>
      <c r="BC51" t="s">
        <v>87</v>
      </c>
      <c r="BD51" t="s">
        <v>87</v>
      </c>
      <c r="BE51" t="s">
        <v>87</v>
      </c>
    </row>
    <row r="52" spans="1:57" x14ac:dyDescent="0.45">
      <c r="A52" t="s">
        <v>206</v>
      </c>
      <c r="B52" t="s">
        <v>79</v>
      </c>
      <c r="C52" t="s">
        <v>207</v>
      </c>
      <c r="D52" t="s">
        <v>81</v>
      </c>
      <c r="E52" s="2" t="str">
        <f>HYPERLINK("capsilon://?command=openfolder&amp;siteaddress=FAM.docvelocity-na8.net&amp;folderid=FX6AC527B5-2FED-E3BD-ED2E-2BDBE139A12A","FX220213067")</f>
        <v>FX220213067</v>
      </c>
      <c r="F52" t="s">
        <v>19</v>
      </c>
      <c r="G52" t="s">
        <v>19</v>
      </c>
      <c r="H52" t="s">
        <v>82</v>
      </c>
      <c r="I52" t="s">
        <v>208</v>
      </c>
      <c r="J52">
        <v>0</v>
      </c>
      <c r="K52" t="s">
        <v>84</v>
      </c>
      <c r="L52" t="s">
        <v>85</v>
      </c>
      <c r="M52" t="s">
        <v>86</v>
      </c>
      <c r="N52">
        <v>1</v>
      </c>
      <c r="O52" s="1">
        <v>44624.488969907405</v>
      </c>
      <c r="P52" s="1">
        <v>44627.203541666669</v>
      </c>
      <c r="Q52">
        <v>233825</v>
      </c>
      <c r="R52">
        <v>714</v>
      </c>
      <c r="S52" t="b">
        <v>0</v>
      </c>
      <c r="T52" t="s">
        <v>87</v>
      </c>
      <c r="U52" t="b">
        <v>0</v>
      </c>
      <c r="V52" t="s">
        <v>192</v>
      </c>
      <c r="W52" s="1">
        <v>44627.203541666669</v>
      </c>
      <c r="X52">
        <v>410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92</v>
      </c>
      <c r="AF52">
        <v>0</v>
      </c>
      <c r="AG52">
        <v>6</v>
      </c>
      <c r="AH52" t="s">
        <v>87</v>
      </c>
      <c r="AI52" t="s">
        <v>87</v>
      </c>
      <c r="AJ52" t="s">
        <v>87</v>
      </c>
      <c r="AK52" t="s">
        <v>87</v>
      </c>
      <c r="AL52" t="s">
        <v>87</v>
      </c>
      <c r="AM52" t="s">
        <v>87</v>
      </c>
      <c r="AN52" t="s">
        <v>87</v>
      </c>
      <c r="AO52" t="s">
        <v>87</v>
      </c>
      <c r="AP52" t="s">
        <v>87</v>
      </c>
      <c r="AQ52" t="s">
        <v>87</v>
      </c>
      <c r="AR52" t="s">
        <v>87</v>
      </c>
      <c r="AS52" t="s">
        <v>87</v>
      </c>
      <c r="AT52" t="s">
        <v>87</v>
      </c>
      <c r="AU52" t="s">
        <v>87</v>
      </c>
      <c r="AV52" t="s">
        <v>87</v>
      </c>
      <c r="AW52" t="s">
        <v>87</v>
      </c>
      <c r="AX52" t="s">
        <v>87</v>
      </c>
      <c r="AY52" t="s">
        <v>87</v>
      </c>
      <c r="AZ52" t="s">
        <v>87</v>
      </c>
      <c r="BA52" t="s">
        <v>87</v>
      </c>
      <c r="BB52" t="s">
        <v>87</v>
      </c>
      <c r="BC52" t="s">
        <v>87</v>
      </c>
      <c r="BD52" t="s">
        <v>87</v>
      </c>
      <c r="BE52" t="s">
        <v>87</v>
      </c>
    </row>
    <row r="53" spans="1:57" x14ac:dyDescent="0.45">
      <c r="A53" t="s">
        <v>209</v>
      </c>
      <c r="B53" t="s">
        <v>79</v>
      </c>
      <c r="C53" t="s">
        <v>210</v>
      </c>
      <c r="D53" t="s">
        <v>81</v>
      </c>
      <c r="E53" s="2" t="str">
        <f>HYPERLINK("capsilon://?command=openfolder&amp;siteaddress=FAM.docvelocity-na8.net&amp;folderid=FX5CA35C4B-7B77-503A-BBAC-6311662BA857","FX22026392")</f>
        <v>FX22026392</v>
      </c>
      <c r="F53" t="s">
        <v>19</v>
      </c>
      <c r="G53" t="s">
        <v>19</v>
      </c>
      <c r="H53" t="s">
        <v>82</v>
      </c>
      <c r="I53" t="s">
        <v>211</v>
      </c>
      <c r="J53">
        <v>0</v>
      </c>
      <c r="K53" t="s">
        <v>84</v>
      </c>
      <c r="L53" t="s">
        <v>85</v>
      </c>
      <c r="M53" t="s">
        <v>86</v>
      </c>
      <c r="N53">
        <v>1</v>
      </c>
      <c r="O53" s="1">
        <v>44624.489155092589</v>
      </c>
      <c r="P53" s="1">
        <v>44627.206365740742</v>
      </c>
      <c r="Q53">
        <v>234373</v>
      </c>
      <c r="R53">
        <v>394</v>
      </c>
      <c r="S53" t="b">
        <v>0</v>
      </c>
      <c r="T53" t="s">
        <v>87</v>
      </c>
      <c r="U53" t="b">
        <v>0</v>
      </c>
      <c r="V53" t="s">
        <v>192</v>
      </c>
      <c r="W53" s="1">
        <v>44627.206365740742</v>
      </c>
      <c r="X53">
        <v>239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52</v>
      </c>
      <c r="AF53">
        <v>0</v>
      </c>
      <c r="AG53">
        <v>1</v>
      </c>
      <c r="AH53" t="s">
        <v>87</v>
      </c>
      <c r="AI53" t="s">
        <v>87</v>
      </c>
      <c r="AJ53" t="s">
        <v>87</v>
      </c>
      <c r="AK53" t="s">
        <v>87</v>
      </c>
      <c r="AL53" t="s">
        <v>87</v>
      </c>
      <c r="AM53" t="s">
        <v>87</v>
      </c>
      <c r="AN53" t="s">
        <v>87</v>
      </c>
      <c r="AO53" t="s">
        <v>87</v>
      </c>
      <c r="AP53" t="s">
        <v>87</v>
      </c>
      <c r="AQ53" t="s">
        <v>87</v>
      </c>
      <c r="AR53" t="s">
        <v>87</v>
      </c>
      <c r="AS53" t="s">
        <v>87</v>
      </c>
      <c r="AT53" t="s">
        <v>87</v>
      </c>
      <c r="AU53" t="s">
        <v>87</v>
      </c>
      <c r="AV53" t="s">
        <v>87</v>
      </c>
      <c r="AW53" t="s">
        <v>87</v>
      </c>
      <c r="AX53" t="s">
        <v>87</v>
      </c>
      <c r="AY53" t="s">
        <v>87</v>
      </c>
      <c r="AZ53" t="s">
        <v>87</v>
      </c>
      <c r="BA53" t="s">
        <v>87</v>
      </c>
      <c r="BB53" t="s">
        <v>87</v>
      </c>
      <c r="BC53" t="s">
        <v>87</v>
      </c>
      <c r="BD53" t="s">
        <v>87</v>
      </c>
      <c r="BE53" t="s">
        <v>87</v>
      </c>
    </row>
    <row r="54" spans="1:57" x14ac:dyDescent="0.45">
      <c r="A54" t="s">
        <v>212</v>
      </c>
      <c r="B54" t="s">
        <v>79</v>
      </c>
      <c r="C54" t="s">
        <v>80</v>
      </c>
      <c r="D54" t="s">
        <v>81</v>
      </c>
      <c r="E54" s="2" t="str">
        <f>HYPERLINK("capsilon://?command=openfolder&amp;siteaddress=FAM.docvelocity-na8.net&amp;folderid=FXDA4B82FF-AB6D-AA3F-443B-604A8A4F6EF9","FX2202824")</f>
        <v>FX2202824</v>
      </c>
      <c r="F54" t="s">
        <v>19</v>
      </c>
      <c r="G54" t="s">
        <v>19</v>
      </c>
      <c r="H54" t="s">
        <v>82</v>
      </c>
      <c r="I54" t="s">
        <v>213</v>
      </c>
      <c r="J54">
        <v>0</v>
      </c>
      <c r="K54" t="s">
        <v>84</v>
      </c>
      <c r="L54" t="s">
        <v>85</v>
      </c>
      <c r="M54" t="s">
        <v>86</v>
      </c>
      <c r="N54">
        <v>2</v>
      </c>
      <c r="O54" s="1">
        <v>44624.491597222222</v>
      </c>
      <c r="P54" s="1">
        <v>44624.499652777777</v>
      </c>
      <c r="Q54">
        <v>537</v>
      </c>
      <c r="R54">
        <v>159</v>
      </c>
      <c r="S54" t="b">
        <v>0</v>
      </c>
      <c r="T54" t="s">
        <v>87</v>
      </c>
      <c r="U54" t="b">
        <v>0</v>
      </c>
      <c r="V54" t="s">
        <v>142</v>
      </c>
      <c r="W54" s="1">
        <v>44624.498993055553</v>
      </c>
      <c r="X54">
        <v>130</v>
      </c>
      <c r="Y54">
        <v>0</v>
      </c>
      <c r="Z54">
        <v>0</v>
      </c>
      <c r="AA54">
        <v>0</v>
      </c>
      <c r="AB54">
        <v>9</v>
      </c>
      <c r="AC54">
        <v>0</v>
      </c>
      <c r="AD54">
        <v>0</v>
      </c>
      <c r="AE54">
        <v>0</v>
      </c>
      <c r="AF54">
        <v>0</v>
      </c>
      <c r="AG54">
        <v>0</v>
      </c>
      <c r="AH54" t="s">
        <v>129</v>
      </c>
      <c r="AI54" s="1">
        <v>44624.499652777777</v>
      </c>
      <c r="AJ54">
        <v>29</v>
      </c>
      <c r="AK54">
        <v>0</v>
      </c>
      <c r="AL54">
        <v>0</v>
      </c>
      <c r="AM54">
        <v>0</v>
      </c>
      <c r="AN54">
        <v>9</v>
      </c>
      <c r="AO54">
        <v>0</v>
      </c>
      <c r="AP54">
        <v>0</v>
      </c>
      <c r="AQ54">
        <v>0</v>
      </c>
      <c r="AR54">
        <v>0</v>
      </c>
      <c r="AS54">
        <v>0</v>
      </c>
      <c r="AT54" t="s">
        <v>87</v>
      </c>
      <c r="AU54" t="s">
        <v>87</v>
      </c>
      <c r="AV54" t="s">
        <v>87</v>
      </c>
      <c r="AW54" t="s">
        <v>87</v>
      </c>
      <c r="AX54" t="s">
        <v>87</v>
      </c>
      <c r="AY54" t="s">
        <v>87</v>
      </c>
      <c r="AZ54" t="s">
        <v>87</v>
      </c>
      <c r="BA54" t="s">
        <v>87</v>
      </c>
      <c r="BB54" t="s">
        <v>87</v>
      </c>
      <c r="BC54" t="s">
        <v>87</v>
      </c>
      <c r="BD54" t="s">
        <v>87</v>
      </c>
      <c r="BE54" t="s">
        <v>87</v>
      </c>
    </row>
    <row r="55" spans="1:57" x14ac:dyDescent="0.45">
      <c r="A55" t="s">
        <v>214</v>
      </c>
      <c r="B55" t="s">
        <v>79</v>
      </c>
      <c r="C55" t="s">
        <v>177</v>
      </c>
      <c r="D55" t="s">
        <v>81</v>
      </c>
      <c r="E55" s="2" t="str">
        <f>HYPERLINK("capsilon://?command=openfolder&amp;siteaddress=FAM.docvelocity-na8.net&amp;folderid=FXE4DA9138-9643-428D-7BA2-3DB4FFA772C9","FX220210044")</f>
        <v>FX220210044</v>
      </c>
      <c r="F55" t="s">
        <v>19</v>
      </c>
      <c r="G55" t="s">
        <v>19</v>
      </c>
      <c r="H55" t="s">
        <v>82</v>
      </c>
      <c r="I55" t="s">
        <v>215</v>
      </c>
      <c r="J55">
        <v>0</v>
      </c>
      <c r="K55" t="s">
        <v>84</v>
      </c>
      <c r="L55" t="s">
        <v>85</v>
      </c>
      <c r="M55" t="s">
        <v>86</v>
      </c>
      <c r="N55">
        <v>1</v>
      </c>
      <c r="O55" s="1">
        <v>44624.534016203703</v>
      </c>
      <c r="P55" s="1">
        <v>44627.209085648145</v>
      </c>
      <c r="Q55">
        <v>230613</v>
      </c>
      <c r="R55">
        <v>513</v>
      </c>
      <c r="S55" t="b">
        <v>0</v>
      </c>
      <c r="T55" t="s">
        <v>87</v>
      </c>
      <c r="U55" t="b">
        <v>0</v>
      </c>
      <c r="V55" t="s">
        <v>192</v>
      </c>
      <c r="W55" s="1">
        <v>44627.209085648145</v>
      </c>
      <c r="X55">
        <v>229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42</v>
      </c>
      <c r="AF55">
        <v>0</v>
      </c>
      <c r="AG55">
        <v>4</v>
      </c>
      <c r="AH55" t="s">
        <v>87</v>
      </c>
      <c r="AI55" t="s">
        <v>87</v>
      </c>
      <c r="AJ55" t="s">
        <v>87</v>
      </c>
      <c r="AK55" t="s">
        <v>87</v>
      </c>
      <c r="AL55" t="s">
        <v>87</v>
      </c>
      <c r="AM55" t="s">
        <v>87</v>
      </c>
      <c r="AN55" t="s">
        <v>87</v>
      </c>
      <c r="AO55" t="s">
        <v>87</v>
      </c>
      <c r="AP55" t="s">
        <v>87</v>
      </c>
      <c r="AQ55" t="s">
        <v>87</v>
      </c>
      <c r="AR55" t="s">
        <v>87</v>
      </c>
      <c r="AS55" t="s">
        <v>87</v>
      </c>
      <c r="AT55" t="s">
        <v>87</v>
      </c>
      <c r="AU55" t="s">
        <v>87</v>
      </c>
      <c r="AV55" t="s">
        <v>87</v>
      </c>
      <c r="AW55" t="s">
        <v>87</v>
      </c>
      <c r="AX55" t="s">
        <v>87</v>
      </c>
      <c r="AY55" t="s">
        <v>87</v>
      </c>
      <c r="AZ55" t="s">
        <v>87</v>
      </c>
      <c r="BA55" t="s">
        <v>87</v>
      </c>
      <c r="BB55" t="s">
        <v>87</v>
      </c>
      <c r="BC55" t="s">
        <v>87</v>
      </c>
      <c r="BD55" t="s">
        <v>87</v>
      </c>
      <c r="BE55" t="s">
        <v>87</v>
      </c>
    </row>
    <row r="56" spans="1:57" x14ac:dyDescent="0.45">
      <c r="A56" t="s">
        <v>216</v>
      </c>
      <c r="B56" t="s">
        <v>79</v>
      </c>
      <c r="C56" t="s">
        <v>207</v>
      </c>
      <c r="D56" t="s">
        <v>81</v>
      </c>
      <c r="E56" s="2" t="str">
        <f>HYPERLINK("capsilon://?command=openfolder&amp;siteaddress=FAM.docvelocity-na8.net&amp;folderid=FX6AC527B5-2FED-E3BD-ED2E-2BDBE139A12A","FX220213067")</f>
        <v>FX220213067</v>
      </c>
      <c r="F56" t="s">
        <v>19</v>
      </c>
      <c r="G56" t="s">
        <v>19</v>
      </c>
      <c r="H56" t="s">
        <v>82</v>
      </c>
      <c r="I56" t="s">
        <v>217</v>
      </c>
      <c r="J56">
        <v>0</v>
      </c>
      <c r="K56" t="s">
        <v>84</v>
      </c>
      <c r="L56" t="s">
        <v>85</v>
      </c>
      <c r="M56" t="s">
        <v>86</v>
      </c>
      <c r="N56">
        <v>2</v>
      </c>
      <c r="O56" s="1">
        <v>44624.538171296299</v>
      </c>
      <c r="P56" s="1">
        <v>44624.546701388892</v>
      </c>
      <c r="Q56">
        <v>46</v>
      </c>
      <c r="R56">
        <v>691</v>
      </c>
      <c r="S56" t="b">
        <v>0</v>
      </c>
      <c r="T56" t="s">
        <v>87</v>
      </c>
      <c r="U56" t="b">
        <v>0</v>
      </c>
      <c r="V56" t="s">
        <v>151</v>
      </c>
      <c r="W56" s="1">
        <v>44624.544479166667</v>
      </c>
      <c r="X56">
        <v>540</v>
      </c>
      <c r="Y56">
        <v>21</v>
      </c>
      <c r="Z56">
        <v>0</v>
      </c>
      <c r="AA56">
        <v>21</v>
      </c>
      <c r="AB56">
        <v>0</v>
      </c>
      <c r="AC56">
        <v>16</v>
      </c>
      <c r="AD56">
        <v>-21</v>
      </c>
      <c r="AE56">
        <v>0</v>
      </c>
      <c r="AF56">
        <v>0</v>
      </c>
      <c r="AG56">
        <v>0</v>
      </c>
      <c r="AH56" t="s">
        <v>129</v>
      </c>
      <c r="AI56" s="1">
        <v>44624.546701388892</v>
      </c>
      <c r="AJ56">
        <v>151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-21</v>
      </c>
      <c r="AQ56">
        <v>0</v>
      </c>
      <c r="AR56">
        <v>0</v>
      </c>
      <c r="AS56">
        <v>0</v>
      </c>
      <c r="AT56" t="s">
        <v>87</v>
      </c>
      <c r="AU56" t="s">
        <v>87</v>
      </c>
      <c r="AV56" t="s">
        <v>87</v>
      </c>
      <c r="AW56" t="s">
        <v>87</v>
      </c>
      <c r="AX56" t="s">
        <v>87</v>
      </c>
      <c r="AY56" t="s">
        <v>87</v>
      </c>
      <c r="AZ56" t="s">
        <v>87</v>
      </c>
      <c r="BA56" t="s">
        <v>87</v>
      </c>
      <c r="BB56" t="s">
        <v>87</v>
      </c>
      <c r="BC56" t="s">
        <v>87</v>
      </c>
      <c r="BD56" t="s">
        <v>87</v>
      </c>
      <c r="BE56" t="s">
        <v>87</v>
      </c>
    </row>
    <row r="57" spans="1:57" x14ac:dyDescent="0.45">
      <c r="A57" t="s">
        <v>218</v>
      </c>
      <c r="B57" t="s">
        <v>79</v>
      </c>
      <c r="C57" t="s">
        <v>207</v>
      </c>
      <c r="D57" t="s">
        <v>81</v>
      </c>
      <c r="E57" s="2" t="str">
        <f>HYPERLINK("capsilon://?command=openfolder&amp;siteaddress=FAM.docvelocity-na8.net&amp;folderid=FX6AC527B5-2FED-E3BD-ED2E-2BDBE139A12A","FX220213067")</f>
        <v>FX220213067</v>
      </c>
      <c r="F57" t="s">
        <v>19</v>
      </c>
      <c r="G57" t="s">
        <v>19</v>
      </c>
      <c r="H57" t="s">
        <v>82</v>
      </c>
      <c r="I57" t="s">
        <v>219</v>
      </c>
      <c r="J57">
        <v>0</v>
      </c>
      <c r="K57" t="s">
        <v>84</v>
      </c>
      <c r="L57" t="s">
        <v>85</v>
      </c>
      <c r="M57" t="s">
        <v>86</v>
      </c>
      <c r="N57">
        <v>2</v>
      </c>
      <c r="O57" s="1">
        <v>44624.538576388892</v>
      </c>
      <c r="P57" s="1">
        <v>44624.548576388886</v>
      </c>
      <c r="Q57">
        <v>276</v>
      </c>
      <c r="R57">
        <v>588</v>
      </c>
      <c r="S57" t="b">
        <v>0</v>
      </c>
      <c r="T57" t="s">
        <v>87</v>
      </c>
      <c r="U57" t="b">
        <v>0</v>
      </c>
      <c r="V57" t="s">
        <v>88</v>
      </c>
      <c r="W57" s="1">
        <v>44624.544363425928</v>
      </c>
      <c r="X57">
        <v>427</v>
      </c>
      <c r="Y57">
        <v>45</v>
      </c>
      <c r="Z57">
        <v>0</v>
      </c>
      <c r="AA57">
        <v>45</v>
      </c>
      <c r="AB57">
        <v>0</v>
      </c>
      <c r="AC57">
        <v>28</v>
      </c>
      <c r="AD57">
        <v>-45</v>
      </c>
      <c r="AE57">
        <v>0</v>
      </c>
      <c r="AF57">
        <v>0</v>
      </c>
      <c r="AG57">
        <v>0</v>
      </c>
      <c r="AH57" t="s">
        <v>129</v>
      </c>
      <c r="AI57" s="1">
        <v>44624.548576388886</v>
      </c>
      <c r="AJ57">
        <v>161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-45</v>
      </c>
      <c r="AQ57">
        <v>0</v>
      </c>
      <c r="AR57">
        <v>0</v>
      </c>
      <c r="AS57">
        <v>0</v>
      </c>
      <c r="AT57" t="s">
        <v>87</v>
      </c>
      <c r="AU57" t="s">
        <v>87</v>
      </c>
      <c r="AV57" t="s">
        <v>87</v>
      </c>
      <c r="AW57" t="s">
        <v>87</v>
      </c>
      <c r="AX57" t="s">
        <v>87</v>
      </c>
      <c r="AY57" t="s">
        <v>87</v>
      </c>
      <c r="AZ57" t="s">
        <v>87</v>
      </c>
      <c r="BA57" t="s">
        <v>87</v>
      </c>
      <c r="BB57" t="s">
        <v>87</v>
      </c>
      <c r="BC57" t="s">
        <v>87</v>
      </c>
      <c r="BD57" t="s">
        <v>87</v>
      </c>
      <c r="BE57" t="s">
        <v>87</v>
      </c>
    </row>
    <row r="58" spans="1:57" x14ac:dyDescent="0.45">
      <c r="A58" t="s">
        <v>220</v>
      </c>
      <c r="B58" t="s">
        <v>79</v>
      </c>
      <c r="C58" t="s">
        <v>221</v>
      </c>
      <c r="D58" t="s">
        <v>81</v>
      </c>
      <c r="E58" s="2" t="str">
        <f>HYPERLINK("capsilon://?command=openfolder&amp;siteaddress=FAM.docvelocity-na8.net&amp;folderid=FX5E742D24-2EA4-AA50-CF99-BD33457706E0","FX22024275")</f>
        <v>FX22024275</v>
      </c>
      <c r="F58" t="s">
        <v>19</v>
      </c>
      <c r="G58" t="s">
        <v>19</v>
      </c>
      <c r="H58" t="s">
        <v>82</v>
      </c>
      <c r="I58" t="s">
        <v>222</v>
      </c>
      <c r="J58">
        <v>0</v>
      </c>
      <c r="K58" t="s">
        <v>84</v>
      </c>
      <c r="L58" t="s">
        <v>85</v>
      </c>
      <c r="M58" t="s">
        <v>86</v>
      </c>
      <c r="N58">
        <v>1</v>
      </c>
      <c r="O58" s="1">
        <v>44624.555196759262</v>
      </c>
      <c r="P58" s="1">
        <v>44627.214791666665</v>
      </c>
      <c r="Q58">
        <v>228453</v>
      </c>
      <c r="R58">
        <v>1336</v>
      </c>
      <c r="S58" t="b">
        <v>0</v>
      </c>
      <c r="T58" t="s">
        <v>87</v>
      </c>
      <c r="U58" t="b">
        <v>0</v>
      </c>
      <c r="V58" t="s">
        <v>192</v>
      </c>
      <c r="W58" s="1">
        <v>44627.214791666665</v>
      </c>
      <c r="X58">
        <v>488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21</v>
      </c>
      <c r="AF58">
        <v>0</v>
      </c>
      <c r="AG58">
        <v>3</v>
      </c>
      <c r="AH58" t="s">
        <v>87</v>
      </c>
      <c r="AI58" t="s">
        <v>87</v>
      </c>
      <c r="AJ58" t="s">
        <v>87</v>
      </c>
      <c r="AK58" t="s">
        <v>87</v>
      </c>
      <c r="AL58" t="s">
        <v>87</v>
      </c>
      <c r="AM58" t="s">
        <v>87</v>
      </c>
      <c r="AN58" t="s">
        <v>87</v>
      </c>
      <c r="AO58" t="s">
        <v>87</v>
      </c>
      <c r="AP58" t="s">
        <v>87</v>
      </c>
      <c r="AQ58" t="s">
        <v>87</v>
      </c>
      <c r="AR58" t="s">
        <v>87</v>
      </c>
      <c r="AS58" t="s">
        <v>87</v>
      </c>
      <c r="AT58" t="s">
        <v>87</v>
      </c>
      <c r="AU58" t="s">
        <v>87</v>
      </c>
      <c r="AV58" t="s">
        <v>87</v>
      </c>
      <c r="AW58" t="s">
        <v>87</v>
      </c>
      <c r="AX58" t="s">
        <v>87</v>
      </c>
      <c r="AY58" t="s">
        <v>87</v>
      </c>
      <c r="AZ58" t="s">
        <v>87</v>
      </c>
      <c r="BA58" t="s">
        <v>87</v>
      </c>
      <c r="BB58" t="s">
        <v>87</v>
      </c>
      <c r="BC58" t="s">
        <v>87</v>
      </c>
      <c r="BD58" t="s">
        <v>87</v>
      </c>
      <c r="BE58" t="s">
        <v>87</v>
      </c>
    </row>
    <row r="59" spans="1:57" x14ac:dyDescent="0.45">
      <c r="A59" t="s">
        <v>223</v>
      </c>
      <c r="B59" t="s">
        <v>79</v>
      </c>
      <c r="C59" t="s">
        <v>224</v>
      </c>
      <c r="D59" t="s">
        <v>81</v>
      </c>
      <c r="E59" s="2" t="str">
        <f>HYPERLINK("capsilon://?command=openfolder&amp;siteaddress=FAM.docvelocity-na8.net&amp;folderid=FX78E2E2E4-02FF-BB30-6A02-56336E56B52D","FX220213076")</f>
        <v>FX220213076</v>
      </c>
      <c r="F59" t="s">
        <v>19</v>
      </c>
      <c r="G59" t="s">
        <v>19</v>
      </c>
      <c r="H59" t="s">
        <v>82</v>
      </c>
      <c r="I59" t="s">
        <v>225</v>
      </c>
      <c r="J59">
        <v>0</v>
      </c>
      <c r="K59" t="s">
        <v>84</v>
      </c>
      <c r="L59" t="s">
        <v>85</v>
      </c>
      <c r="M59" t="s">
        <v>86</v>
      </c>
      <c r="N59">
        <v>2</v>
      </c>
      <c r="O59" s="1">
        <v>44624.568749999999</v>
      </c>
      <c r="P59" s="1">
        <v>44624.592974537038</v>
      </c>
      <c r="Q59">
        <v>933</v>
      </c>
      <c r="R59">
        <v>1160</v>
      </c>
      <c r="S59" t="b">
        <v>0</v>
      </c>
      <c r="T59" t="s">
        <v>87</v>
      </c>
      <c r="U59" t="b">
        <v>0</v>
      </c>
      <c r="V59" t="s">
        <v>131</v>
      </c>
      <c r="W59" s="1">
        <v>44624.578379629631</v>
      </c>
      <c r="X59">
        <v>775</v>
      </c>
      <c r="Y59">
        <v>39</v>
      </c>
      <c r="Z59">
        <v>0</v>
      </c>
      <c r="AA59">
        <v>39</v>
      </c>
      <c r="AB59">
        <v>0</v>
      </c>
      <c r="AC59">
        <v>26</v>
      </c>
      <c r="AD59">
        <v>-39</v>
      </c>
      <c r="AE59">
        <v>0</v>
      </c>
      <c r="AF59">
        <v>0</v>
      </c>
      <c r="AG59">
        <v>0</v>
      </c>
      <c r="AH59" t="s">
        <v>129</v>
      </c>
      <c r="AI59" s="1">
        <v>44624.592974537038</v>
      </c>
      <c r="AJ59">
        <v>385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-39</v>
      </c>
      <c r="AQ59">
        <v>0</v>
      </c>
      <c r="AR59">
        <v>0</v>
      </c>
      <c r="AS59">
        <v>0</v>
      </c>
      <c r="AT59" t="s">
        <v>87</v>
      </c>
      <c r="AU59" t="s">
        <v>87</v>
      </c>
      <c r="AV59" t="s">
        <v>87</v>
      </c>
      <c r="AW59" t="s">
        <v>87</v>
      </c>
      <c r="AX59" t="s">
        <v>87</v>
      </c>
      <c r="AY59" t="s">
        <v>87</v>
      </c>
      <c r="AZ59" t="s">
        <v>87</v>
      </c>
      <c r="BA59" t="s">
        <v>87</v>
      </c>
      <c r="BB59" t="s">
        <v>87</v>
      </c>
      <c r="BC59" t="s">
        <v>87</v>
      </c>
      <c r="BD59" t="s">
        <v>87</v>
      </c>
      <c r="BE59" t="s">
        <v>87</v>
      </c>
    </row>
    <row r="60" spans="1:57" x14ac:dyDescent="0.45">
      <c r="A60" t="s">
        <v>226</v>
      </c>
      <c r="B60" t="s">
        <v>79</v>
      </c>
      <c r="C60" t="s">
        <v>227</v>
      </c>
      <c r="D60" t="s">
        <v>81</v>
      </c>
      <c r="E60" s="2" t="str">
        <f>HYPERLINK("capsilon://?command=openfolder&amp;siteaddress=FAM.docvelocity-na8.net&amp;folderid=FX39A1D805-1065-36A6-3416-DF0074409F66","FX22017244")</f>
        <v>FX22017244</v>
      </c>
      <c r="F60" t="s">
        <v>19</v>
      </c>
      <c r="G60" t="s">
        <v>19</v>
      </c>
      <c r="H60" t="s">
        <v>82</v>
      </c>
      <c r="I60" t="s">
        <v>228</v>
      </c>
      <c r="J60">
        <v>0</v>
      </c>
      <c r="K60" t="s">
        <v>84</v>
      </c>
      <c r="L60" t="s">
        <v>85</v>
      </c>
      <c r="M60" t="s">
        <v>86</v>
      </c>
      <c r="N60">
        <v>2</v>
      </c>
      <c r="O60" s="1">
        <v>44624.604120370372</v>
      </c>
      <c r="P60" s="1">
        <v>44624.615497685183</v>
      </c>
      <c r="Q60">
        <v>562</v>
      </c>
      <c r="R60">
        <v>421</v>
      </c>
      <c r="S60" t="b">
        <v>0</v>
      </c>
      <c r="T60" t="s">
        <v>87</v>
      </c>
      <c r="U60" t="b">
        <v>0</v>
      </c>
      <c r="V60" t="s">
        <v>134</v>
      </c>
      <c r="W60" s="1">
        <v>44624.610277777778</v>
      </c>
      <c r="X60">
        <v>381</v>
      </c>
      <c r="Y60">
        <v>13</v>
      </c>
      <c r="Z60">
        <v>0</v>
      </c>
      <c r="AA60">
        <v>13</v>
      </c>
      <c r="AB60">
        <v>0</v>
      </c>
      <c r="AC60">
        <v>3</v>
      </c>
      <c r="AD60">
        <v>-13</v>
      </c>
      <c r="AE60">
        <v>0</v>
      </c>
      <c r="AF60">
        <v>0</v>
      </c>
      <c r="AG60">
        <v>0</v>
      </c>
      <c r="AH60" t="s">
        <v>89</v>
      </c>
      <c r="AI60" s="1">
        <v>44624.615497685183</v>
      </c>
      <c r="AJ60">
        <v>40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-13</v>
      </c>
      <c r="AQ60">
        <v>0</v>
      </c>
      <c r="AR60">
        <v>0</v>
      </c>
      <c r="AS60">
        <v>0</v>
      </c>
      <c r="AT60" t="s">
        <v>87</v>
      </c>
      <c r="AU60" t="s">
        <v>87</v>
      </c>
      <c r="AV60" t="s">
        <v>87</v>
      </c>
      <c r="AW60" t="s">
        <v>87</v>
      </c>
      <c r="AX60" t="s">
        <v>87</v>
      </c>
      <c r="AY60" t="s">
        <v>87</v>
      </c>
      <c r="AZ60" t="s">
        <v>87</v>
      </c>
      <c r="BA60" t="s">
        <v>87</v>
      </c>
      <c r="BB60" t="s">
        <v>87</v>
      </c>
      <c r="BC60" t="s">
        <v>87</v>
      </c>
      <c r="BD60" t="s">
        <v>87</v>
      </c>
      <c r="BE60" t="s">
        <v>87</v>
      </c>
    </row>
    <row r="61" spans="1:57" x14ac:dyDescent="0.45">
      <c r="A61" t="s">
        <v>229</v>
      </c>
      <c r="B61" t="s">
        <v>79</v>
      </c>
      <c r="C61" t="s">
        <v>230</v>
      </c>
      <c r="D61" t="s">
        <v>81</v>
      </c>
      <c r="E61" s="2" t="str">
        <f>HYPERLINK("capsilon://?command=openfolder&amp;siteaddress=FAM.docvelocity-na8.net&amp;folderid=FX7845252B-1803-2215-3C49-CADC84EE7FB8","FX2203504")</f>
        <v>FX2203504</v>
      </c>
      <c r="F61" t="s">
        <v>19</v>
      </c>
      <c r="G61" t="s">
        <v>19</v>
      </c>
      <c r="H61" t="s">
        <v>82</v>
      </c>
      <c r="I61" t="s">
        <v>231</v>
      </c>
      <c r="J61">
        <v>0</v>
      </c>
      <c r="K61" t="s">
        <v>84</v>
      </c>
      <c r="L61" t="s">
        <v>85</v>
      </c>
      <c r="M61" t="s">
        <v>86</v>
      </c>
      <c r="N61">
        <v>2</v>
      </c>
      <c r="O61" s="1">
        <v>44624.686712962961</v>
      </c>
      <c r="P61" s="1">
        <v>44624.690324074072</v>
      </c>
      <c r="Q61">
        <v>86</v>
      </c>
      <c r="R61">
        <v>226</v>
      </c>
      <c r="S61" t="b">
        <v>0</v>
      </c>
      <c r="T61" t="s">
        <v>87</v>
      </c>
      <c r="U61" t="b">
        <v>0</v>
      </c>
      <c r="V61" t="s">
        <v>98</v>
      </c>
      <c r="W61" s="1">
        <v>44624.688576388886</v>
      </c>
      <c r="X61">
        <v>82</v>
      </c>
      <c r="Y61">
        <v>9</v>
      </c>
      <c r="Z61">
        <v>0</v>
      </c>
      <c r="AA61">
        <v>9</v>
      </c>
      <c r="AB61">
        <v>0</v>
      </c>
      <c r="AC61">
        <v>3</v>
      </c>
      <c r="AD61">
        <v>-9</v>
      </c>
      <c r="AE61">
        <v>0</v>
      </c>
      <c r="AF61">
        <v>0</v>
      </c>
      <c r="AG61">
        <v>0</v>
      </c>
      <c r="AH61" t="s">
        <v>99</v>
      </c>
      <c r="AI61" s="1">
        <v>44624.690324074072</v>
      </c>
      <c r="AJ61">
        <v>144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-9</v>
      </c>
      <c r="AQ61">
        <v>0</v>
      </c>
      <c r="AR61">
        <v>0</v>
      </c>
      <c r="AS61">
        <v>0</v>
      </c>
      <c r="AT61" t="s">
        <v>87</v>
      </c>
      <c r="AU61" t="s">
        <v>87</v>
      </c>
      <c r="AV61" t="s">
        <v>87</v>
      </c>
      <c r="AW61" t="s">
        <v>87</v>
      </c>
      <c r="AX61" t="s">
        <v>87</v>
      </c>
      <c r="AY61" t="s">
        <v>87</v>
      </c>
      <c r="AZ61" t="s">
        <v>87</v>
      </c>
      <c r="BA61" t="s">
        <v>87</v>
      </c>
      <c r="BB61" t="s">
        <v>87</v>
      </c>
      <c r="BC61" t="s">
        <v>87</v>
      </c>
      <c r="BD61" t="s">
        <v>87</v>
      </c>
      <c r="BE61" t="s">
        <v>87</v>
      </c>
    </row>
    <row r="62" spans="1:57" x14ac:dyDescent="0.45">
      <c r="A62" t="s">
        <v>232</v>
      </c>
      <c r="B62" t="s">
        <v>79</v>
      </c>
      <c r="C62" t="s">
        <v>230</v>
      </c>
      <c r="D62" t="s">
        <v>81</v>
      </c>
      <c r="E62" s="2" t="str">
        <f>HYPERLINK("capsilon://?command=openfolder&amp;siteaddress=FAM.docvelocity-na8.net&amp;folderid=FX7845252B-1803-2215-3C49-CADC84EE7FB8","FX2203504")</f>
        <v>FX2203504</v>
      </c>
      <c r="F62" t="s">
        <v>19</v>
      </c>
      <c r="G62" t="s">
        <v>19</v>
      </c>
      <c r="H62" t="s">
        <v>82</v>
      </c>
      <c r="I62" t="s">
        <v>233</v>
      </c>
      <c r="J62">
        <v>0</v>
      </c>
      <c r="K62" t="s">
        <v>84</v>
      </c>
      <c r="L62" t="s">
        <v>85</v>
      </c>
      <c r="M62" t="s">
        <v>86</v>
      </c>
      <c r="N62">
        <v>2</v>
      </c>
      <c r="O62" s="1">
        <v>44624.687476851854</v>
      </c>
      <c r="P62" s="1">
        <v>44624.692326388889</v>
      </c>
      <c r="Q62">
        <v>161</v>
      </c>
      <c r="R62">
        <v>258</v>
      </c>
      <c r="S62" t="b">
        <v>0</v>
      </c>
      <c r="T62" t="s">
        <v>87</v>
      </c>
      <c r="U62" t="b">
        <v>0</v>
      </c>
      <c r="V62" t="s">
        <v>98</v>
      </c>
      <c r="W62" s="1">
        <v>44624.689583333333</v>
      </c>
      <c r="X62">
        <v>86</v>
      </c>
      <c r="Y62">
        <v>9</v>
      </c>
      <c r="Z62">
        <v>0</v>
      </c>
      <c r="AA62">
        <v>9</v>
      </c>
      <c r="AB62">
        <v>0</v>
      </c>
      <c r="AC62">
        <v>3</v>
      </c>
      <c r="AD62">
        <v>-9</v>
      </c>
      <c r="AE62">
        <v>0</v>
      </c>
      <c r="AF62">
        <v>0</v>
      </c>
      <c r="AG62">
        <v>0</v>
      </c>
      <c r="AH62" t="s">
        <v>99</v>
      </c>
      <c r="AI62" s="1">
        <v>44624.692326388889</v>
      </c>
      <c r="AJ62">
        <v>172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-9</v>
      </c>
      <c r="AQ62">
        <v>0</v>
      </c>
      <c r="AR62">
        <v>0</v>
      </c>
      <c r="AS62">
        <v>0</v>
      </c>
      <c r="AT62" t="s">
        <v>87</v>
      </c>
      <c r="AU62" t="s">
        <v>87</v>
      </c>
      <c r="AV62" t="s">
        <v>87</v>
      </c>
      <c r="AW62" t="s">
        <v>87</v>
      </c>
      <c r="AX62" t="s">
        <v>87</v>
      </c>
      <c r="AY62" t="s">
        <v>87</v>
      </c>
      <c r="AZ62" t="s">
        <v>87</v>
      </c>
      <c r="BA62" t="s">
        <v>87</v>
      </c>
      <c r="BB62" t="s">
        <v>87</v>
      </c>
      <c r="BC62" t="s">
        <v>87</v>
      </c>
      <c r="BD62" t="s">
        <v>87</v>
      </c>
      <c r="BE62" t="s">
        <v>87</v>
      </c>
    </row>
    <row r="63" spans="1:57" x14ac:dyDescent="0.45">
      <c r="A63" t="s">
        <v>234</v>
      </c>
      <c r="B63" t="s">
        <v>79</v>
      </c>
      <c r="C63" t="s">
        <v>235</v>
      </c>
      <c r="D63" t="s">
        <v>81</v>
      </c>
      <c r="E63" s="2" t="str">
        <f>HYPERLINK("capsilon://?command=openfolder&amp;siteaddress=FAM.docvelocity-na8.net&amp;folderid=FX8FFA80FE-247F-6D9B-5FF9-16601FA7E113","FX220212603")</f>
        <v>FX220212603</v>
      </c>
      <c r="F63" t="s">
        <v>19</v>
      </c>
      <c r="G63" t="s">
        <v>19</v>
      </c>
      <c r="H63" t="s">
        <v>82</v>
      </c>
      <c r="I63" t="s">
        <v>236</v>
      </c>
      <c r="J63">
        <v>0</v>
      </c>
      <c r="K63" t="s">
        <v>84</v>
      </c>
      <c r="L63" t="s">
        <v>85</v>
      </c>
      <c r="M63" t="s">
        <v>86</v>
      </c>
      <c r="N63">
        <v>2</v>
      </c>
      <c r="O63" s="1">
        <v>44624.694872685184</v>
      </c>
      <c r="P63" s="1">
        <v>44624.703645833331</v>
      </c>
      <c r="Q63">
        <v>630</v>
      </c>
      <c r="R63">
        <v>128</v>
      </c>
      <c r="S63" t="b">
        <v>0</v>
      </c>
      <c r="T63" t="s">
        <v>87</v>
      </c>
      <c r="U63" t="b">
        <v>0</v>
      </c>
      <c r="V63" t="s">
        <v>88</v>
      </c>
      <c r="W63" s="1">
        <v>44624.696203703701</v>
      </c>
      <c r="X63">
        <v>101</v>
      </c>
      <c r="Y63">
        <v>0</v>
      </c>
      <c r="Z63">
        <v>0</v>
      </c>
      <c r="AA63">
        <v>0</v>
      </c>
      <c r="AB63">
        <v>27</v>
      </c>
      <c r="AC63">
        <v>1</v>
      </c>
      <c r="AD63">
        <v>0</v>
      </c>
      <c r="AE63">
        <v>0</v>
      </c>
      <c r="AF63">
        <v>0</v>
      </c>
      <c r="AG63">
        <v>0</v>
      </c>
      <c r="AH63" t="s">
        <v>129</v>
      </c>
      <c r="AI63" s="1">
        <v>44624.703645833331</v>
      </c>
      <c r="AJ63">
        <v>27</v>
      </c>
      <c r="AK63">
        <v>0</v>
      </c>
      <c r="AL63">
        <v>0</v>
      </c>
      <c r="AM63">
        <v>0</v>
      </c>
      <c r="AN63">
        <v>27</v>
      </c>
      <c r="AO63">
        <v>0</v>
      </c>
      <c r="AP63">
        <v>0</v>
      </c>
      <c r="AQ63">
        <v>0</v>
      </c>
      <c r="AR63">
        <v>0</v>
      </c>
      <c r="AS63">
        <v>0</v>
      </c>
      <c r="AT63" t="s">
        <v>87</v>
      </c>
      <c r="AU63" t="s">
        <v>87</v>
      </c>
      <c r="AV63" t="s">
        <v>87</v>
      </c>
      <c r="AW63" t="s">
        <v>87</v>
      </c>
      <c r="AX63" t="s">
        <v>87</v>
      </c>
      <c r="AY63" t="s">
        <v>87</v>
      </c>
      <c r="AZ63" t="s">
        <v>87</v>
      </c>
      <c r="BA63" t="s">
        <v>87</v>
      </c>
      <c r="BB63" t="s">
        <v>87</v>
      </c>
      <c r="BC63" t="s">
        <v>87</v>
      </c>
      <c r="BD63" t="s">
        <v>87</v>
      </c>
      <c r="BE63" t="s">
        <v>87</v>
      </c>
    </row>
    <row r="64" spans="1:57" x14ac:dyDescent="0.45">
      <c r="A64" t="s">
        <v>237</v>
      </c>
      <c r="B64" t="s">
        <v>79</v>
      </c>
      <c r="C64" t="s">
        <v>238</v>
      </c>
      <c r="D64" t="s">
        <v>81</v>
      </c>
      <c r="E64" s="2" t="str">
        <f>HYPERLINK("capsilon://?command=openfolder&amp;siteaddress=FAM.docvelocity-na8.net&amp;folderid=FX4911DE97-62D2-90E8-8BCB-D568BC5528C7","FX220212927")</f>
        <v>FX220212927</v>
      </c>
      <c r="F64" t="s">
        <v>19</v>
      </c>
      <c r="G64" t="s">
        <v>19</v>
      </c>
      <c r="H64" t="s">
        <v>82</v>
      </c>
      <c r="I64" t="s">
        <v>239</v>
      </c>
      <c r="J64">
        <v>0</v>
      </c>
      <c r="K64" t="s">
        <v>84</v>
      </c>
      <c r="L64" t="s">
        <v>85</v>
      </c>
      <c r="M64" t="s">
        <v>86</v>
      </c>
      <c r="N64">
        <v>1</v>
      </c>
      <c r="O64" s="1">
        <v>44624.784907407404</v>
      </c>
      <c r="P64" s="1">
        <v>44627.216724537036</v>
      </c>
      <c r="Q64">
        <v>209595</v>
      </c>
      <c r="R64">
        <v>514</v>
      </c>
      <c r="S64" t="b">
        <v>0</v>
      </c>
      <c r="T64" t="s">
        <v>87</v>
      </c>
      <c r="U64" t="b">
        <v>0</v>
      </c>
      <c r="V64" t="s">
        <v>192</v>
      </c>
      <c r="W64" s="1">
        <v>44627.216724537036</v>
      </c>
      <c r="X64">
        <v>162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66</v>
      </c>
      <c r="AF64">
        <v>0</v>
      </c>
      <c r="AG64">
        <v>8</v>
      </c>
      <c r="AH64" t="s">
        <v>87</v>
      </c>
      <c r="AI64" t="s">
        <v>87</v>
      </c>
      <c r="AJ64" t="s">
        <v>87</v>
      </c>
      <c r="AK64" t="s">
        <v>87</v>
      </c>
      <c r="AL64" t="s">
        <v>87</v>
      </c>
      <c r="AM64" t="s">
        <v>87</v>
      </c>
      <c r="AN64" t="s">
        <v>87</v>
      </c>
      <c r="AO64" t="s">
        <v>87</v>
      </c>
      <c r="AP64" t="s">
        <v>87</v>
      </c>
      <c r="AQ64" t="s">
        <v>87</v>
      </c>
      <c r="AR64" t="s">
        <v>87</v>
      </c>
      <c r="AS64" t="s">
        <v>87</v>
      </c>
      <c r="AT64" t="s">
        <v>87</v>
      </c>
      <c r="AU64" t="s">
        <v>87</v>
      </c>
      <c r="AV64" t="s">
        <v>87</v>
      </c>
      <c r="AW64" t="s">
        <v>87</v>
      </c>
      <c r="AX64" t="s">
        <v>87</v>
      </c>
      <c r="AY64" t="s">
        <v>87</v>
      </c>
      <c r="AZ64" t="s">
        <v>87</v>
      </c>
      <c r="BA64" t="s">
        <v>87</v>
      </c>
      <c r="BB64" t="s">
        <v>87</v>
      </c>
      <c r="BC64" t="s">
        <v>87</v>
      </c>
      <c r="BD64" t="s">
        <v>87</v>
      </c>
      <c r="BE64" t="s">
        <v>87</v>
      </c>
    </row>
    <row r="65" spans="1:57" x14ac:dyDescent="0.45">
      <c r="A65" t="s">
        <v>240</v>
      </c>
      <c r="B65" t="s">
        <v>79</v>
      </c>
      <c r="C65" t="s">
        <v>235</v>
      </c>
      <c r="D65" t="s">
        <v>81</v>
      </c>
      <c r="E65" s="2" t="str">
        <f>HYPERLINK("capsilon://?command=openfolder&amp;siteaddress=FAM.docvelocity-na8.net&amp;folderid=FX8FFA80FE-247F-6D9B-5FF9-16601FA7E113","FX220212603")</f>
        <v>FX220212603</v>
      </c>
      <c r="F65" t="s">
        <v>19</v>
      </c>
      <c r="G65" t="s">
        <v>19</v>
      </c>
      <c r="H65" t="s">
        <v>82</v>
      </c>
      <c r="I65" t="s">
        <v>241</v>
      </c>
      <c r="J65">
        <v>0</v>
      </c>
      <c r="K65" t="s">
        <v>84</v>
      </c>
      <c r="L65" t="s">
        <v>85</v>
      </c>
      <c r="M65" t="s">
        <v>86</v>
      </c>
      <c r="N65">
        <v>1</v>
      </c>
      <c r="O65" s="1">
        <v>44624.841111111113</v>
      </c>
      <c r="P65" s="1">
        <v>44625.121053240742</v>
      </c>
      <c r="Q65">
        <v>23686</v>
      </c>
      <c r="R65">
        <v>501</v>
      </c>
      <c r="S65" t="b">
        <v>0</v>
      </c>
      <c r="T65" t="s">
        <v>87</v>
      </c>
      <c r="U65" t="b">
        <v>0</v>
      </c>
      <c r="V65" t="s">
        <v>98</v>
      </c>
      <c r="W65" s="1">
        <v>44625.121053240742</v>
      </c>
      <c r="X65">
        <v>417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72</v>
      </c>
      <c r="AF65">
        <v>0</v>
      </c>
      <c r="AG65">
        <v>2</v>
      </c>
      <c r="AH65" t="s">
        <v>87</v>
      </c>
      <c r="AI65" t="s">
        <v>87</v>
      </c>
      <c r="AJ65" t="s">
        <v>87</v>
      </c>
      <c r="AK65" t="s">
        <v>87</v>
      </c>
      <c r="AL65" t="s">
        <v>87</v>
      </c>
      <c r="AM65" t="s">
        <v>87</v>
      </c>
      <c r="AN65" t="s">
        <v>87</v>
      </c>
      <c r="AO65" t="s">
        <v>87</v>
      </c>
      <c r="AP65" t="s">
        <v>87</v>
      </c>
      <c r="AQ65" t="s">
        <v>87</v>
      </c>
      <c r="AR65" t="s">
        <v>87</v>
      </c>
      <c r="AS65" t="s">
        <v>87</v>
      </c>
      <c r="AT65" t="s">
        <v>87</v>
      </c>
      <c r="AU65" t="s">
        <v>87</v>
      </c>
      <c r="AV65" t="s">
        <v>87</v>
      </c>
      <c r="AW65" t="s">
        <v>87</v>
      </c>
      <c r="AX65" t="s">
        <v>87</v>
      </c>
      <c r="AY65" t="s">
        <v>87</v>
      </c>
      <c r="AZ65" t="s">
        <v>87</v>
      </c>
      <c r="BA65" t="s">
        <v>87</v>
      </c>
      <c r="BB65" t="s">
        <v>87</v>
      </c>
      <c r="BC65" t="s">
        <v>87</v>
      </c>
      <c r="BD65" t="s">
        <v>87</v>
      </c>
      <c r="BE65" t="s">
        <v>87</v>
      </c>
    </row>
    <row r="66" spans="1:57" x14ac:dyDescent="0.45">
      <c r="A66" t="s">
        <v>242</v>
      </c>
      <c r="B66" t="s">
        <v>79</v>
      </c>
      <c r="C66" t="s">
        <v>235</v>
      </c>
      <c r="D66" t="s">
        <v>81</v>
      </c>
      <c r="E66" s="2" t="str">
        <f>HYPERLINK("capsilon://?command=openfolder&amp;siteaddress=FAM.docvelocity-na8.net&amp;folderid=FX8FFA80FE-247F-6D9B-5FF9-16601FA7E113","FX220212603")</f>
        <v>FX220212603</v>
      </c>
      <c r="F66" t="s">
        <v>19</v>
      </c>
      <c r="G66" t="s">
        <v>19</v>
      </c>
      <c r="H66" t="s">
        <v>82</v>
      </c>
      <c r="I66" t="s">
        <v>243</v>
      </c>
      <c r="J66">
        <v>0</v>
      </c>
      <c r="K66" t="s">
        <v>84</v>
      </c>
      <c r="L66" t="s">
        <v>85</v>
      </c>
      <c r="M66" t="s">
        <v>86</v>
      </c>
      <c r="N66">
        <v>1</v>
      </c>
      <c r="O66" s="1">
        <v>44624.842418981483</v>
      </c>
      <c r="P66" s="1">
        <v>44625.146168981482</v>
      </c>
      <c r="Q66">
        <v>24065</v>
      </c>
      <c r="R66">
        <v>2179</v>
      </c>
      <c r="S66" t="b">
        <v>0</v>
      </c>
      <c r="T66" t="s">
        <v>87</v>
      </c>
      <c r="U66" t="b">
        <v>0</v>
      </c>
      <c r="V66" t="s">
        <v>98</v>
      </c>
      <c r="W66" s="1">
        <v>44625.146168981482</v>
      </c>
      <c r="X66">
        <v>2169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372</v>
      </c>
      <c r="AF66">
        <v>0</v>
      </c>
      <c r="AG66">
        <v>9</v>
      </c>
      <c r="AH66" t="s">
        <v>87</v>
      </c>
      <c r="AI66" t="s">
        <v>87</v>
      </c>
      <c r="AJ66" t="s">
        <v>87</v>
      </c>
      <c r="AK66" t="s">
        <v>87</v>
      </c>
      <c r="AL66" t="s">
        <v>87</v>
      </c>
      <c r="AM66" t="s">
        <v>87</v>
      </c>
      <c r="AN66" t="s">
        <v>87</v>
      </c>
      <c r="AO66" t="s">
        <v>87</v>
      </c>
      <c r="AP66" t="s">
        <v>87</v>
      </c>
      <c r="AQ66" t="s">
        <v>87</v>
      </c>
      <c r="AR66" t="s">
        <v>87</v>
      </c>
      <c r="AS66" t="s">
        <v>87</v>
      </c>
      <c r="AT66" t="s">
        <v>87</v>
      </c>
      <c r="AU66" t="s">
        <v>87</v>
      </c>
      <c r="AV66" t="s">
        <v>87</v>
      </c>
      <c r="AW66" t="s">
        <v>87</v>
      </c>
      <c r="AX66" t="s">
        <v>87</v>
      </c>
      <c r="AY66" t="s">
        <v>87</v>
      </c>
      <c r="AZ66" t="s">
        <v>87</v>
      </c>
      <c r="BA66" t="s">
        <v>87</v>
      </c>
      <c r="BB66" t="s">
        <v>87</v>
      </c>
      <c r="BC66" t="s">
        <v>87</v>
      </c>
      <c r="BD66" t="s">
        <v>87</v>
      </c>
      <c r="BE66" t="s">
        <v>87</v>
      </c>
    </row>
    <row r="67" spans="1:57" x14ac:dyDescent="0.45">
      <c r="A67" t="s">
        <v>244</v>
      </c>
      <c r="B67" t="s">
        <v>79</v>
      </c>
      <c r="C67" t="s">
        <v>235</v>
      </c>
      <c r="D67" t="s">
        <v>81</v>
      </c>
      <c r="E67" s="2" t="str">
        <f>HYPERLINK("capsilon://?command=openfolder&amp;siteaddress=FAM.docvelocity-na8.net&amp;folderid=FX8FFA80FE-247F-6D9B-5FF9-16601FA7E113","FX220212603")</f>
        <v>FX220212603</v>
      </c>
      <c r="F67" t="s">
        <v>19</v>
      </c>
      <c r="G67" t="s">
        <v>19</v>
      </c>
      <c r="H67" t="s">
        <v>82</v>
      </c>
      <c r="I67" t="s">
        <v>241</v>
      </c>
      <c r="J67">
        <v>0</v>
      </c>
      <c r="K67" t="s">
        <v>84</v>
      </c>
      <c r="L67" t="s">
        <v>85</v>
      </c>
      <c r="M67" t="s">
        <v>86</v>
      </c>
      <c r="N67">
        <v>2</v>
      </c>
      <c r="O67" s="1">
        <v>44625.122164351851</v>
      </c>
      <c r="P67" s="1">
        <v>44625.167199074072</v>
      </c>
      <c r="Q67">
        <v>1746</v>
      </c>
      <c r="R67">
        <v>2145</v>
      </c>
      <c r="S67" t="b">
        <v>0</v>
      </c>
      <c r="T67" t="s">
        <v>87</v>
      </c>
      <c r="U67" t="b">
        <v>1</v>
      </c>
      <c r="V67" t="s">
        <v>134</v>
      </c>
      <c r="W67" s="1">
        <v>44625.150729166664</v>
      </c>
      <c r="X67">
        <v>1765</v>
      </c>
      <c r="Y67">
        <v>171</v>
      </c>
      <c r="Z67">
        <v>0</v>
      </c>
      <c r="AA67">
        <v>171</v>
      </c>
      <c r="AB67">
        <v>0</v>
      </c>
      <c r="AC67">
        <v>81</v>
      </c>
      <c r="AD67">
        <v>-171</v>
      </c>
      <c r="AE67">
        <v>0</v>
      </c>
      <c r="AF67">
        <v>0</v>
      </c>
      <c r="AG67">
        <v>0</v>
      </c>
      <c r="AH67" t="s">
        <v>245</v>
      </c>
      <c r="AI67" s="1">
        <v>44625.167199074072</v>
      </c>
      <c r="AJ67">
        <v>380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-171</v>
      </c>
      <c r="AQ67">
        <v>0</v>
      </c>
      <c r="AR67">
        <v>0</v>
      </c>
      <c r="AS67">
        <v>0</v>
      </c>
      <c r="AT67" t="s">
        <v>87</v>
      </c>
      <c r="AU67" t="s">
        <v>87</v>
      </c>
      <c r="AV67" t="s">
        <v>87</v>
      </c>
      <c r="AW67" t="s">
        <v>87</v>
      </c>
      <c r="AX67" t="s">
        <v>87</v>
      </c>
      <c r="AY67" t="s">
        <v>87</v>
      </c>
      <c r="AZ67" t="s">
        <v>87</v>
      </c>
      <c r="BA67" t="s">
        <v>87</v>
      </c>
      <c r="BB67" t="s">
        <v>87</v>
      </c>
      <c r="BC67" t="s">
        <v>87</v>
      </c>
      <c r="BD67" t="s">
        <v>87</v>
      </c>
      <c r="BE67" t="s">
        <v>87</v>
      </c>
    </row>
    <row r="68" spans="1:57" x14ac:dyDescent="0.45">
      <c r="A68" t="s">
        <v>246</v>
      </c>
      <c r="B68" t="s">
        <v>79</v>
      </c>
      <c r="C68" t="s">
        <v>235</v>
      </c>
      <c r="D68" t="s">
        <v>81</v>
      </c>
      <c r="E68" s="2" t="str">
        <f>HYPERLINK("capsilon://?command=openfolder&amp;siteaddress=FAM.docvelocity-na8.net&amp;folderid=FX8FFA80FE-247F-6D9B-5FF9-16601FA7E113","FX220212603")</f>
        <v>FX220212603</v>
      </c>
      <c r="F68" t="s">
        <v>19</v>
      </c>
      <c r="G68" t="s">
        <v>19</v>
      </c>
      <c r="H68" t="s">
        <v>82</v>
      </c>
      <c r="I68" t="s">
        <v>243</v>
      </c>
      <c r="J68">
        <v>0</v>
      </c>
      <c r="K68" t="s">
        <v>84</v>
      </c>
      <c r="L68" t="s">
        <v>85</v>
      </c>
      <c r="M68" t="s">
        <v>86</v>
      </c>
      <c r="N68">
        <v>2</v>
      </c>
      <c r="O68" s="1">
        <v>44625.148032407407</v>
      </c>
      <c r="P68" s="1">
        <v>44625.755208333336</v>
      </c>
      <c r="Q68">
        <v>44782</v>
      </c>
      <c r="R68">
        <v>7678</v>
      </c>
      <c r="S68" t="b">
        <v>0</v>
      </c>
      <c r="T68" t="s">
        <v>87</v>
      </c>
      <c r="U68" t="b">
        <v>1</v>
      </c>
      <c r="V68" t="s">
        <v>131</v>
      </c>
      <c r="W68" s="1">
        <v>44625.505150462966</v>
      </c>
      <c r="X68">
        <v>4141</v>
      </c>
      <c r="Y68">
        <v>626</v>
      </c>
      <c r="Z68">
        <v>0</v>
      </c>
      <c r="AA68">
        <v>626</v>
      </c>
      <c r="AB68">
        <v>0</v>
      </c>
      <c r="AC68">
        <v>218</v>
      </c>
      <c r="AD68">
        <v>-626</v>
      </c>
      <c r="AE68">
        <v>0</v>
      </c>
      <c r="AF68">
        <v>0</v>
      </c>
      <c r="AG68">
        <v>0</v>
      </c>
      <c r="AH68" t="s">
        <v>99</v>
      </c>
      <c r="AI68" s="1">
        <v>44625.755208333336</v>
      </c>
      <c r="AJ68">
        <v>3413</v>
      </c>
      <c r="AK68">
        <v>7</v>
      </c>
      <c r="AL68">
        <v>0</v>
      </c>
      <c r="AM68">
        <v>7</v>
      </c>
      <c r="AN68">
        <v>59</v>
      </c>
      <c r="AO68">
        <v>7</v>
      </c>
      <c r="AP68">
        <v>-633</v>
      </c>
      <c r="AQ68">
        <v>0</v>
      </c>
      <c r="AR68">
        <v>0</v>
      </c>
      <c r="AS68">
        <v>0</v>
      </c>
      <c r="AT68" t="s">
        <v>87</v>
      </c>
      <c r="AU68" t="s">
        <v>87</v>
      </c>
      <c r="AV68" t="s">
        <v>87</v>
      </c>
      <c r="AW68" t="s">
        <v>87</v>
      </c>
      <c r="AX68" t="s">
        <v>87</v>
      </c>
      <c r="AY68" t="s">
        <v>87</v>
      </c>
      <c r="AZ68" t="s">
        <v>87</v>
      </c>
      <c r="BA68" t="s">
        <v>87</v>
      </c>
      <c r="BB68" t="s">
        <v>87</v>
      </c>
      <c r="BC68" t="s">
        <v>87</v>
      </c>
      <c r="BD68" t="s">
        <v>87</v>
      </c>
      <c r="BE68" t="s">
        <v>87</v>
      </c>
    </row>
    <row r="69" spans="1:57" x14ac:dyDescent="0.45">
      <c r="A69" t="s">
        <v>247</v>
      </c>
      <c r="B69" t="s">
        <v>79</v>
      </c>
      <c r="C69" t="s">
        <v>177</v>
      </c>
      <c r="D69" t="s">
        <v>81</v>
      </c>
      <c r="E69" s="2" t="str">
        <f>HYPERLINK("capsilon://?command=openfolder&amp;siteaddress=FAM.docvelocity-na8.net&amp;folderid=FXE4DA9138-9643-428D-7BA2-3DB4FFA772C9","FX220210044")</f>
        <v>FX220210044</v>
      </c>
      <c r="F69" t="s">
        <v>19</v>
      </c>
      <c r="G69" t="s">
        <v>19</v>
      </c>
      <c r="H69" t="s">
        <v>82</v>
      </c>
      <c r="I69" t="s">
        <v>248</v>
      </c>
      <c r="J69">
        <v>0</v>
      </c>
      <c r="K69" t="s">
        <v>84</v>
      </c>
      <c r="L69" t="s">
        <v>85</v>
      </c>
      <c r="M69" t="s">
        <v>86</v>
      </c>
      <c r="N69">
        <v>1</v>
      </c>
      <c r="O69" s="1">
        <v>44621.533032407409</v>
      </c>
      <c r="P69" s="1">
        <v>44622.20857638889</v>
      </c>
      <c r="Q69">
        <v>55036</v>
      </c>
      <c r="R69">
        <v>3331</v>
      </c>
      <c r="S69" t="b">
        <v>0</v>
      </c>
      <c r="T69" t="s">
        <v>87</v>
      </c>
      <c r="U69" t="b">
        <v>0</v>
      </c>
      <c r="V69" t="s">
        <v>192</v>
      </c>
      <c r="W69" s="1">
        <v>44622.20857638889</v>
      </c>
      <c r="X69">
        <v>2066</v>
      </c>
      <c r="Y69">
        <v>0</v>
      </c>
      <c r="Z69">
        <v>0</v>
      </c>
      <c r="AA69">
        <v>0</v>
      </c>
      <c r="AB69">
        <v>21</v>
      </c>
      <c r="AC69">
        <v>0</v>
      </c>
      <c r="AD69">
        <v>0</v>
      </c>
      <c r="AE69">
        <v>205</v>
      </c>
      <c r="AF69">
        <v>0</v>
      </c>
      <c r="AG69">
        <v>26</v>
      </c>
      <c r="AH69" t="s">
        <v>87</v>
      </c>
      <c r="AI69" t="s">
        <v>87</v>
      </c>
      <c r="AJ69" t="s">
        <v>87</v>
      </c>
      <c r="AK69" t="s">
        <v>87</v>
      </c>
      <c r="AL69" t="s">
        <v>87</v>
      </c>
      <c r="AM69" t="s">
        <v>87</v>
      </c>
      <c r="AN69" t="s">
        <v>87</v>
      </c>
      <c r="AO69" t="s">
        <v>87</v>
      </c>
      <c r="AP69" t="s">
        <v>87</v>
      </c>
      <c r="AQ69" t="s">
        <v>87</v>
      </c>
      <c r="AR69" t="s">
        <v>87</v>
      </c>
      <c r="AS69" t="s">
        <v>87</v>
      </c>
      <c r="AT69" t="s">
        <v>87</v>
      </c>
      <c r="AU69" t="s">
        <v>87</v>
      </c>
      <c r="AV69" t="s">
        <v>87</v>
      </c>
      <c r="AW69" t="s">
        <v>87</v>
      </c>
      <c r="AX69" t="s">
        <v>87</v>
      </c>
      <c r="AY69" t="s">
        <v>87</v>
      </c>
      <c r="AZ69" t="s">
        <v>87</v>
      </c>
      <c r="BA69" t="s">
        <v>87</v>
      </c>
      <c r="BB69" t="s">
        <v>87</v>
      </c>
      <c r="BC69" t="s">
        <v>87</v>
      </c>
      <c r="BD69" t="s">
        <v>87</v>
      </c>
      <c r="BE69" t="s">
        <v>87</v>
      </c>
    </row>
    <row r="70" spans="1:57" x14ac:dyDescent="0.45">
      <c r="A70" t="s">
        <v>249</v>
      </c>
      <c r="B70" t="s">
        <v>79</v>
      </c>
      <c r="C70" t="s">
        <v>96</v>
      </c>
      <c r="D70" t="s">
        <v>81</v>
      </c>
      <c r="E70" s="2" t="str">
        <f t="shared" ref="E70:E75" si="1">HYPERLINK("capsilon://?command=openfolder&amp;siteaddress=FAM.docvelocity-na8.net&amp;folderid=FXA08DD81C-7353-79E4-9DDD-E134BB784CA8","FX220210404")</f>
        <v>FX220210404</v>
      </c>
      <c r="F70" t="s">
        <v>19</v>
      </c>
      <c r="G70" t="s">
        <v>19</v>
      </c>
      <c r="H70" t="s">
        <v>82</v>
      </c>
      <c r="I70" t="s">
        <v>191</v>
      </c>
      <c r="J70">
        <v>0</v>
      </c>
      <c r="K70" t="s">
        <v>84</v>
      </c>
      <c r="L70" t="s">
        <v>85</v>
      </c>
      <c r="M70" t="s">
        <v>86</v>
      </c>
      <c r="N70">
        <v>2</v>
      </c>
      <c r="O70" s="1">
        <v>44627.178391203706</v>
      </c>
      <c r="P70" s="1">
        <v>44627.657407407409</v>
      </c>
      <c r="Q70">
        <v>39018</v>
      </c>
      <c r="R70">
        <v>2369</v>
      </c>
      <c r="S70" t="b">
        <v>0</v>
      </c>
      <c r="T70" t="s">
        <v>87</v>
      </c>
      <c r="U70" t="b">
        <v>1</v>
      </c>
      <c r="V70" t="s">
        <v>119</v>
      </c>
      <c r="W70" s="1">
        <v>44627.207627314812</v>
      </c>
      <c r="X70">
        <v>2067</v>
      </c>
      <c r="Y70">
        <v>113</v>
      </c>
      <c r="Z70">
        <v>0</v>
      </c>
      <c r="AA70">
        <v>113</v>
      </c>
      <c r="AB70">
        <v>0</v>
      </c>
      <c r="AC70">
        <v>103</v>
      </c>
      <c r="AD70">
        <v>-113</v>
      </c>
      <c r="AE70">
        <v>0</v>
      </c>
      <c r="AF70">
        <v>0</v>
      </c>
      <c r="AG70">
        <v>0</v>
      </c>
      <c r="AH70" t="s">
        <v>89</v>
      </c>
      <c r="AI70" s="1">
        <v>44627.657407407409</v>
      </c>
      <c r="AJ70">
        <v>172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-113</v>
      </c>
      <c r="AQ70">
        <v>0</v>
      </c>
      <c r="AR70">
        <v>0</v>
      </c>
      <c r="AS70">
        <v>0</v>
      </c>
      <c r="AT70" t="s">
        <v>87</v>
      </c>
      <c r="AU70" t="s">
        <v>87</v>
      </c>
      <c r="AV70" t="s">
        <v>87</v>
      </c>
      <c r="AW70" t="s">
        <v>87</v>
      </c>
      <c r="AX70" t="s">
        <v>87</v>
      </c>
      <c r="AY70" t="s">
        <v>87</v>
      </c>
      <c r="AZ70" t="s">
        <v>87</v>
      </c>
      <c r="BA70" t="s">
        <v>87</v>
      </c>
      <c r="BB70" t="s">
        <v>87</v>
      </c>
      <c r="BC70" t="s">
        <v>87</v>
      </c>
      <c r="BD70" t="s">
        <v>87</v>
      </c>
      <c r="BE70" t="s">
        <v>87</v>
      </c>
    </row>
    <row r="71" spans="1:57" x14ac:dyDescent="0.45">
      <c r="A71" t="s">
        <v>250</v>
      </c>
      <c r="B71" t="s">
        <v>79</v>
      </c>
      <c r="C71" t="s">
        <v>96</v>
      </c>
      <c r="D71" t="s">
        <v>81</v>
      </c>
      <c r="E71" s="2" t="str">
        <f t="shared" si="1"/>
        <v>FX220210404</v>
      </c>
      <c r="F71" t="s">
        <v>19</v>
      </c>
      <c r="G71" t="s">
        <v>19</v>
      </c>
      <c r="H71" t="s">
        <v>82</v>
      </c>
      <c r="I71" t="s">
        <v>194</v>
      </c>
      <c r="J71">
        <v>0</v>
      </c>
      <c r="K71" t="s">
        <v>84</v>
      </c>
      <c r="L71" t="s">
        <v>85</v>
      </c>
      <c r="M71" t="s">
        <v>86</v>
      </c>
      <c r="N71">
        <v>2</v>
      </c>
      <c r="O71" s="1">
        <v>44627.18546296296</v>
      </c>
      <c r="P71" s="1">
        <v>44627.658738425926</v>
      </c>
      <c r="Q71">
        <v>39437</v>
      </c>
      <c r="R71">
        <v>1454</v>
      </c>
      <c r="S71" t="b">
        <v>0</v>
      </c>
      <c r="T71" t="s">
        <v>87</v>
      </c>
      <c r="U71" t="b">
        <v>1</v>
      </c>
      <c r="V71" t="s">
        <v>131</v>
      </c>
      <c r="W71" s="1">
        <v>44627.223217592589</v>
      </c>
      <c r="X71">
        <v>1279</v>
      </c>
      <c r="Y71">
        <v>74</v>
      </c>
      <c r="Z71">
        <v>0</v>
      </c>
      <c r="AA71">
        <v>74</v>
      </c>
      <c r="AB71">
        <v>37</v>
      </c>
      <c r="AC71">
        <v>53</v>
      </c>
      <c r="AD71">
        <v>-74</v>
      </c>
      <c r="AE71">
        <v>0</v>
      </c>
      <c r="AF71">
        <v>0</v>
      </c>
      <c r="AG71">
        <v>0</v>
      </c>
      <c r="AH71" t="s">
        <v>89</v>
      </c>
      <c r="AI71" s="1">
        <v>44627.658738425926</v>
      </c>
      <c r="AJ71">
        <v>114</v>
      </c>
      <c r="AK71">
        <v>0</v>
      </c>
      <c r="AL71">
        <v>0</v>
      </c>
      <c r="AM71">
        <v>0</v>
      </c>
      <c r="AN71">
        <v>37</v>
      </c>
      <c r="AO71">
        <v>0</v>
      </c>
      <c r="AP71">
        <v>-74</v>
      </c>
      <c r="AQ71">
        <v>0</v>
      </c>
      <c r="AR71">
        <v>0</v>
      </c>
      <c r="AS71">
        <v>0</v>
      </c>
      <c r="AT71" t="s">
        <v>87</v>
      </c>
      <c r="AU71" t="s">
        <v>87</v>
      </c>
      <c r="AV71" t="s">
        <v>87</v>
      </c>
      <c r="AW71" t="s">
        <v>87</v>
      </c>
      <c r="AX71" t="s">
        <v>87</v>
      </c>
      <c r="AY71" t="s">
        <v>87</v>
      </c>
      <c r="AZ71" t="s">
        <v>87</v>
      </c>
      <c r="BA71" t="s">
        <v>87</v>
      </c>
      <c r="BB71" t="s">
        <v>87</v>
      </c>
      <c r="BC71" t="s">
        <v>87</v>
      </c>
      <c r="BD71" t="s">
        <v>87</v>
      </c>
      <c r="BE71" t="s">
        <v>87</v>
      </c>
    </row>
    <row r="72" spans="1:57" x14ac:dyDescent="0.45">
      <c r="A72" t="s">
        <v>251</v>
      </c>
      <c r="B72" t="s">
        <v>79</v>
      </c>
      <c r="C72" t="s">
        <v>96</v>
      </c>
      <c r="D72" t="s">
        <v>81</v>
      </c>
      <c r="E72" s="2" t="str">
        <f t="shared" si="1"/>
        <v>FX220210404</v>
      </c>
      <c r="F72" t="s">
        <v>19</v>
      </c>
      <c r="G72" t="s">
        <v>19</v>
      </c>
      <c r="H72" t="s">
        <v>82</v>
      </c>
      <c r="I72" t="s">
        <v>196</v>
      </c>
      <c r="J72">
        <v>0</v>
      </c>
      <c r="K72" t="s">
        <v>84</v>
      </c>
      <c r="L72" t="s">
        <v>85</v>
      </c>
      <c r="M72" t="s">
        <v>86</v>
      </c>
      <c r="N72">
        <v>2</v>
      </c>
      <c r="O72" s="1">
        <v>44627.186527777776</v>
      </c>
      <c r="P72" s="1">
        <v>44627.673020833332</v>
      </c>
      <c r="Q72">
        <v>40602</v>
      </c>
      <c r="R72">
        <v>1431</v>
      </c>
      <c r="S72" t="b">
        <v>0</v>
      </c>
      <c r="T72" t="s">
        <v>87</v>
      </c>
      <c r="U72" t="b">
        <v>1</v>
      </c>
      <c r="V72" t="s">
        <v>119</v>
      </c>
      <c r="W72" s="1">
        <v>44627.214166666665</v>
      </c>
      <c r="X72">
        <v>564</v>
      </c>
      <c r="Y72">
        <v>74</v>
      </c>
      <c r="Z72">
        <v>0</v>
      </c>
      <c r="AA72">
        <v>74</v>
      </c>
      <c r="AB72">
        <v>0</v>
      </c>
      <c r="AC72">
        <v>34</v>
      </c>
      <c r="AD72">
        <v>-74</v>
      </c>
      <c r="AE72">
        <v>0</v>
      </c>
      <c r="AF72">
        <v>0</v>
      </c>
      <c r="AG72">
        <v>0</v>
      </c>
      <c r="AH72" t="s">
        <v>129</v>
      </c>
      <c r="AI72" s="1">
        <v>44627.673020833332</v>
      </c>
      <c r="AJ72">
        <v>841</v>
      </c>
      <c r="AK72">
        <v>3</v>
      </c>
      <c r="AL72">
        <v>0</v>
      </c>
      <c r="AM72">
        <v>3</v>
      </c>
      <c r="AN72">
        <v>0</v>
      </c>
      <c r="AO72">
        <v>3</v>
      </c>
      <c r="AP72">
        <v>-77</v>
      </c>
      <c r="AQ72">
        <v>0</v>
      </c>
      <c r="AR72">
        <v>0</v>
      </c>
      <c r="AS72">
        <v>0</v>
      </c>
      <c r="AT72" t="s">
        <v>87</v>
      </c>
      <c r="AU72" t="s">
        <v>87</v>
      </c>
      <c r="AV72" t="s">
        <v>87</v>
      </c>
      <c r="AW72" t="s">
        <v>87</v>
      </c>
      <c r="AX72" t="s">
        <v>87</v>
      </c>
      <c r="AY72" t="s">
        <v>87</v>
      </c>
      <c r="AZ72" t="s">
        <v>87</v>
      </c>
      <c r="BA72" t="s">
        <v>87</v>
      </c>
      <c r="BB72" t="s">
        <v>87</v>
      </c>
      <c r="BC72" t="s">
        <v>87</v>
      </c>
      <c r="BD72" t="s">
        <v>87</v>
      </c>
      <c r="BE72" t="s">
        <v>87</v>
      </c>
    </row>
    <row r="73" spans="1:57" x14ac:dyDescent="0.45">
      <c r="A73" t="s">
        <v>252</v>
      </c>
      <c r="B73" t="s">
        <v>79</v>
      </c>
      <c r="C73" t="s">
        <v>96</v>
      </c>
      <c r="D73" t="s">
        <v>81</v>
      </c>
      <c r="E73" s="2" t="str">
        <f t="shared" si="1"/>
        <v>FX220210404</v>
      </c>
      <c r="F73" t="s">
        <v>19</v>
      </c>
      <c r="G73" t="s">
        <v>19</v>
      </c>
      <c r="H73" t="s">
        <v>82</v>
      </c>
      <c r="I73" t="s">
        <v>198</v>
      </c>
      <c r="J73">
        <v>0</v>
      </c>
      <c r="K73" t="s">
        <v>84</v>
      </c>
      <c r="L73" t="s">
        <v>85</v>
      </c>
      <c r="M73" t="s">
        <v>86</v>
      </c>
      <c r="N73">
        <v>2</v>
      </c>
      <c r="O73" s="1">
        <v>44627.18954861111</v>
      </c>
      <c r="P73" s="1">
        <v>44627.668449074074</v>
      </c>
      <c r="Q73">
        <v>40508</v>
      </c>
      <c r="R73">
        <v>869</v>
      </c>
      <c r="S73" t="b">
        <v>0</v>
      </c>
      <c r="T73" t="s">
        <v>87</v>
      </c>
      <c r="U73" t="b">
        <v>1</v>
      </c>
      <c r="V73" t="s">
        <v>119</v>
      </c>
      <c r="W73" s="1">
        <v>44627.224710648145</v>
      </c>
      <c r="X73">
        <v>664</v>
      </c>
      <c r="Y73">
        <v>111</v>
      </c>
      <c r="Z73">
        <v>0</v>
      </c>
      <c r="AA73">
        <v>111</v>
      </c>
      <c r="AB73">
        <v>0</v>
      </c>
      <c r="AC73">
        <v>89</v>
      </c>
      <c r="AD73">
        <v>-111</v>
      </c>
      <c r="AE73">
        <v>0</v>
      </c>
      <c r="AF73">
        <v>0</v>
      </c>
      <c r="AG73">
        <v>0</v>
      </c>
      <c r="AH73" t="s">
        <v>89</v>
      </c>
      <c r="AI73" s="1">
        <v>44627.668449074074</v>
      </c>
      <c r="AJ73">
        <v>177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-111</v>
      </c>
      <c r="AQ73">
        <v>0</v>
      </c>
      <c r="AR73">
        <v>0</v>
      </c>
      <c r="AS73">
        <v>0</v>
      </c>
      <c r="AT73" t="s">
        <v>87</v>
      </c>
      <c r="AU73" t="s">
        <v>87</v>
      </c>
      <c r="AV73" t="s">
        <v>87</v>
      </c>
      <c r="AW73" t="s">
        <v>87</v>
      </c>
      <c r="AX73" t="s">
        <v>87</v>
      </c>
      <c r="AY73" t="s">
        <v>87</v>
      </c>
      <c r="AZ73" t="s">
        <v>87</v>
      </c>
      <c r="BA73" t="s">
        <v>87</v>
      </c>
      <c r="BB73" t="s">
        <v>87</v>
      </c>
      <c r="BC73" t="s">
        <v>87</v>
      </c>
      <c r="BD73" t="s">
        <v>87</v>
      </c>
      <c r="BE73" t="s">
        <v>87</v>
      </c>
    </row>
    <row r="74" spans="1:57" x14ac:dyDescent="0.45">
      <c r="A74" t="s">
        <v>253</v>
      </c>
      <c r="B74" t="s">
        <v>79</v>
      </c>
      <c r="C74" t="s">
        <v>96</v>
      </c>
      <c r="D74" t="s">
        <v>81</v>
      </c>
      <c r="E74" s="2" t="str">
        <f t="shared" si="1"/>
        <v>FX220210404</v>
      </c>
      <c r="F74" t="s">
        <v>19</v>
      </c>
      <c r="G74" t="s">
        <v>19</v>
      </c>
      <c r="H74" t="s">
        <v>82</v>
      </c>
      <c r="I74" t="s">
        <v>200</v>
      </c>
      <c r="J74">
        <v>0</v>
      </c>
      <c r="K74" t="s">
        <v>84</v>
      </c>
      <c r="L74" t="s">
        <v>85</v>
      </c>
      <c r="M74" t="s">
        <v>86</v>
      </c>
      <c r="N74">
        <v>2</v>
      </c>
      <c r="O74" s="1">
        <v>44627.191342592596</v>
      </c>
      <c r="P74" s="1">
        <v>44627.670104166667</v>
      </c>
      <c r="Q74">
        <v>40399</v>
      </c>
      <c r="R74">
        <v>966</v>
      </c>
      <c r="S74" t="b">
        <v>0</v>
      </c>
      <c r="T74" t="s">
        <v>87</v>
      </c>
      <c r="U74" t="b">
        <v>1</v>
      </c>
      <c r="V74" t="s">
        <v>131</v>
      </c>
      <c r="W74" s="1">
        <v>44627.23265046296</v>
      </c>
      <c r="X74">
        <v>815</v>
      </c>
      <c r="Y74">
        <v>111</v>
      </c>
      <c r="Z74">
        <v>0</v>
      </c>
      <c r="AA74">
        <v>111</v>
      </c>
      <c r="AB74">
        <v>0</v>
      </c>
      <c r="AC74">
        <v>57</v>
      </c>
      <c r="AD74">
        <v>-111</v>
      </c>
      <c r="AE74">
        <v>0</v>
      </c>
      <c r="AF74">
        <v>0</v>
      </c>
      <c r="AG74">
        <v>0</v>
      </c>
      <c r="AH74" t="s">
        <v>89</v>
      </c>
      <c r="AI74" s="1">
        <v>44627.670104166667</v>
      </c>
      <c r="AJ74">
        <v>142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-111</v>
      </c>
      <c r="AQ74">
        <v>0</v>
      </c>
      <c r="AR74">
        <v>0</v>
      </c>
      <c r="AS74">
        <v>0</v>
      </c>
      <c r="AT74" t="s">
        <v>87</v>
      </c>
      <c r="AU74" t="s">
        <v>87</v>
      </c>
      <c r="AV74" t="s">
        <v>87</v>
      </c>
      <c r="AW74" t="s">
        <v>87</v>
      </c>
      <c r="AX74" t="s">
        <v>87</v>
      </c>
      <c r="AY74" t="s">
        <v>87</v>
      </c>
      <c r="AZ74" t="s">
        <v>87</v>
      </c>
      <c r="BA74" t="s">
        <v>87</v>
      </c>
      <c r="BB74" t="s">
        <v>87</v>
      </c>
      <c r="BC74" t="s">
        <v>87</v>
      </c>
      <c r="BD74" t="s">
        <v>87</v>
      </c>
      <c r="BE74" t="s">
        <v>87</v>
      </c>
    </row>
    <row r="75" spans="1:57" x14ac:dyDescent="0.45">
      <c r="A75" t="s">
        <v>254</v>
      </c>
      <c r="B75" t="s">
        <v>79</v>
      </c>
      <c r="C75" t="s">
        <v>96</v>
      </c>
      <c r="D75" t="s">
        <v>81</v>
      </c>
      <c r="E75" s="2" t="str">
        <f t="shared" si="1"/>
        <v>FX220210404</v>
      </c>
      <c r="F75" t="s">
        <v>19</v>
      </c>
      <c r="G75" t="s">
        <v>19</v>
      </c>
      <c r="H75" t="s">
        <v>82</v>
      </c>
      <c r="I75" t="s">
        <v>202</v>
      </c>
      <c r="J75">
        <v>0</v>
      </c>
      <c r="K75" t="s">
        <v>84</v>
      </c>
      <c r="L75" t="s">
        <v>85</v>
      </c>
      <c r="M75" t="s">
        <v>86</v>
      </c>
      <c r="N75">
        <v>2</v>
      </c>
      <c r="O75" s="1">
        <v>44627.199270833335</v>
      </c>
      <c r="P75" s="1">
        <v>44627.672708333332</v>
      </c>
      <c r="Q75">
        <v>39391</v>
      </c>
      <c r="R75">
        <v>1514</v>
      </c>
      <c r="S75" t="b">
        <v>0</v>
      </c>
      <c r="T75" t="s">
        <v>87</v>
      </c>
      <c r="U75" t="b">
        <v>1</v>
      </c>
      <c r="V75" t="s">
        <v>119</v>
      </c>
      <c r="W75" s="1">
        <v>44627.239537037036</v>
      </c>
      <c r="X75">
        <v>1281</v>
      </c>
      <c r="Y75">
        <v>150</v>
      </c>
      <c r="Z75">
        <v>0</v>
      </c>
      <c r="AA75">
        <v>150</v>
      </c>
      <c r="AB75">
        <v>37</v>
      </c>
      <c r="AC75">
        <v>125</v>
      </c>
      <c r="AD75">
        <v>-150</v>
      </c>
      <c r="AE75">
        <v>0</v>
      </c>
      <c r="AF75">
        <v>0</v>
      </c>
      <c r="AG75">
        <v>0</v>
      </c>
      <c r="AH75" t="s">
        <v>89</v>
      </c>
      <c r="AI75" s="1">
        <v>44627.672708333332</v>
      </c>
      <c r="AJ75">
        <v>224</v>
      </c>
      <c r="AK75">
        <v>0</v>
      </c>
      <c r="AL75">
        <v>0</v>
      </c>
      <c r="AM75">
        <v>0</v>
      </c>
      <c r="AN75">
        <v>37</v>
      </c>
      <c r="AO75">
        <v>0</v>
      </c>
      <c r="AP75">
        <v>-150</v>
      </c>
      <c r="AQ75">
        <v>0</v>
      </c>
      <c r="AR75">
        <v>0</v>
      </c>
      <c r="AS75">
        <v>0</v>
      </c>
      <c r="AT75" t="s">
        <v>87</v>
      </c>
      <c r="AU75" t="s">
        <v>87</v>
      </c>
      <c r="AV75" t="s">
        <v>87</v>
      </c>
      <c r="AW75" t="s">
        <v>87</v>
      </c>
      <c r="AX75" t="s">
        <v>87</v>
      </c>
      <c r="AY75" t="s">
        <v>87</v>
      </c>
      <c r="AZ75" t="s">
        <v>87</v>
      </c>
      <c r="BA75" t="s">
        <v>87</v>
      </c>
      <c r="BB75" t="s">
        <v>87</v>
      </c>
      <c r="BC75" t="s">
        <v>87</v>
      </c>
      <c r="BD75" t="s">
        <v>87</v>
      </c>
      <c r="BE75" t="s">
        <v>87</v>
      </c>
    </row>
    <row r="76" spans="1:57" x14ac:dyDescent="0.45">
      <c r="A76" t="s">
        <v>255</v>
      </c>
      <c r="B76" t="s">
        <v>79</v>
      </c>
      <c r="C76" t="s">
        <v>207</v>
      </c>
      <c r="D76" t="s">
        <v>81</v>
      </c>
      <c r="E76" s="2" t="str">
        <f>HYPERLINK("capsilon://?command=openfolder&amp;siteaddress=FAM.docvelocity-na8.net&amp;folderid=FX6AC527B5-2FED-E3BD-ED2E-2BDBE139A12A","FX220213067")</f>
        <v>FX220213067</v>
      </c>
      <c r="F76" t="s">
        <v>19</v>
      </c>
      <c r="G76" t="s">
        <v>19</v>
      </c>
      <c r="H76" t="s">
        <v>82</v>
      </c>
      <c r="I76" t="s">
        <v>208</v>
      </c>
      <c r="J76">
        <v>217</v>
      </c>
      <c r="K76" t="s">
        <v>84</v>
      </c>
      <c r="L76" t="s">
        <v>85</v>
      </c>
      <c r="M76" t="s">
        <v>86</v>
      </c>
      <c r="N76">
        <v>2</v>
      </c>
      <c r="O76" s="1">
        <v>44627.204525462963</v>
      </c>
      <c r="P76" s="1">
        <v>44627.359525462962</v>
      </c>
      <c r="Q76">
        <v>11637</v>
      </c>
      <c r="R76">
        <v>1755</v>
      </c>
      <c r="S76" t="b">
        <v>0</v>
      </c>
      <c r="T76" t="s">
        <v>87</v>
      </c>
      <c r="U76" t="b">
        <v>1</v>
      </c>
      <c r="V76" t="s">
        <v>131</v>
      </c>
      <c r="W76" s="1">
        <v>44627.240844907406</v>
      </c>
      <c r="X76">
        <v>707</v>
      </c>
      <c r="Y76">
        <v>179</v>
      </c>
      <c r="Z76">
        <v>0</v>
      </c>
      <c r="AA76">
        <v>179</v>
      </c>
      <c r="AB76">
        <v>0</v>
      </c>
      <c r="AC76">
        <v>5</v>
      </c>
      <c r="AD76">
        <v>38</v>
      </c>
      <c r="AE76">
        <v>0</v>
      </c>
      <c r="AF76">
        <v>0</v>
      </c>
      <c r="AG76">
        <v>0</v>
      </c>
      <c r="AH76" t="s">
        <v>132</v>
      </c>
      <c r="AI76" s="1">
        <v>44627.359525462962</v>
      </c>
      <c r="AJ76">
        <v>1037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38</v>
      </c>
      <c r="AQ76">
        <v>0</v>
      </c>
      <c r="AR76">
        <v>0</v>
      </c>
      <c r="AS76">
        <v>0</v>
      </c>
      <c r="AT76" t="s">
        <v>87</v>
      </c>
      <c r="AU76" t="s">
        <v>87</v>
      </c>
      <c r="AV76" t="s">
        <v>87</v>
      </c>
      <c r="AW76" t="s">
        <v>87</v>
      </c>
      <c r="AX76" t="s">
        <v>87</v>
      </c>
      <c r="AY76" t="s">
        <v>87</v>
      </c>
      <c r="AZ76" t="s">
        <v>87</v>
      </c>
      <c r="BA76" t="s">
        <v>87</v>
      </c>
      <c r="BB76" t="s">
        <v>87</v>
      </c>
      <c r="BC76" t="s">
        <v>87</v>
      </c>
      <c r="BD76" t="s">
        <v>87</v>
      </c>
      <c r="BE76" t="s">
        <v>87</v>
      </c>
    </row>
    <row r="77" spans="1:57" x14ac:dyDescent="0.45">
      <c r="A77" t="s">
        <v>256</v>
      </c>
      <c r="B77" t="s">
        <v>79</v>
      </c>
      <c r="C77" t="s">
        <v>210</v>
      </c>
      <c r="D77" t="s">
        <v>81</v>
      </c>
      <c r="E77" s="2" t="str">
        <f>HYPERLINK("capsilon://?command=openfolder&amp;siteaddress=FAM.docvelocity-na8.net&amp;folderid=FX5CA35C4B-7B77-503A-BBAC-6311662BA857","FX22026392")</f>
        <v>FX22026392</v>
      </c>
      <c r="F77" t="s">
        <v>19</v>
      </c>
      <c r="G77" t="s">
        <v>19</v>
      </c>
      <c r="H77" t="s">
        <v>82</v>
      </c>
      <c r="I77" t="s">
        <v>211</v>
      </c>
      <c r="J77">
        <v>0</v>
      </c>
      <c r="K77" t="s">
        <v>84</v>
      </c>
      <c r="L77" t="s">
        <v>85</v>
      </c>
      <c r="M77" t="s">
        <v>86</v>
      </c>
      <c r="N77">
        <v>2</v>
      </c>
      <c r="O77" s="1">
        <v>44627.206701388888</v>
      </c>
      <c r="P77" s="1">
        <v>44627.673993055556</v>
      </c>
      <c r="Q77">
        <v>39827</v>
      </c>
      <c r="R77">
        <v>547</v>
      </c>
      <c r="S77" t="b">
        <v>0</v>
      </c>
      <c r="T77" t="s">
        <v>87</v>
      </c>
      <c r="U77" t="b">
        <v>1</v>
      </c>
      <c r="V77" t="s">
        <v>131</v>
      </c>
      <c r="W77" s="1">
        <v>44627.245567129627</v>
      </c>
      <c r="X77">
        <v>407</v>
      </c>
      <c r="Y77">
        <v>37</v>
      </c>
      <c r="Z77">
        <v>0</v>
      </c>
      <c r="AA77">
        <v>37</v>
      </c>
      <c r="AB77">
        <v>0</v>
      </c>
      <c r="AC77">
        <v>21</v>
      </c>
      <c r="AD77">
        <v>-37</v>
      </c>
      <c r="AE77">
        <v>0</v>
      </c>
      <c r="AF77">
        <v>0</v>
      </c>
      <c r="AG77">
        <v>0</v>
      </c>
      <c r="AH77" t="s">
        <v>89</v>
      </c>
      <c r="AI77" s="1">
        <v>44627.673993055556</v>
      </c>
      <c r="AJ77">
        <v>110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-37</v>
      </c>
      <c r="AQ77">
        <v>0</v>
      </c>
      <c r="AR77">
        <v>0</v>
      </c>
      <c r="AS77">
        <v>0</v>
      </c>
      <c r="AT77" t="s">
        <v>87</v>
      </c>
      <c r="AU77" t="s">
        <v>87</v>
      </c>
      <c r="AV77" t="s">
        <v>87</v>
      </c>
      <c r="AW77" t="s">
        <v>87</v>
      </c>
      <c r="AX77" t="s">
        <v>87</v>
      </c>
      <c r="AY77" t="s">
        <v>87</v>
      </c>
      <c r="AZ77" t="s">
        <v>87</v>
      </c>
      <c r="BA77" t="s">
        <v>87</v>
      </c>
      <c r="BB77" t="s">
        <v>87</v>
      </c>
      <c r="BC77" t="s">
        <v>87</v>
      </c>
      <c r="BD77" t="s">
        <v>87</v>
      </c>
      <c r="BE77" t="s">
        <v>87</v>
      </c>
    </row>
    <row r="78" spans="1:57" x14ac:dyDescent="0.45">
      <c r="A78" t="s">
        <v>257</v>
      </c>
      <c r="B78" t="s">
        <v>79</v>
      </c>
      <c r="C78" t="s">
        <v>177</v>
      </c>
      <c r="D78" t="s">
        <v>81</v>
      </c>
      <c r="E78" s="2" t="str">
        <f>HYPERLINK("capsilon://?command=openfolder&amp;siteaddress=FAM.docvelocity-na8.net&amp;folderid=FXE4DA9138-9643-428D-7BA2-3DB4FFA772C9","FX220210044")</f>
        <v>FX220210044</v>
      </c>
      <c r="F78" t="s">
        <v>19</v>
      </c>
      <c r="G78" t="s">
        <v>19</v>
      </c>
      <c r="H78" t="s">
        <v>82</v>
      </c>
      <c r="I78" t="s">
        <v>215</v>
      </c>
      <c r="J78">
        <v>250</v>
      </c>
      <c r="K78" t="s">
        <v>84</v>
      </c>
      <c r="L78" t="s">
        <v>85</v>
      </c>
      <c r="M78" t="s">
        <v>86</v>
      </c>
      <c r="N78">
        <v>2</v>
      </c>
      <c r="O78" s="1">
        <v>44627.209675925929</v>
      </c>
      <c r="P78" s="1">
        <v>44627.371180555558</v>
      </c>
      <c r="Q78">
        <v>12240</v>
      </c>
      <c r="R78">
        <v>1714</v>
      </c>
      <c r="S78" t="b">
        <v>0</v>
      </c>
      <c r="T78" t="s">
        <v>87</v>
      </c>
      <c r="U78" t="b">
        <v>1</v>
      </c>
      <c r="V78" t="s">
        <v>119</v>
      </c>
      <c r="W78" s="1">
        <v>44627.250150462962</v>
      </c>
      <c r="X78">
        <v>720</v>
      </c>
      <c r="Y78">
        <v>190</v>
      </c>
      <c r="Z78">
        <v>0</v>
      </c>
      <c r="AA78">
        <v>190</v>
      </c>
      <c r="AB78">
        <v>0</v>
      </c>
      <c r="AC78">
        <v>7</v>
      </c>
      <c r="AD78">
        <v>60</v>
      </c>
      <c r="AE78">
        <v>0</v>
      </c>
      <c r="AF78">
        <v>0</v>
      </c>
      <c r="AG78">
        <v>0</v>
      </c>
      <c r="AH78" t="s">
        <v>132</v>
      </c>
      <c r="AI78" s="1">
        <v>44627.371180555558</v>
      </c>
      <c r="AJ78">
        <v>991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60</v>
      </c>
      <c r="AQ78">
        <v>0</v>
      </c>
      <c r="AR78">
        <v>0</v>
      </c>
      <c r="AS78">
        <v>0</v>
      </c>
      <c r="AT78" t="s">
        <v>87</v>
      </c>
      <c r="AU78" t="s">
        <v>87</v>
      </c>
      <c r="AV78" t="s">
        <v>87</v>
      </c>
      <c r="AW78" t="s">
        <v>87</v>
      </c>
      <c r="AX78" t="s">
        <v>87</v>
      </c>
      <c r="AY78" t="s">
        <v>87</v>
      </c>
      <c r="AZ78" t="s">
        <v>87</v>
      </c>
      <c r="BA78" t="s">
        <v>87</v>
      </c>
      <c r="BB78" t="s">
        <v>87</v>
      </c>
      <c r="BC78" t="s">
        <v>87</v>
      </c>
      <c r="BD78" t="s">
        <v>87</v>
      </c>
      <c r="BE78" t="s">
        <v>87</v>
      </c>
    </row>
    <row r="79" spans="1:57" x14ac:dyDescent="0.45">
      <c r="A79" t="s">
        <v>258</v>
      </c>
      <c r="B79" t="s">
        <v>79</v>
      </c>
      <c r="C79" t="s">
        <v>221</v>
      </c>
      <c r="D79" t="s">
        <v>81</v>
      </c>
      <c r="E79" s="2" t="str">
        <f>HYPERLINK("capsilon://?command=openfolder&amp;siteaddress=FAM.docvelocity-na8.net&amp;folderid=FX5E742D24-2EA4-AA50-CF99-BD33457706E0","FX22024275")</f>
        <v>FX22024275</v>
      </c>
      <c r="F79" t="s">
        <v>19</v>
      </c>
      <c r="G79" t="s">
        <v>19</v>
      </c>
      <c r="H79" t="s">
        <v>82</v>
      </c>
      <c r="I79" t="s">
        <v>222</v>
      </c>
      <c r="J79">
        <v>84</v>
      </c>
      <c r="K79" t="s">
        <v>84</v>
      </c>
      <c r="L79" t="s">
        <v>85</v>
      </c>
      <c r="M79" t="s">
        <v>86</v>
      </c>
      <c r="N79">
        <v>2</v>
      </c>
      <c r="O79" s="1">
        <v>44627.215798611112</v>
      </c>
      <c r="P79" s="1">
        <v>44627.384375000001</v>
      </c>
      <c r="Q79">
        <v>12312</v>
      </c>
      <c r="R79">
        <v>2253</v>
      </c>
      <c r="S79" t="b">
        <v>0</v>
      </c>
      <c r="T79" t="s">
        <v>87</v>
      </c>
      <c r="U79" t="b">
        <v>1</v>
      </c>
      <c r="V79" t="s">
        <v>119</v>
      </c>
      <c r="W79" s="1">
        <v>44627.262685185182</v>
      </c>
      <c r="X79">
        <v>1083</v>
      </c>
      <c r="Y79">
        <v>63</v>
      </c>
      <c r="Z79">
        <v>0</v>
      </c>
      <c r="AA79">
        <v>63</v>
      </c>
      <c r="AB79">
        <v>0</v>
      </c>
      <c r="AC79">
        <v>23</v>
      </c>
      <c r="AD79">
        <v>21</v>
      </c>
      <c r="AE79">
        <v>0</v>
      </c>
      <c r="AF79">
        <v>0</v>
      </c>
      <c r="AG79">
        <v>0</v>
      </c>
      <c r="AH79" t="s">
        <v>132</v>
      </c>
      <c r="AI79" s="1">
        <v>44627.384375000001</v>
      </c>
      <c r="AJ79">
        <v>1139</v>
      </c>
      <c r="AK79">
        <v>5</v>
      </c>
      <c r="AL79">
        <v>0</v>
      </c>
      <c r="AM79">
        <v>5</v>
      </c>
      <c r="AN79">
        <v>0</v>
      </c>
      <c r="AO79">
        <v>5</v>
      </c>
      <c r="AP79">
        <v>16</v>
      </c>
      <c r="AQ79">
        <v>0</v>
      </c>
      <c r="AR79">
        <v>0</v>
      </c>
      <c r="AS79">
        <v>0</v>
      </c>
      <c r="AT79" t="s">
        <v>87</v>
      </c>
      <c r="AU79" t="s">
        <v>87</v>
      </c>
      <c r="AV79" t="s">
        <v>87</v>
      </c>
      <c r="AW79" t="s">
        <v>87</v>
      </c>
      <c r="AX79" t="s">
        <v>87</v>
      </c>
      <c r="AY79" t="s">
        <v>87</v>
      </c>
      <c r="AZ79" t="s">
        <v>87</v>
      </c>
      <c r="BA79" t="s">
        <v>87</v>
      </c>
      <c r="BB79" t="s">
        <v>87</v>
      </c>
      <c r="BC79" t="s">
        <v>87</v>
      </c>
      <c r="BD79" t="s">
        <v>87</v>
      </c>
      <c r="BE79" t="s">
        <v>87</v>
      </c>
    </row>
    <row r="80" spans="1:57" x14ac:dyDescent="0.45">
      <c r="A80" t="s">
        <v>259</v>
      </c>
      <c r="B80" t="s">
        <v>79</v>
      </c>
      <c r="C80" t="s">
        <v>238</v>
      </c>
      <c r="D80" t="s">
        <v>81</v>
      </c>
      <c r="E80" s="2" t="str">
        <f>HYPERLINK("capsilon://?command=openfolder&amp;siteaddress=FAM.docvelocity-na8.net&amp;folderid=FX4911DE97-62D2-90E8-8BCB-D568BC5528C7","FX220212927")</f>
        <v>FX220212927</v>
      </c>
      <c r="F80" t="s">
        <v>19</v>
      </c>
      <c r="G80" t="s">
        <v>19</v>
      </c>
      <c r="H80" t="s">
        <v>82</v>
      </c>
      <c r="I80" t="s">
        <v>239</v>
      </c>
      <c r="J80">
        <v>336</v>
      </c>
      <c r="K80" t="s">
        <v>84</v>
      </c>
      <c r="L80" t="s">
        <v>85</v>
      </c>
      <c r="M80" t="s">
        <v>86</v>
      </c>
      <c r="N80">
        <v>2</v>
      </c>
      <c r="O80" s="1">
        <v>44627.217523148145</v>
      </c>
      <c r="P80" s="1">
        <v>44627.401666666665</v>
      </c>
      <c r="Q80">
        <v>13492</v>
      </c>
      <c r="R80">
        <v>2418</v>
      </c>
      <c r="S80" t="b">
        <v>0</v>
      </c>
      <c r="T80" t="s">
        <v>87</v>
      </c>
      <c r="U80" t="b">
        <v>1</v>
      </c>
      <c r="V80" t="s">
        <v>131</v>
      </c>
      <c r="W80" s="1">
        <v>44627.255833333336</v>
      </c>
      <c r="X80">
        <v>887</v>
      </c>
      <c r="Y80">
        <v>284</v>
      </c>
      <c r="Z80">
        <v>0</v>
      </c>
      <c r="AA80">
        <v>284</v>
      </c>
      <c r="AB80">
        <v>0</v>
      </c>
      <c r="AC80">
        <v>13</v>
      </c>
      <c r="AD80">
        <v>52</v>
      </c>
      <c r="AE80">
        <v>0</v>
      </c>
      <c r="AF80">
        <v>0</v>
      </c>
      <c r="AG80">
        <v>0</v>
      </c>
      <c r="AH80" t="s">
        <v>132</v>
      </c>
      <c r="AI80" s="1">
        <v>44627.401666666665</v>
      </c>
      <c r="AJ80">
        <v>1493</v>
      </c>
      <c r="AK80">
        <v>2</v>
      </c>
      <c r="AL80">
        <v>0</v>
      </c>
      <c r="AM80">
        <v>2</v>
      </c>
      <c r="AN80">
        <v>0</v>
      </c>
      <c r="AO80">
        <v>2</v>
      </c>
      <c r="AP80">
        <v>50</v>
      </c>
      <c r="AQ80">
        <v>0</v>
      </c>
      <c r="AR80">
        <v>0</v>
      </c>
      <c r="AS80">
        <v>0</v>
      </c>
      <c r="AT80" t="s">
        <v>87</v>
      </c>
      <c r="AU80" t="s">
        <v>87</v>
      </c>
      <c r="AV80" t="s">
        <v>87</v>
      </c>
      <c r="AW80" t="s">
        <v>87</v>
      </c>
      <c r="AX80" t="s">
        <v>87</v>
      </c>
      <c r="AY80" t="s">
        <v>87</v>
      </c>
      <c r="AZ80" t="s">
        <v>87</v>
      </c>
      <c r="BA80" t="s">
        <v>87</v>
      </c>
      <c r="BB80" t="s">
        <v>87</v>
      </c>
      <c r="BC80" t="s">
        <v>87</v>
      </c>
      <c r="BD80" t="s">
        <v>87</v>
      </c>
      <c r="BE80" t="s">
        <v>87</v>
      </c>
    </row>
    <row r="81" spans="1:57" x14ac:dyDescent="0.45">
      <c r="A81" t="s">
        <v>260</v>
      </c>
      <c r="B81" t="s">
        <v>79</v>
      </c>
      <c r="C81" t="s">
        <v>164</v>
      </c>
      <c r="D81" t="s">
        <v>81</v>
      </c>
      <c r="E81" s="2" t="str">
        <f>HYPERLINK("capsilon://?command=openfolder&amp;siteaddress=FAM.docvelocity-na8.net&amp;folderid=FX37DDE947-04BA-3498-0D5B-A50F84623EB2","FX22029059")</f>
        <v>FX22029059</v>
      </c>
      <c r="F81" t="s">
        <v>19</v>
      </c>
      <c r="G81" t="s">
        <v>19</v>
      </c>
      <c r="H81" t="s">
        <v>82</v>
      </c>
      <c r="I81" t="s">
        <v>261</v>
      </c>
      <c r="J81">
        <v>0</v>
      </c>
      <c r="K81" t="s">
        <v>84</v>
      </c>
      <c r="L81" t="s">
        <v>85</v>
      </c>
      <c r="M81" t="s">
        <v>86</v>
      </c>
      <c r="N81">
        <v>1</v>
      </c>
      <c r="O81" s="1">
        <v>44621.540347222224</v>
      </c>
      <c r="P81" s="1">
        <v>44622.250810185185</v>
      </c>
      <c r="Q81">
        <v>60412</v>
      </c>
      <c r="R81">
        <v>972</v>
      </c>
      <c r="S81" t="b">
        <v>0</v>
      </c>
      <c r="T81" t="s">
        <v>87</v>
      </c>
      <c r="U81" t="b">
        <v>0</v>
      </c>
      <c r="V81" t="s">
        <v>192</v>
      </c>
      <c r="W81" s="1">
        <v>44622.250810185185</v>
      </c>
      <c r="X81">
        <v>326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197</v>
      </c>
      <c r="AF81">
        <v>0</v>
      </c>
      <c r="AG81">
        <v>8</v>
      </c>
      <c r="AH81" t="s">
        <v>87</v>
      </c>
      <c r="AI81" t="s">
        <v>87</v>
      </c>
      <c r="AJ81" t="s">
        <v>87</v>
      </c>
      <c r="AK81" t="s">
        <v>87</v>
      </c>
      <c r="AL81" t="s">
        <v>87</v>
      </c>
      <c r="AM81" t="s">
        <v>87</v>
      </c>
      <c r="AN81" t="s">
        <v>87</v>
      </c>
      <c r="AO81" t="s">
        <v>87</v>
      </c>
      <c r="AP81" t="s">
        <v>87</v>
      </c>
      <c r="AQ81" t="s">
        <v>87</v>
      </c>
      <c r="AR81" t="s">
        <v>87</v>
      </c>
      <c r="AS81" t="s">
        <v>87</v>
      </c>
      <c r="AT81" t="s">
        <v>87</v>
      </c>
      <c r="AU81" t="s">
        <v>87</v>
      </c>
      <c r="AV81" t="s">
        <v>87</v>
      </c>
      <c r="AW81" t="s">
        <v>87</v>
      </c>
      <c r="AX81" t="s">
        <v>87</v>
      </c>
      <c r="AY81" t="s">
        <v>87</v>
      </c>
      <c r="AZ81" t="s">
        <v>87</v>
      </c>
      <c r="BA81" t="s">
        <v>87</v>
      </c>
      <c r="BB81" t="s">
        <v>87</v>
      </c>
      <c r="BC81" t="s">
        <v>87</v>
      </c>
      <c r="BD81" t="s">
        <v>87</v>
      </c>
      <c r="BE81" t="s">
        <v>87</v>
      </c>
    </row>
    <row r="82" spans="1:57" x14ac:dyDescent="0.45">
      <c r="A82" t="s">
        <v>262</v>
      </c>
      <c r="B82" t="s">
        <v>79</v>
      </c>
      <c r="C82" t="s">
        <v>263</v>
      </c>
      <c r="D82" t="s">
        <v>81</v>
      </c>
      <c r="E82" s="2" t="str">
        <f>HYPERLINK("capsilon://?command=openfolder&amp;siteaddress=FAM.docvelocity-na8.net&amp;folderid=FX02FEB017-916B-1201-BC00-D383D262F7A6","FX2203363")</f>
        <v>FX2203363</v>
      </c>
      <c r="F82" t="s">
        <v>19</v>
      </c>
      <c r="G82" t="s">
        <v>19</v>
      </c>
      <c r="H82" t="s">
        <v>82</v>
      </c>
      <c r="I82" t="s">
        <v>264</v>
      </c>
      <c r="J82">
        <v>0</v>
      </c>
      <c r="K82" t="s">
        <v>84</v>
      </c>
      <c r="L82" t="s">
        <v>85</v>
      </c>
      <c r="M82" t="s">
        <v>86</v>
      </c>
      <c r="N82">
        <v>2</v>
      </c>
      <c r="O82" s="1">
        <v>44627.485046296293</v>
      </c>
      <c r="P82" s="1">
        <v>44627.621493055558</v>
      </c>
      <c r="Q82">
        <v>11594</v>
      </c>
      <c r="R82">
        <v>195</v>
      </c>
      <c r="S82" t="b">
        <v>0</v>
      </c>
      <c r="T82" t="s">
        <v>87</v>
      </c>
      <c r="U82" t="b">
        <v>0</v>
      </c>
      <c r="V82" t="s">
        <v>102</v>
      </c>
      <c r="W82" s="1">
        <v>44627.497928240744</v>
      </c>
      <c r="X82">
        <v>69</v>
      </c>
      <c r="Y82">
        <v>9</v>
      </c>
      <c r="Z82">
        <v>0</v>
      </c>
      <c r="AA82">
        <v>9</v>
      </c>
      <c r="AB82">
        <v>0</v>
      </c>
      <c r="AC82">
        <v>3</v>
      </c>
      <c r="AD82">
        <v>-9</v>
      </c>
      <c r="AE82">
        <v>0</v>
      </c>
      <c r="AF82">
        <v>0</v>
      </c>
      <c r="AG82">
        <v>0</v>
      </c>
      <c r="AH82" t="s">
        <v>132</v>
      </c>
      <c r="AI82" s="1">
        <v>44627.621493055558</v>
      </c>
      <c r="AJ82">
        <v>126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-9</v>
      </c>
      <c r="AQ82">
        <v>0</v>
      </c>
      <c r="AR82">
        <v>0</v>
      </c>
      <c r="AS82">
        <v>0</v>
      </c>
      <c r="AT82" t="s">
        <v>87</v>
      </c>
      <c r="AU82" t="s">
        <v>87</v>
      </c>
      <c r="AV82" t="s">
        <v>87</v>
      </c>
      <c r="AW82" t="s">
        <v>87</v>
      </c>
      <c r="AX82" t="s">
        <v>87</v>
      </c>
      <c r="AY82" t="s">
        <v>87</v>
      </c>
      <c r="AZ82" t="s">
        <v>87</v>
      </c>
      <c r="BA82" t="s">
        <v>87</v>
      </c>
      <c r="BB82" t="s">
        <v>87</v>
      </c>
      <c r="BC82" t="s">
        <v>87</v>
      </c>
      <c r="BD82" t="s">
        <v>87</v>
      </c>
      <c r="BE82" t="s">
        <v>87</v>
      </c>
    </row>
    <row r="83" spans="1:57" x14ac:dyDescent="0.45">
      <c r="A83" t="s">
        <v>265</v>
      </c>
      <c r="B83" t="s">
        <v>79</v>
      </c>
      <c r="C83" t="s">
        <v>266</v>
      </c>
      <c r="D83" t="s">
        <v>81</v>
      </c>
      <c r="E83" s="2" t="str">
        <f>HYPERLINK("capsilon://?command=openfolder&amp;siteaddress=FAM.docvelocity-na8.net&amp;folderid=FX0A5EF9D3-0DED-A5CF-EC08-4A62945C1C7F","FX22028469")</f>
        <v>FX22028469</v>
      </c>
      <c r="F83" t="s">
        <v>19</v>
      </c>
      <c r="G83" t="s">
        <v>19</v>
      </c>
      <c r="H83" t="s">
        <v>82</v>
      </c>
      <c r="I83" t="s">
        <v>267</v>
      </c>
      <c r="J83">
        <v>0</v>
      </c>
      <c r="K83" t="s">
        <v>84</v>
      </c>
      <c r="L83" t="s">
        <v>85</v>
      </c>
      <c r="M83" t="s">
        <v>86</v>
      </c>
      <c r="N83">
        <v>2</v>
      </c>
      <c r="O83" s="1">
        <v>44627.555162037039</v>
      </c>
      <c r="P83" s="1">
        <v>44627.623310185183</v>
      </c>
      <c r="Q83">
        <v>5682</v>
      </c>
      <c r="R83">
        <v>206</v>
      </c>
      <c r="S83" t="b">
        <v>0</v>
      </c>
      <c r="T83" t="s">
        <v>87</v>
      </c>
      <c r="U83" t="b">
        <v>0</v>
      </c>
      <c r="V83" t="s">
        <v>102</v>
      </c>
      <c r="W83" s="1">
        <v>44627.586331018516</v>
      </c>
      <c r="X83">
        <v>39</v>
      </c>
      <c r="Y83">
        <v>0</v>
      </c>
      <c r="Z83">
        <v>0</v>
      </c>
      <c r="AA83">
        <v>0</v>
      </c>
      <c r="AB83">
        <v>52</v>
      </c>
      <c r="AC83">
        <v>0</v>
      </c>
      <c r="AD83">
        <v>0</v>
      </c>
      <c r="AE83">
        <v>0</v>
      </c>
      <c r="AF83">
        <v>0</v>
      </c>
      <c r="AG83">
        <v>0</v>
      </c>
      <c r="AH83" t="s">
        <v>132</v>
      </c>
      <c r="AI83" s="1">
        <v>44627.623310185183</v>
      </c>
      <c r="AJ83">
        <v>156</v>
      </c>
      <c r="AK83">
        <v>0</v>
      </c>
      <c r="AL83">
        <v>0</v>
      </c>
      <c r="AM83">
        <v>0</v>
      </c>
      <c r="AN83">
        <v>52</v>
      </c>
      <c r="AO83">
        <v>0</v>
      </c>
      <c r="AP83">
        <v>0</v>
      </c>
      <c r="AQ83">
        <v>0</v>
      </c>
      <c r="AR83">
        <v>0</v>
      </c>
      <c r="AS83">
        <v>0</v>
      </c>
      <c r="AT83" t="s">
        <v>87</v>
      </c>
      <c r="AU83" t="s">
        <v>87</v>
      </c>
      <c r="AV83" t="s">
        <v>87</v>
      </c>
      <c r="AW83" t="s">
        <v>87</v>
      </c>
      <c r="AX83" t="s">
        <v>87</v>
      </c>
      <c r="AY83" t="s">
        <v>87</v>
      </c>
      <c r="AZ83" t="s">
        <v>87</v>
      </c>
      <c r="BA83" t="s">
        <v>87</v>
      </c>
      <c r="BB83" t="s">
        <v>87</v>
      </c>
      <c r="BC83" t="s">
        <v>87</v>
      </c>
      <c r="BD83" t="s">
        <v>87</v>
      </c>
      <c r="BE83" t="s">
        <v>87</v>
      </c>
    </row>
    <row r="84" spans="1:57" x14ac:dyDescent="0.45">
      <c r="A84" t="s">
        <v>268</v>
      </c>
      <c r="B84" t="s">
        <v>79</v>
      </c>
      <c r="C84" t="s">
        <v>269</v>
      </c>
      <c r="D84" t="s">
        <v>81</v>
      </c>
      <c r="E84" s="2" t="str">
        <f>HYPERLINK("capsilon://?command=openfolder&amp;siteaddress=FAM.docvelocity-na8.net&amp;folderid=FX6A759948-3D99-06AB-670D-C1C40CFB99E8","FX22022042")</f>
        <v>FX22022042</v>
      </c>
      <c r="F84" t="s">
        <v>19</v>
      </c>
      <c r="G84" t="s">
        <v>19</v>
      </c>
      <c r="H84" t="s">
        <v>82</v>
      </c>
      <c r="I84" t="s">
        <v>270</v>
      </c>
      <c r="J84">
        <v>0</v>
      </c>
      <c r="K84" t="s">
        <v>84</v>
      </c>
      <c r="L84" t="s">
        <v>85</v>
      </c>
      <c r="M84" t="s">
        <v>86</v>
      </c>
      <c r="N84">
        <v>2</v>
      </c>
      <c r="O84" s="1">
        <v>44627.557337962964</v>
      </c>
      <c r="P84" s="1">
        <v>44627.623703703706</v>
      </c>
      <c r="Q84">
        <v>5638</v>
      </c>
      <c r="R84">
        <v>96</v>
      </c>
      <c r="S84" t="b">
        <v>0</v>
      </c>
      <c r="T84" t="s">
        <v>87</v>
      </c>
      <c r="U84" t="b">
        <v>0</v>
      </c>
      <c r="V84" t="s">
        <v>102</v>
      </c>
      <c r="W84" s="1">
        <v>44627.586851851855</v>
      </c>
      <c r="X84">
        <v>44</v>
      </c>
      <c r="Y84">
        <v>0</v>
      </c>
      <c r="Z84">
        <v>0</v>
      </c>
      <c r="AA84">
        <v>0</v>
      </c>
      <c r="AB84">
        <v>52</v>
      </c>
      <c r="AC84">
        <v>0</v>
      </c>
      <c r="AD84">
        <v>0</v>
      </c>
      <c r="AE84">
        <v>0</v>
      </c>
      <c r="AF84">
        <v>0</v>
      </c>
      <c r="AG84">
        <v>0</v>
      </c>
      <c r="AH84" t="s">
        <v>132</v>
      </c>
      <c r="AI84" s="1">
        <v>44627.623703703706</v>
      </c>
      <c r="AJ84">
        <v>33</v>
      </c>
      <c r="AK84">
        <v>0</v>
      </c>
      <c r="AL84">
        <v>0</v>
      </c>
      <c r="AM84">
        <v>0</v>
      </c>
      <c r="AN84">
        <v>52</v>
      </c>
      <c r="AO84">
        <v>0</v>
      </c>
      <c r="AP84">
        <v>0</v>
      </c>
      <c r="AQ84">
        <v>0</v>
      </c>
      <c r="AR84">
        <v>0</v>
      </c>
      <c r="AS84">
        <v>0</v>
      </c>
      <c r="AT84" t="s">
        <v>87</v>
      </c>
      <c r="AU84" t="s">
        <v>87</v>
      </c>
      <c r="AV84" t="s">
        <v>87</v>
      </c>
      <c r="AW84" t="s">
        <v>87</v>
      </c>
      <c r="AX84" t="s">
        <v>87</v>
      </c>
      <c r="AY84" t="s">
        <v>87</v>
      </c>
      <c r="AZ84" t="s">
        <v>87</v>
      </c>
      <c r="BA84" t="s">
        <v>87</v>
      </c>
      <c r="BB84" t="s">
        <v>87</v>
      </c>
      <c r="BC84" t="s">
        <v>87</v>
      </c>
      <c r="BD84" t="s">
        <v>87</v>
      </c>
      <c r="BE84" t="s">
        <v>87</v>
      </c>
    </row>
    <row r="85" spans="1:57" x14ac:dyDescent="0.45">
      <c r="A85" t="s">
        <v>271</v>
      </c>
      <c r="B85" t="s">
        <v>79</v>
      </c>
      <c r="C85" t="s">
        <v>272</v>
      </c>
      <c r="D85" t="s">
        <v>81</v>
      </c>
      <c r="E85" s="2" t="str">
        <f>HYPERLINK("capsilon://?command=openfolder&amp;siteaddress=FAM.docvelocity-na8.net&amp;folderid=FX64BEBF8D-CC0C-9790-6E5F-CF60154FC56D","FX220370")</f>
        <v>FX220370</v>
      </c>
      <c r="F85" t="s">
        <v>19</v>
      </c>
      <c r="G85" t="s">
        <v>19</v>
      </c>
      <c r="H85" t="s">
        <v>82</v>
      </c>
      <c r="I85" t="s">
        <v>273</v>
      </c>
      <c r="J85">
        <v>75</v>
      </c>
      <c r="K85" t="s">
        <v>84</v>
      </c>
      <c r="L85" t="s">
        <v>85</v>
      </c>
      <c r="M85" t="s">
        <v>86</v>
      </c>
      <c r="N85">
        <v>2</v>
      </c>
      <c r="O85" s="1">
        <v>44627.565497685187</v>
      </c>
      <c r="P85" s="1">
        <v>44627.676099537035</v>
      </c>
      <c r="Q85">
        <v>8555</v>
      </c>
      <c r="R85">
        <v>1001</v>
      </c>
      <c r="S85" t="b">
        <v>0</v>
      </c>
      <c r="T85" t="s">
        <v>87</v>
      </c>
      <c r="U85" t="b">
        <v>0</v>
      </c>
      <c r="V85" t="s">
        <v>119</v>
      </c>
      <c r="W85" s="1">
        <v>44627.632476851853</v>
      </c>
      <c r="X85">
        <v>574</v>
      </c>
      <c r="Y85">
        <v>46</v>
      </c>
      <c r="Z85">
        <v>0</v>
      </c>
      <c r="AA85">
        <v>46</v>
      </c>
      <c r="AB85">
        <v>0</v>
      </c>
      <c r="AC85">
        <v>7</v>
      </c>
      <c r="AD85">
        <v>29</v>
      </c>
      <c r="AE85">
        <v>0</v>
      </c>
      <c r="AF85">
        <v>0</v>
      </c>
      <c r="AG85">
        <v>0</v>
      </c>
      <c r="AH85" t="s">
        <v>129</v>
      </c>
      <c r="AI85" s="1">
        <v>44627.676099537035</v>
      </c>
      <c r="AJ85">
        <v>265</v>
      </c>
      <c r="AK85">
        <v>2</v>
      </c>
      <c r="AL85">
        <v>0</v>
      </c>
      <c r="AM85">
        <v>2</v>
      </c>
      <c r="AN85">
        <v>0</v>
      </c>
      <c r="AO85">
        <v>2</v>
      </c>
      <c r="AP85">
        <v>27</v>
      </c>
      <c r="AQ85">
        <v>0</v>
      </c>
      <c r="AR85">
        <v>0</v>
      </c>
      <c r="AS85">
        <v>0</v>
      </c>
      <c r="AT85" t="s">
        <v>87</v>
      </c>
      <c r="AU85" t="s">
        <v>87</v>
      </c>
      <c r="AV85" t="s">
        <v>87</v>
      </c>
      <c r="AW85" t="s">
        <v>87</v>
      </c>
      <c r="AX85" t="s">
        <v>87</v>
      </c>
      <c r="AY85" t="s">
        <v>87</v>
      </c>
      <c r="AZ85" t="s">
        <v>87</v>
      </c>
      <c r="BA85" t="s">
        <v>87</v>
      </c>
      <c r="BB85" t="s">
        <v>87</v>
      </c>
      <c r="BC85" t="s">
        <v>87</v>
      </c>
      <c r="BD85" t="s">
        <v>87</v>
      </c>
      <c r="BE85" t="s">
        <v>87</v>
      </c>
    </row>
    <row r="86" spans="1:57" x14ac:dyDescent="0.45">
      <c r="A86" t="s">
        <v>274</v>
      </c>
      <c r="B86" t="s">
        <v>79</v>
      </c>
      <c r="C86" t="s">
        <v>275</v>
      </c>
      <c r="D86" t="s">
        <v>81</v>
      </c>
      <c r="E86" s="2" t="str">
        <f>HYPERLINK("capsilon://?command=openfolder&amp;siteaddress=FAM.docvelocity-na8.net&amp;folderid=FX1423EFD4-058C-B20C-28E4-58DAFC087465","FX22028981")</f>
        <v>FX22028981</v>
      </c>
      <c r="F86" t="s">
        <v>19</v>
      </c>
      <c r="G86" t="s">
        <v>19</v>
      </c>
      <c r="H86" t="s">
        <v>82</v>
      </c>
      <c r="I86" t="s">
        <v>276</v>
      </c>
      <c r="J86">
        <v>0</v>
      </c>
      <c r="K86" t="s">
        <v>84</v>
      </c>
      <c r="L86" t="s">
        <v>85</v>
      </c>
      <c r="M86" t="s">
        <v>86</v>
      </c>
      <c r="N86">
        <v>2</v>
      </c>
      <c r="O86" s="1">
        <v>44627.569502314815</v>
      </c>
      <c r="P86" s="1">
        <v>44627.675115740742</v>
      </c>
      <c r="Q86">
        <v>8499</v>
      </c>
      <c r="R86">
        <v>626</v>
      </c>
      <c r="S86" t="b">
        <v>0</v>
      </c>
      <c r="T86" t="s">
        <v>87</v>
      </c>
      <c r="U86" t="b">
        <v>0</v>
      </c>
      <c r="V86" t="s">
        <v>277</v>
      </c>
      <c r="W86" s="1">
        <v>44627.63521990741</v>
      </c>
      <c r="X86">
        <v>530</v>
      </c>
      <c r="Y86">
        <v>52</v>
      </c>
      <c r="Z86">
        <v>0</v>
      </c>
      <c r="AA86">
        <v>52</v>
      </c>
      <c r="AB86">
        <v>0</v>
      </c>
      <c r="AC86">
        <v>28</v>
      </c>
      <c r="AD86">
        <v>-52</v>
      </c>
      <c r="AE86">
        <v>0</v>
      </c>
      <c r="AF86">
        <v>0</v>
      </c>
      <c r="AG86">
        <v>0</v>
      </c>
      <c r="AH86" t="s">
        <v>89</v>
      </c>
      <c r="AI86" s="1">
        <v>44627.675115740742</v>
      </c>
      <c r="AJ86">
        <v>96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-52</v>
      </c>
      <c r="AQ86">
        <v>0</v>
      </c>
      <c r="AR86">
        <v>0</v>
      </c>
      <c r="AS86">
        <v>0</v>
      </c>
      <c r="AT86" t="s">
        <v>87</v>
      </c>
      <c r="AU86" t="s">
        <v>87</v>
      </c>
      <c r="AV86" t="s">
        <v>87</v>
      </c>
      <c r="AW86" t="s">
        <v>87</v>
      </c>
      <c r="AX86" t="s">
        <v>87</v>
      </c>
      <c r="AY86" t="s">
        <v>87</v>
      </c>
      <c r="AZ86" t="s">
        <v>87</v>
      </c>
      <c r="BA86" t="s">
        <v>87</v>
      </c>
      <c r="BB86" t="s">
        <v>87</v>
      </c>
      <c r="BC86" t="s">
        <v>87</v>
      </c>
      <c r="BD86" t="s">
        <v>87</v>
      </c>
      <c r="BE86" t="s">
        <v>87</v>
      </c>
    </row>
    <row r="87" spans="1:57" x14ac:dyDescent="0.45">
      <c r="A87" t="s">
        <v>278</v>
      </c>
      <c r="B87" t="s">
        <v>79</v>
      </c>
      <c r="C87" t="s">
        <v>279</v>
      </c>
      <c r="D87" t="s">
        <v>81</v>
      </c>
      <c r="E87" s="2" t="str">
        <f>HYPERLINK("capsilon://?command=openfolder&amp;siteaddress=FAM.docvelocity-na8.net&amp;folderid=FXF2AB47E4-EDC2-5071-B85A-8309227E807E","FX22028526")</f>
        <v>FX22028526</v>
      </c>
      <c r="F87" t="s">
        <v>19</v>
      </c>
      <c r="G87" t="s">
        <v>19</v>
      </c>
      <c r="H87" t="s">
        <v>82</v>
      </c>
      <c r="I87" t="s">
        <v>280</v>
      </c>
      <c r="J87">
        <v>32</v>
      </c>
      <c r="K87" t="s">
        <v>84</v>
      </c>
      <c r="L87" t="s">
        <v>85</v>
      </c>
      <c r="M87" t="s">
        <v>86</v>
      </c>
      <c r="N87">
        <v>2</v>
      </c>
      <c r="O87" s="1">
        <v>44627.606435185182</v>
      </c>
      <c r="P87" s="1">
        <v>44627.675219907411</v>
      </c>
      <c r="Q87">
        <v>4957</v>
      </c>
      <c r="R87">
        <v>986</v>
      </c>
      <c r="S87" t="b">
        <v>0</v>
      </c>
      <c r="T87" t="s">
        <v>87</v>
      </c>
      <c r="U87" t="b">
        <v>0</v>
      </c>
      <c r="V87" t="s">
        <v>277</v>
      </c>
      <c r="W87" s="1">
        <v>44627.645960648151</v>
      </c>
      <c r="X87">
        <v>927</v>
      </c>
      <c r="Y87">
        <v>0</v>
      </c>
      <c r="Z87">
        <v>0</v>
      </c>
      <c r="AA87">
        <v>0</v>
      </c>
      <c r="AB87">
        <v>27</v>
      </c>
      <c r="AC87">
        <v>0</v>
      </c>
      <c r="AD87">
        <v>32</v>
      </c>
      <c r="AE87">
        <v>0</v>
      </c>
      <c r="AF87">
        <v>0</v>
      </c>
      <c r="AG87">
        <v>0</v>
      </c>
      <c r="AH87" t="s">
        <v>89</v>
      </c>
      <c r="AI87" s="1">
        <v>44627.675219907411</v>
      </c>
      <c r="AJ87">
        <v>8</v>
      </c>
      <c r="AK87">
        <v>0</v>
      </c>
      <c r="AL87">
        <v>0</v>
      </c>
      <c r="AM87">
        <v>0</v>
      </c>
      <c r="AN87">
        <v>27</v>
      </c>
      <c r="AO87">
        <v>0</v>
      </c>
      <c r="AP87">
        <v>32</v>
      </c>
      <c r="AQ87">
        <v>0</v>
      </c>
      <c r="AR87">
        <v>0</v>
      </c>
      <c r="AS87">
        <v>0</v>
      </c>
      <c r="AT87" t="s">
        <v>87</v>
      </c>
      <c r="AU87" t="s">
        <v>87</v>
      </c>
      <c r="AV87" t="s">
        <v>87</v>
      </c>
      <c r="AW87" t="s">
        <v>87</v>
      </c>
      <c r="AX87" t="s">
        <v>87</v>
      </c>
      <c r="AY87" t="s">
        <v>87</v>
      </c>
      <c r="AZ87" t="s">
        <v>87</v>
      </c>
      <c r="BA87" t="s">
        <v>87</v>
      </c>
      <c r="BB87" t="s">
        <v>87</v>
      </c>
      <c r="BC87" t="s">
        <v>87</v>
      </c>
      <c r="BD87" t="s">
        <v>87</v>
      </c>
      <c r="BE87" t="s">
        <v>87</v>
      </c>
    </row>
    <row r="88" spans="1:57" x14ac:dyDescent="0.45">
      <c r="A88" t="s">
        <v>281</v>
      </c>
      <c r="B88" t="s">
        <v>79</v>
      </c>
      <c r="C88" t="s">
        <v>282</v>
      </c>
      <c r="D88" t="s">
        <v>81</v>
      </c>
      <c r="E88" s="2" t="str">
        <f>HYPERLINK("capsilon://?command=openfolder&amp;siteaddress=FAM.docvelocity-na8.net&amp;folderid=FXB2F26D85-DB99-7E79-A029-2601AAE51FDC","FX22031696")</f>
        <v>FX22031696</v>
      </c>
      <c r="F88" t="s">
        <v>19</v>
      </c>
      <c r="G88" t="s">
        <v>19</v>
      </c>
      <c r="H88" t="s">
        <v>82</v>
      </c>
      <c r="I88" t="s">
        <v>283</v>
      </c>
      <c r="J88">
        <v>28</v>
      </c>
      <c r="K88" t="s">
        <v>84</v>
      </c>
      <c r="L88" t="s">
        <v>85</v>
      </c>
      <c r="M88" t="s">
        <v>86</v>
      </c>
      <c r="N88">
        <v>2</v>
      </c>
      <c r="O88" s="1">
        <v>44627.628206018519</v>
      </c>
      <c r="P88" s="1">
        <v>44627.676527777781</v>
      </c>
      <c r="Q88">
        <v>3822</v>
      </c>
      <c r="R88">
        <v>353</v>
      </c>
      <c r="S88" t="b">
        <v>0</v>
      </c>
      <c r="T88" t="s">
        <v>87</v>
      </c>
      <c r="U88" t="b">
        <v>0</v>
      </c>
      <c r="V88" t="s">
        <v>192</v>
      </c>
      <c r="W88" s="1">
        <v>44627.632430555554</v>
      </c>
      <c r="X88">
        <v>241</v>
      </c>
      <c r="Y88">
        <v>21</v>
      </c>
      <c r="Z88">
        <v>0</v>
      </c>
      <c r="AA88">
        <v>21</v>
      </c>
      <c r="AB88">
        <v>0</v>
      </c>
      <c r="AC88">
        <v>0</v>
      </c>
      <c r="AD88">
        <v>7</v>
      </c>
      <c r="AE88">
        <v>0</v>
      </c>
      <c r="AF88">
        <v>0</v>
      </c>
      <c r="AG88">
        <v>0</v>
      </c>
      <c r="AH88" t="s">
        <v>89</v>
      </c>
      <c r="AI88" s="1">
        <v>44627.676527777781</v>
      </c>
      <c r="AJ88">
        <v>112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7</v>
      </c>
      <c r="AQ88">
        <v>0</v>
      </c>
      <c r="AR88">
        <v>0</v>
      </c>
      <c r="AS88">
        <v>0</v>
      </c>
      <c r="AT88" t="s">
        <v>87</v>
      </c>
      <c r="AU88" t="s">
        <v>87</v>
      </c>
      <c r="AV88" t="s">
        <v>87</v>
      </c>
      <c r="AW88" t="s">
        <v>87</v>
      </c>
      <c r="AX88" t="s">
        <v>87</v>
      </c>
      <c r="AY88" t="s">
        <v>87</v>
      </c>
      <c r="AZ88" t="s">
        <v>87</v>
      </c>
      <c r="BA88" t="s">
        <v>87</v>
      </c>
      <c r="BB88" t="s">
        <v>87</v>
      </c>
      <c r="BC88" t="s">
        <v>87</v>
      </c>
      <c r="BD88" t="s">
        <v>87</v>
      </c>
      <c r="BE88" t="s">
        <v>87</v>
      </c>
    </row>
    <row r="89" spans="1:57" x14ac:dyDescent="0.45">
      <c r="A89" t="s">
        <v>284</v>
      </c>
      <c r="B89" t="s">
        <v>79</v>
      </c>
      <c r="C89" t="s">
        <v>285</v>
      </c>
      <c r="D89" t="s">
        <v>81</v>
      </c>
      <c r="E89" s="2" t="str">
        <f>HYPERLINK("capsilon://?command=openfolder&amp;siteaddress=FAM.docvelocity-na8.net&amp;folderid=FX319B72E7-9935-228C-7B1B-2FD68A3D0369","FX2203941")</f>
        <v>FX2203941</v>
      </c>
      <c r="F89" t="s">
        <v>19</v>
      </c>
      <c r="G89" t="s">
        <v>19</v>
      </c>
      <c r="H89" t="s">
        <v>82</v>
      </c>
      <c r="I89" t="s">
        <v>286</v>
      </c>
      <c r="J89">
        <v>0</v>
      </c>
      <c r="K89" t="s">
        <v>84</v>
      </c>
      <c r="L89" t="s">
        <v>85</v>
      </c>
      <c r="M89" t="s">
        <v>86</v>
      </c>
      <c r="N89">
        <v>2</v>
      </c>
      <c r="O89" s="1">
        <v>44627.656168981484</v>
      </c>
      <c r="P89" s="1">
        <v>44627.681504629632</v>
      </c>
      <c r="Q89">
        <v>1307</v>
      </c>
      <c r="R89">
        <v>882</v>
      </c>
      <c r="S89" t="b">
        <v>0</v>
      </c>
      <c r="T89" t="s">
        <v>87</v>
      </c>
      <c r="U89" t="b">
        <v>0</v>
      </c>
      <c r="V89" t="s">
        <v>131</v>
      </c>
      <c r="W89" s="1">
        <v>44627.662847222222</v>
      </c>
      <c r="X89">
        <v>416</v>
      </c>
      <c r="Y89">
        <v>52</v>
      </c>
      <c r="Z89">
        <v>0</v>
      </c>
      <c r="AA89">
        <v>52</v>
      </c>
      <c r="AB89">
        <v>0</v>
      </c>
      <c r="AC89">
        <v>29</v>
      </c>
      <c r="AD89">
        <v>-52</v>
      </c>
      <c r="AE89">
        <v>0</v>
      </c>
      <c r="AF89">
        <v>0</v>
      </c>
      <c r="AG89">
        <v>0</v>
      </c>
      <c r="AH89" t="s">
        <v>129</v>
      </c>
      <c r="AI89" s="1">
        <v>44627.681504629632</v>
      </c>
      <c r="AJ89">
        <v>466</v>
      </c>
      <c r="AK89">
        <v>2</v>
      </c>
      <c r="AL89">
        <v>0</v>
      </c>
      <c r="AM89">
        <v>2</v>
      </c>
      <c r="AN89">
        <v>0</v>
      </c>
      <c r="AO89">
        <v>2</v>
      </c>
      <c r="AP89">
        <v>-54</v>
      </c>
      <c r="AQ89">
        <v>0</v>
      </c>
      <c r="AR89">
        <v>0</v>
      </c>
      <c r="AS89">
        <v>0</v>
      </c>
      <c r="AT89" t="s">
        <v>87</v>
      </c>
      <c r="AU89" t="s">
        <v>87</v>
      </c>
      <c r="AV89" t="s">
        <v>87</v>
      </c>
      <c r="AW89" t="s">
        <v>87</v>
      </c>
      <c r="AX89" t="s">
        <v>87</v>
      </c>
      <c r="AY89" t="s">
        <v>87</v>
      </c>
      <c r="AZ89" t="s">
        <v>87</v>
      </c>
      <c r="BA89" t="s">
        <v>87</v>
      </c>
      <c r="BB89" t="s">
        <v>87</v>
      </c>
      <c r="BC89" t="s">
        <v>87</v>
      </c>
      <c r="BD89" t="s">
        <v>87</v>
      </c>
      <c r="BE89" t="s">
        <v>87</v>
      </c>
    </row>
    <row r="90" spans="1:57" x14ac:dyDescent="0.45">
      <c r="A90" t="s">
        <v>287</v>
      </c>
      <c r="B90" t="s">
        <v>79</v>
      </c>
      <c r="C90" t="s">
        <v>288</v>
      </c>
      <c r="D90" t="s">
        <v>81</v>
      </c>
      <c r="E90" s="2" t="str">
        <f>HYPERLINK("capsilon://?command=openfolder&amp;siteaddress=FAM.docvelocity-na8.net&amp;folderid=FX82EDFA63-5901-4B3A-0D3A-DF02F19035B6","FX22017258")</f>
        <v>FX22017258</v>
      </c>
      <c r="F90" t="s">
        <v>19</v>
      </c>
      <c r="G90" t="s">
        <v>19</v>
      </c>
      <c r="H90" t="s">
        <v>82</v>
      </c>
      <c r="I90" t="s">
        <v>289</v>
      </c>
      <c r="J90">
        <v>0</v>
      </c>
      <c r="K90" t="s">
        <v>84</v>
      </c>
      <c r="L90" t="s">
        <v>85</v>
      </c>
      <c r="M90" t="s">
        <v>86</v>
      </c>
      <c r="N90">
        <v>2</v>
      </c>
      <c r="O90" s="1">
        <v>44627.665856481479</v>
      </c>
      <c r="P90" s="1">
        <v>44627.677499999998</v>
      </c>
      <c r="Q90">
        <v>651</v>
      </c>
      <c r="R90">
        <v>355</v>
      </c>
      <c r="S90" t="b">
        <v>0</v>
      </c>
      <c r="T90" t="s">
        <v>87</v>
      </c>
      <c r="U90" t="b">
        <v>0</v>
      </c>
      <c r="V90" t="s">
        <v>160</v>
      </c>
      <c r="W90" s="1">
        <v>44627.670543981483</v>
      </c>
      <c r="X90">
        <v>272</v>
      </c>
      <c r="Y90">
        <v>9</v>
      </c>
      <c r="Z90">
        <v>0</v>
      </c>
      <c r="AA90">
        <v>9</v>
      </c>
      <c r="AB90">
        <v>0</v>
      </c>
      <c r="AC90">
        <v>1</v>
      </c>
      <c r="AD90">
        <v>-9</v>
      </c>
      <c r="AE90">
        <v>0</v>
      </c>
      <c r="AF90">
        <v>0</v>
      </c>
      <c r="AG90">
        <v>0</v>
      </c>
      <c r="AH90" t="s">
        <v>89</v>
      </c>
      <c r="AI90" s="1">
        <v>44627.677499999998</v>
      </c>
      <c r="AJ90">
        <v>83</v>
      </c>
      <c r="AK90">
        <v>3</v>
      </c>
      <c r="AL90">
        <v>0</v>
      </c>
      <c r="AM90">
        <v>3</v>
      </c>
      <c r="AN90">
        <v>0</v>
      </c>
      <c r="AO90">
        <v>2</v>
      </c>
      <c r="AP90">
        <v>-12</v>
      </c>
      <c r="AQ90">
        <v>0</v>
      </c>
      <c r="AR90">
        <v>0</v>
      </c>
      <c r="AS90">
        <v>0</v>
      </c>
      <c r="AT90" t="s">
        <v>87</v>
      </c>
      <c r="AU90" t="s">
        <v>87</v>
      </c>
      <c r="AV90" t="s">
        <v>87</v>
      </c>
      <c r="AW90" t="s">
        <v>87</v>
      </c>
      <c r="AX90" t="s">
        <v>87</v>
      </c>
      <c r="AY90" t="s">
        <v>87</v>
      </c>
      <c r="AZ90" t="s">
        <v>87</v>
      </c>
      <c r="BA90" t="s">
        <v>87</v>
      </c>
      <c r="BB90" t="s">
        <v>87</v>
      </c>
      <c r="BC90" t="s">
        <v>87</v>
      </c>
      <c r="BD90" t="s">
        <v>87</v>
      </c>
      <c r="BE90" t="s">
        <v>87</v>
      </c>
    </row>
    <row r="91" spans="1:57" x14ac:dyDescent="0.45">
      <c r="A91" t="s">
        <v>290</v>
      </c>
      <c r="B91" t="s">
        <v>79</v>
      </c>
      <c r="C91" t="s">
        <v>266</v>
      </c>
      <c r="D91" t="s">
        <v>81</v>
      </c>
      <c r="E91" s="2" t="str">
        <f>HYPERLINK("capsilon://?command=openfolder&amp;siteaddress=FAM.docvelocity-na8.net&amp;folderid=FX0A5EF9D3-0DED-A5CF-EC08-4A62945C1C7F","FX22028469")</f>
        <v>FX22028469</v>
      </c>
      <c r="F91" t="s">
        <v>19</v>
      </c>
      <c r="G91" t="s">
        <v>19</v>
      </c>
      <c r="H91" t="s">
        <v>82</v>
      </c>
      <c r="I91" t="s">
        <v>291</v>
      </c>
      <c r="J91">
        <v>335</v>
      </c>
      <c r="K91" t="s">
        <v>84</v>
      </c>
      <c r="L91" t="s">
        <v>85</v>
      </c>
      <c r="M91" t="s">
        <v>86</v>
      </c>
      <c r="N91">
        <v>1</v>
      </c>
      <c r="O91" s="1">
        <v>44627.835370370369</v>
      </c>
      <c r="P91" s="1">
        <v>44628.188344907408</v>
      </c>
      <c r="Q91">
        <v>28790</v>
      </c>
      <c r="R91">
        <v>1707</v>
      </c>
      <c r="S91" t="b">
        <v>0</v>
      </c>
      <c r="T91" t="s">
        <v>87</v>
      </c>
      <c r="U91" t="b">
        <v>0</v>
      </c>
      <c r="V91" t="s">
        <v>88</v>
      </c>
      <c r="W91" s="1">
        <v>44628.188344907408</v>
      </c>
      <c r="X91">
        <v>768</v>
      </c>
      <c r="Y91">
        <v>0</v>
      </c>
      <c r="Z91">
        <v>0</v>
      </c>
      <c r="AA91">
        <v>0</v>
      </c>
      <c r="AB91">
        <v>0</v>
      </c>
      <c r="AC91">
        <v>0</v>
      </c>
      <c r="AD91">
        <v>335</v>
      </c>
      <c r="AE91">
        <v>325</v>
      </c>
      <c r="AF91">
        <v>0</v>
      </c>
      <c r="AG91">
        <v>8</v>
      </c>
      <c r="AH91" t="s">
        <v>87</v>
      </c>
      <c r="AI91" t="s">
        <v>87</v>
      </c>
      <c r="AJ91" t="s">
        <v>87</v>
      </c>
      <c r="AK91" t="s">
        <v>87</v>
      </c>
      <c r="AL91" t="s">
        <v>87</v>
      </c>
      <c r="AM91" t="s">
        <v>87</v>
      </c>
      <c r="AN91" t="s">
        <v>87</v>
      </c>
      <c r="AO91" t="s">
        <v>87</v>
      </c>
      <c r="AP91" t="s">
        <v>87</v>
      </c>
      <c r="AQ91" t="s">
        <v>87</v>
      </c>
      <c r="AR91" t="s">
        <v>87</v>
      </c>
      <c r="AS91" t="s">
        <v>87</v>
      </c>
      <c r="AT91" t="s">
        <v>87</v>
      </c>
      <c r="AU91" t="s">
        <v>87</v>
      </c>
      <c r="AV91" t="s">
        <v>87</v>
      </c>
      <c r="AW91" t="s">
        <v>87</v>
      </c>
      <c r="AX91" t="s">
        <v>87</v>
      </c>
      <c r="AY91" t="s">
        <v>87</v>
      </c>
      <c r="AZ91" t="s">
        <v>87</v>
      </c>
      <c r="BA91" t="s">
        <v>87</v>
      </c>
      <c r="BB91" t="s">
        <v>87</v>
      </c>
      <c r="BC91" t="s">
        <v>87</v>
      </c>
      <c r="BD91" t="s">
        <v>87</v>
      </c>
      <c r="BE91" t="s">
        <v>87</v>
      </c>
    </row>
    <row r="92" spans="1:57" x14ac:dyDescent="0.45">
      <c r="A92" t="s">
        <v>292</v>
      </c>
      <c r="B92" t="s">
        <v>79</v>
      </c>
      <c r="C92" t="s">
        <v>266</v>
      </c>
      <c r="D92" t="s">
        <v>81</v>
      </c>
      <c r="E92" s="2" t="str">
        <f>HYPERLINK("capsilon://?command=openfolder&amp;siteaddress=FAM.docvelocity-na8.net&amp;folderid=FX0A5EF9D3-0DED-A5CF-EC08-4A62945C1C7F","FX22028469")</f>
        <v>FX22028469</v>
      </c>
      <c r="F92" t="s">
        <v>19</v>
      </c>
      <c r="G92" t="s">
        <v>19</v>
      </c>
      <c r="H92" t="s">
        <v>82</v>
      </c>
      <c r="I92" t="s">
        <v>291</v>
      </c>
      <c r="J92">
        <v>479</v>
      </c>
      <c r="K92" t="s">
        <v>84</v>
      </c>
      <c r="L92" t="s">
        <v>85</v>
      </c>
      <c r="M92" t="s">
        <v>86</v>
      </c>
      <c r="N92">
        <v>2</v>
      </c>
      <c r="O92" s="1">
        <v>44628.189108796294</v>
      </c>
      <c r="P92" s="1">
        <v>44628.343761574077</v>
      </c>
      <c r="Q92">
        <v>8204</v>
      </c>
      <c r="R92">
        <v>5158</v>
      </c>
      <c r="S92" t="b">
        <v>0</v>
      </c>
      <c r="T92" t="s">
        <v>87</v>
      </c>
      <c r="U92" t="b">
        <v>1</v>
      </c>
      <c r="V92" t="s">
        <v>131</v>
      </c>
      <c r="W92" s="1">
        <v>44628.238171296296</v>
      </c>
      <c r="X92">
        <v>4193</v>
      </c>
      <c r="Y92">
        <v>383</v>
      </c>
      <c r="Z92">
        <v>0</v>
      </c>
      <c r="AA92">
        <v>383</v>
      </c>
      <c r="AB92">
        <v>53</v>
      </c>
      <c r="AC92">
        <v>53</v>
      </c>
      <c r="AD92">
        <v>96</v>
      </c>
      <c r="AE92">
        <v>0</v>
      </c>
      <c r="AF92">
        <v>0</v>
      </c>
      <c r="AG92">
        <v>0</v>
      </c>
      <c r="AH92" t="s">
        <v>184</v>
      </c>
      <c r="AI92" s="1">
        <v>44628.343761574077</v>
      </c>
      <c r="AJ92">
        <v>950</v>
      </c>
      <c r="AK92">
        <v>3</v>
      </c>
      <c r="AL92">
        <v>0</v>
      </c>
      <c r="AM92">
        <v>3</v>
      </c>
      <c r="AN92">
        <v>50</v>
      </c>
      <c r="AO92">
        <v>2</v>
      </c>
      <c r="AP92">
        <v>93</v>
      </c>
      <c r="AQ92">
        <v>0</v>
      </c>
      <c r="AR92">
        <v>0</v>
      </c>
      <c r="AS92">
        <v>0</v>
      </c>
      <c r="AT92" t="s">
        <v>87</v>
      </c>
      <c r="AU92" t="s">
        <v>87</v>
      </c>
      <c r="AV92" t="s">
        <v>87</v>
      </c>
      <c r="AW92" t="s">
        <v>87</v>
      </c>
      <c r="AX92" t="s">
        <v>87</v>
      </c>
      <c r="AY92" t="s">
        <v>87</v>
      </c>
      <c r="AZ92" t="s">
        <v>87</v>
      </c>
      <c r="BA92" t="s">
        <v>87</v>
      </c>
      <c r="BB92" t="s">
        <v>87</v>
      </c>
      <c r="BC92" t="s">
        <v>87</v>
      </c>
      <c r="BD92" t="s">
        <v>87</v>
      </c>
      <c r="BE92" t="s">
        <v>87</v>
      </c>
    </row>
    <row r="93" spans="1:57" x14ac:dyDescent="0.45">
      <c r="A93" t="s">
        <v>293</v>
      </c>
      <c r="B93" t="s">
        <v>79</v>
      </c>
      <c r="C93" t="s">
        <v>294</v>
      </c>
      <c r="D93" t="s">
        <v>81</v>
      </c>
      <c r="E93" s="2" t="str">
        <f>HYPERLINK("capsilon://?command=openfolder&amp;siteaddress=FAM.docvelocity-na8.net&amp;folderid=FX18C77600-5157-E64A-C244-A87883DFA044","FX220210676")</f>
        <v>FX220210676</v>
      </c>
      <c r="F93" t="s">
        <v>19</v>
      </c>
      <c r="G93" t="s">
        <v>19</v>
      </c>
      <c r="H93" t="s">
        <v>82</v>
      </c>
      <c r="I93" t="s">
        <v>295</v>
      </c>
      <c r="J93">
        <v>0</v>
      </c>
      <c r="K93" t="s">
        <v>84</v>
      </c>
      <c r="L93" t="s">
        <v>85</v>
      </c>
      <c r="M93" t="s">
        <v>86</v>
      </c>
      <c r="N93">
        <v>1</v>
      </c>
      <c r="O93" s="1">
        <v>44621.573217592595</v>
      </c>
      <c r="P93" s="1">
        <v>44622.254513888889</v>
      </c>
      <c r="Q93">
        <v>57581</v>
      </c>
      <c r="R93">
        <v>1283</v>
      </c>
      <c r="S93" t="b">
        <v>0</v>
      </c>
      <c r="T93" t="s">
        <v>87</v>
      </c>
      <c r="U93" t="b">
        <v>0</v>
      </c>
      <c r="V93" t="s">
        <v>192</v>
      </c>
      <c r="W93" s="1">
        <v>44622.254513888889</v>
      </c>
      <c r="X93">
        <v>319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21</v>
      </c>
      <c r="AF93">
        <v>0</v>
      </c>
      <c r="AG93">
        <v>3</v>
      </c>
      <c r="AH93" t="s">
        <v>87</v>
      </c>
      <c r="AI93" t="s">
        <v>87</v>
      </c>
      <c r="AJ93" t="s">
        <v>87</v>
      </c>
      <c r="AK93" t="s">
        <v>87</v>
      </c>
      <c r="AL93" t="s">
        <v>87</v>
      </c>
      <c r="AM93" t="s">
        <v>87</v>
      </c>
      <c r="AN93" t="s">
        <v>87</v>
      </c>
      <c r="AO93" t="s">
        <v>87</v>
      </c>
      <c r="AP93" t="s">
        <v>87</v>
      </c>
      <c r="AQ93" t="s">
        <v>87</v>
      </c>
      <c r="AR93" t="s">
        <v>87</v>
      </c>
      <c r="AS93" t="s">
        <v>87</v>
      </c>
      <c r="AT93" t="s">
        <v>87</v>
      </c>
      <c r="AU93" t="s">
        <v>87</v>
      </c>
      <c r="AV93" t="s">
        <v>87</v>
      </c>
      <c r="AW93" t="s">
        <v>87</v>
      </c>
      <c r="AX93" t="s">
        <v>87</v>
      </c>
      <c r="AY93" t="s">
        <v>87</v>
      </c>
      <c r="AZ93" t="s">
        <v>87</v>
      </c>
      <c r="BA93" t="s">
        <v>87</v>
      </c>
      <c r="BB93" t="s">
        <v>87</v>
      </c>
      <c r="BC93" t="s">
        <v>87</v>
      </c>
      <c r="BD93" t="s">
        <v>87</v>
      </c>
      <c r="BE93" t="s">
        <v>87</v>
      </c>
    </row>
    <row r="94" spans="1:57" x14ac:dyDescent="0.45">
      <c r="A94" t="s">
        <v>296</v>
      </c>
      <c r="B94" t="s">
        <v>79</v>
      </c>
      <c r="C94" t="s">
        <v>297</v>
      </c>
      <c r="D94" t="s">
        <v>81</v>
      </c>
      <c r="E94" s="2" t="str">
        <f>HYPERLINK("capsilon://?command=openfolder&amp;siteaddress=FAM.docvelocity-na8.net&amp;folderid=FX544E463B-A380-A0C9-DA14-C90CD5363D72","FX22031880")</f>
        <v>FX22031880</v>
      </c>
      <c r="F94" t="s">
        <v>19</v>
      </c>
      <c r="G94" t="s">
        <v>19</v>
      </c>
      <c r="H94" t="s">
        <v>82</v>
      </c>
      <c r="I94" t="s">
        <v>298</v>
      </c>
      <c r="J94">
        <v>0</v>
      </c>
      <c r="K94" t="s">
        <v>84</v>
      </c>
      <c r="L94" t="s">
        <v>85</v>
      </c>
      <c r="M94" t="s">
        <v>86</v>
      </c>
      <c r="N94">
        <v>2</v>
      </c>
      <c r="O94" s="1">
        <v>44628.427905092591</v>
      </c>
      <c r="P94" s="1">
        <v>44628.452870370369</v>
      </c>
      <c r="Q94">
        <v>1909</v>
      </c>
      <c r="R94">
        <v>248</v>
      </c>
      <c r="S94" t="b">
        <v>0</v>
      </c>
      <c r="T94" t="s">
        <v>87</v>
      </c>
      <c r="U94" t="b">
        <v>0</v>
      </c>
      <c r="V94" t="s">
        <v>142</v>
      </c>
      <c r="W94" s="1">
        <v>44628.430763888886</v>
      </c>
      <c r="X94">
        <v>132</v>
      </c>
      <c r="Y94">
        <v>9</v>
      </c>
      <c r="Z94">
        <v>0</v>
      </c>
      <c r="AA94">
        <v>9</v>
      </c>
      <c r="AB94">
        <v>0</v>
      </c>
      <c r="AC94">
        <v>2</v>
      </c>
      <c r="AD94">
        <v>-9</v>
      </c>
      <c r="AE94">
        <v>0</v>
      </c>
      <c r="AF94">
        <v>0</v>
      </c>
      <c r="AG94">
        <v>0</v>
      </c>
      <c r="AH94" t="s">
        <v>299</v>
      </c>
      <c r="AI94" s="1">
        <v>44628.452870370369</v>
      </c>
      <c r="AJ94">
        <v>84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-9</v>
      </c>
      <c r="AQ94">
        <v>0</v>
      </c>
      <c r="AR94">
        <v>0</v>
      </c>
      <c r="AS94">
        <v>0</v>
      </c>
      <c r="AT94" t="s">
        <v>87</v>
      </c>
      <c r="AU94" t="s">
        <v>87</v>
      </c>
      <c r="AV94" t="s">
        <v>87</v>
      </c>
      <c r="AW94" t="s">
        <v>87</v>
      </c>
      <c r="AX94" t="s">
        <v>87</v>
      </c>
      <c r="AY94" t="s">
        <v>87</v>
      </c>
      <c r="AZ94" t="s">
        <v>87</v>
      </c>
      <c r="BA94" t="s">
        <v>87</v>
      </c>
      <c r="BB94" t="s">
        <v>87</v>
      </c>
      <c r="BC94" t="s">
        <v>87</v>
      </c>
      <c r="BD94" t="s">
        <v>87</v>
      </c>
      <c r="BE94" t="s">
        <v>87</v>
      </c>
    </row>
    <row r="95" spans="1:57" x14ac:dyDescent="0.45">
      <c r="A95" t="s">
        <v>300</v>
      </c>
      <c r="B95" t="s">
        <v>79</v>
      </c>
      <c r="C95" t="s">
        <v>301</v>
      </c>
      <c r="D95" t="s">
        <v>81</v>
      </c>
      <c r="E95" s="2" t="str">
        <f>HYPERLINK("capsilon://?command=openfolder&amp;siteaddress=FAM.docvelocity-na8.net&amp;folderid=FXEF6B9233-93B2-1348-5ECD-4264D35C5AEA","FX22013019")</f>
        <v>FX22013019</v>
      </c>
      <c r="F95" t="s">
        <v>19</v>
      </c>
      <c r="G95" t="s">
        <v>19</v>
      </c>
      <c r="H95" t="s">
        <v>82</v>
      </c>
      <c r="I95" t="s">
        <v>302</v>
      </c>
      <c r="J95">
        <v>0</v>
      </c>
      <c r="K95" t="s">
        <v>84</v>
      </c>
      <c r="L95" t="s">
        <v>85</v>
      </c>
      <c r="M95" t="s">
        <v>86</v>
      </c>
      <c r="N95">
        <v>2</v>
      </c>
      <c r="O95" s="1">
        <v>44628.467268518521</v>
      </c>
      <c r="P95" s="1">
        <v>44628.483391203707</v>
      </c>
      <c r="Q95">
        <v>1289</v>
      </c>
      <c r="R95">
        <v>104</v>
      </c>
      <c r="S95" t="b">
        <v>0</v>
      </c>
      <c r="T95" t="s">
        <v>87</v>
      </c>
      <c r="U95" t="b">
        <v>0</v>
      </c>
      <c r="V95" t="s">
        <v>88</v>
      </c>
      <c r="W95" s="1">
        <v>44628.468182870369</v>
      </c>
      <c r="X95">
        <v>73</v>
      </c>
      <c r="Y95">
        <v>0</v>
      </c>
      <c r="Z95">
        <v>0</v>
      </c>
      <c r="AA95">
        <v>0</v>
      </c>
      <c r="AB95">
        <v>52</v>
      </c>
      <c r="AC95">
        <v>0</v>
      </c>
      <c r="AD95">
        <v>0</v>
      </c>
      <c r="AE95">
        <v>0</v>
      </c>
      <c r="AF95">
        <v>0</v>
      </c>
      <c r="AG95">
        <v>0</v>
      </c>
      <c r="AH95" t="s">
        <v>129</v>
      </c>
      <c r="AI95" s="1">
        <v>44628.483391203707</v>
      </c>
      <c r="AJ95">
        <v>26</v>
      </c>
      <c r="AK95">
        <v>0</v>
      </c>
      <c r="AL95">
        <v>0</v>
      </c>
      <c r="AM95">
        <v>0</v>
      </c>
      <c r="AN95">
        <v>52</v>
      </c>
      <c r="AO95">
        <v>0</v>
      </c>
      <c r="AP95">
        <v>0</v>
      </c>
      <c r="AQ95">
        <v>0</v>
      </c>
      <c r="AR95">
        <v>0</v>
      </c>
      <c r="AS95">
        <v>0</v>
      </c>
      <c r="AT95" t="s">
        <v>87</v>
      </c>
      <c r="AU95" t="s">
        <v>87</v>
      </c>
      <c r="AV95" t="s">
        <v>87</v>
      </c>
      <c r="AW95" t="s">
        <v>87</v>
      </c>
      <c r="AX95" t="s">
        <v>87</v>
      </c>
      <c r="AY95" t="s">
        <v>87</v>
      </c>
      <c r="AZ95" t="s">
        <v>87</v>
      </c>
      <c r="BA95" t="s">
        <v>87</v>
      </c>
      <c r="BB95" t="s">
        <v>87</v>
      </c>
      <c r="BC95" t="s">
        <v>87</v>
      </c>
      <c r="BD95" t="s">
        <v>87</v>
      </c>
      <c r="BE95" t="s">
        <v>87</v>
      </c>
    </row>
    <row r="96" spans="1:57" x14ac:dyDescent="0.45">
      <c r="A96" t="s">
        <v>303</v>
      </c>
      <c r="B96" t="s">
        <v>79</v>
      </c>
      <c r="C96" t="s">
        <v>301</v>
      </c>
      <c r="D96" t="s">
        <v>81</v>
      </c>
      <c r="E96" s="2" t="str">
        <f>HYPERLINK("capsilon://?command=openfolder&amp;siteaddress=FAM.docvelocity-na8.net&amp;folderid=FXEF6B9233-93B2-1348-5ECD-4264D35C5AEA","FX22013019")</f>
        <v>FX22013019</v>
      </c>
      <c r="F96" t="s">
        <v>19</v>
      </c>
      <c r="G96" t="s">
        <v>19</v>
      </c>
      <c r="H96" t="s">
        <v>82</v>
      </c>
      <c r="I96" t="s">
        <v>304</v>
      </c>
      <c r="J96">
        <v>0</v>
      </c>
      <c r="K96" t="s">
        <v>84</v>
      </c>
      <c r="L96" t="s">
        <v>85</v>
      </c>
      <c r="M96" t="s">
        <v>86</v>
      </c>
      <c r="N96">
        <v>2</v>
      </c>
      <c r="O96" s="1">
        <v>44628.46733796296</v>
      </c>
      <c r="P96" s="1">
        <v>44628.486111111109</v>
      </c>
      <c r="Q96">
        <v>967</v>
      </c>
      <c r="R96">
        <v>655</v>
      </c>
      <c r="S96" t="b">
        <v>0</v>
      </c>
      <c r="T96" t="s">
        <v>87</v>
      </c>
      <c r="U96" t="b">
        <v>0</v>
      </c>
      <c r="V96" t="s">
        <v>119</v>
      </c>
      <c r="W96" s="1">
        <v>44628.472326388888</v>
      </c>
      <c r="X96">
        <v>421</v>
      </c>
      <c r="Y96">
        <v>52</v>
      </c>
      <c r="Z96">
        <v>0</v>
      </c>
      <c r="AA96">
        <v>52</v>
      </c>
      <c r="AB96">
        <v>0</v>
      </c>
      <c r="AC96">
        <v>15</v>
      </c>
      <c r="AD96">
        <v>-52</v>
      </c>
      <c r="AE96">
        <v>0</v>
      </c>
      <c r="AF96">
        <v>0</v>
      </c>
      <c r="AG96">
        <v>0</v>
      </c>
      <c r="AH96" t="s">
        <v>129</v>
      </c>
      <c r="AI96" s="1">
        <v>44628.486111111109</v>
      </c>
      <c r="AJ96">
        <v>234</v>
      </c>
      <c r="AK96">
        <v>0</v>
      </c>
      <c r="AL96">
        <v>0</v>
      </c>
      <c r="AM96">
        <v>0</v>
      </c>
      <c r="AN96">
        <v>0</v>
      </c>
      <c r="AO96">
        <v>8</v>
      </c>
      <c r="AP96">
        <v>-52</v>
      </c>
      <c r="AQ96">
        <v>0</v>
      </c>
      <c r="AR96">
        <v>0</v>
      </c>
      <c r="AS96">
        <v>0</v>
      </c>
      <c r="AT96" t="s">
        <v>87</v>
      </c>
      <c r="AU96" t="s">
        <v>87</v>
      </c>
      <c r="AV96" t="s">
        <v>87</v>
      </c>
      <c r="AW96" t="s">
        <v>87</v>
      </c>
      <c r="AX96" t="s">
        <v>87</v>
      </c>
      <c r="AY96" t="s">
        <v>87</v>
      </c>
      <c r="AZ96" t="s">
        <v>87</v>
      </c>
      <c r="BA96" t="s">
        <v>87</v>
      </c>
      <c r="BB96" t="s">
        <v>87</v>
      </c>
      <c r="BC96" t="s">
        <v>87</v>
      </c>
      <c r="BD96" t="s">
        <v>87</v>
      </c>
      <c r="BE96" t="s">
        <v>87</v>
      </c>
    </row>
    <row r="97" spans="1:57" x14ac:dyDescent="0.45">
      <c r="A97" t="s">
        <v>305</v>
      </c>
      <c r="B97" t="s">
        <v>79</v>
      </c>
      <c r="C97" t="s">
        <v>306</v>
      </c>
      <c r="D97" t="s">
        <v>81</v>
      </c>
      <c r="E97" s="2" t="str">
        <f>HYPERLINK("capsilon://?command=openfolder&amp;siteaddress=FAM.docvelocity-na8.net&amp;folderid=FX3FD3E7BB-207C-A52A-C3F6-4515B6E97D54","FX22032338")</f>
        <v>FX22032338</v>
      </c>
      <c r="F97" t="s">
        <v>19</v>
      </c>
      <c r="G97" t="s">
        <v>19</v>
      </c>
      <c r="H97" t="s">
        <v>82</v>
      </c>
      <c r="I97" t="s">
        <v>307</v>
      </c>
      <c r="J97">
        <v>56</v>
      </c>
      <c r="K97" t="s">
        <v>84</v>
      </c>
      <c r="L97" t="s">
        <v>85</v>
      </c>
      <c r="M97" t="s">
        <v>86</v>
      </c>
      <c r="N97">
        <v>1</v>
      </c>
      <c r="O97" s="1">
        <v>44628.467997685184</v>
      </c>
      <c r="P97" s="1">
        <v>44628.496412037035</v>
      </c>
      <c r="Q97">
        <v>554</v>
      </c>
      <c r="R97">
        <v>1901</v>
      </c>
      <c r="S97" t="b">
        <v>0</v>
      </c>
      <c r="T97" t="s">
        <v>87</v>
      </c>
      <c r="U97" t="b">
        <v>0</v>
      </c>
      <c r="V97" t="s">
        <v>142</v>
      </c>
      <c r="W97" s="1">
        <v>44628.496412037035</v>
      </c>
      <c r="X97">
        <v>1826</v>
      </c>
      <c r="Y97">
        <v>0</v>
      </c>
      <c r="Z97">
        <v>0</v>
      </c>
      <c r="AA97">
        <v>0</v>
      </c>
      <c r="AB97">
        <v>0</v>
      </c>
      <c r="AC97">
        <v>0</v>
      </c>
      <c r="AD97">
        <v>56</v>
      </c>
      <c r="AE97">
        <v>42</v>
      </c>
      <c r="AF97">
        <v>0</v>
      </c>
      <c r="AG97">
        <v>14</v>
      </c>
      <c r="AH97" t="s">
        <v>87</v>
      </c>
      <c r="AI97" t="s">
        <v>87</v>
      </c>
      <c r="AJ97" t="s">
        <v>87</v>
      </c>
      <c r="AK97" t="s">
        <v>87</v>
      </c>
      <c r="AL97" t="s">
        <v>87</v>
      </c>
      <c r="AM97" t="s">
        <v>87</v>
      </c>
      <c r="AN97" t="s">
        <v>87</v>
      </c>
      <c r="AO97" t="s">
        <v>87</v>
      </c>
      <c r="AP97" t="s">
        <v>87</v>
      </c>
      <c r="AQ97" t="s">
        <v>87</v>
      </c>
      <c r="AR97" t="s">
        <v>87</v>
      </c>
      <c r="AS97" t="s">
        <v>87</v>
      </c>
      <c r="AT97" t="s">
        <v>87</v>
      </c>
      <c r="AU97" t="s">
        <v>87</v>
      </c>
      <c r="AV97" t="s">
        <v>87</v>
      </c>
      <c r="AW97" t="s">
        <v>87</v>
      </c>
      <c r="AX97" t="s">
        <v>87</v>
      </c>
      <c r="AY97" t="s">
        <v>87</v>
      </c>
      <c r="AZ97" t="s">
        <v>87</v>
      </c>
      <c r="BA97" t="s">
        <v>87</v>
      </c>
      <c r="BB97" t="s">
        <v>87</v>
      </c>
      <c r="BC97" t="s">
        <v>87</v>
      </c>
      <c r="BD97" t="s">
        <v>87</v>
      </c>
      <c r="BE97" t="s">
        <v>87</v>
      </c>
    </row>
    <row r="98" spans="1:57" x14ac:dyDescent="0.45">
      <c r="A98" t="s">
        <v>308</v>
      </c>
      <c r="B98" t="s">
        <v>79</v>
      </c>
      <c r="C98" t="s">
        <v>306</v>
      </c>
      <c r="D98" t="s">
        <v>81</v>
      </c>
      <c r="E98" s="2" t="str">
        <f>HYPERLINK("capsilon://?command=openfolder&amp;siteaddress=FAM.docvelocity-na8.net&amp;folderid=FX3FD3E7BB-207C-A52A-C3F6-4515B6E97D54","FX22032338")</f>
        <v>FX22032338</v>
      </c>
      <c r="F98" t="s">
        <v>19</v>
      </c>
      <c r="G98" t="s">
        <v>19</v>
      </c>
      <c r="H98" t="s">
        <v>82</v>
      </c>
      <c r="I98" t="s">
        <v>307</v>
      </c>
      <c r="J98">
        <v>392</v>
      </c>
      <c r="K98" t="s">
        <v>84</v>
      </c>
      <c r="L98" t="s">
        <v>85</v>
      </c>
      <c r="M98" t="s">
        <v>86</v>
      </c>
      <c r="N98">
        <v>2</v>
      </c>
      <c r="O98" s="1">
        <v>44628.499062499999</v>
      </c>
      <c r="P98" s="1">
        <v>44628.669479166667</v>
      </c>
      <c r="Q98">
        <v>12597</v>
      </c>
      <c r="R98">
        <v>2127</v>
      </c>
      <c r="S98" t="b">
        <v>0</v>
      </c>
      <c r="T98" t="s">
        <v>87</v>
      </c>
      <c r="U98" t="b">
        <v>1</v>
      </c>
      <c r="V98" t="s">
        <v>277</v>
      </c>
      <c r="W98" s="1">
        <v>44628.506284722222</v>
      </c>
      <c r="X98">
        <v>611</v>
      </c>
      <c r="Y98">
        <v>294</v>
      </c>
      <c r="Z98">
        <v>0</v>
      </c>
      <c r="AA98">
        <v>294</v>
      </c>
      <c r="AB98">
        <v>0</v>
      </c>
      <c r="AC98">
        <v>8</v>
      </c>
      <c r="AD98">
        <v>98</v>
      </c>
      <c r="AE98">
        <v>0</v>
      </c>
      <c r="AF98">
        <v>0</v>
      </c>
      <c r="AG98">
        <v>0</v>
      </c>
      <c r="AH98" t="s">
        <v>99</v>
      </c>
      <c r="AI98" s="1">
        <v>44628.669479166667</v>
      </c>
      <c r="AJ98">
        <v>1471</v>
      </c>
      <c r="AK98">
        <v>3</v>
      </c>
      <c r="AL98">
        <v>0</v>
      </c>
      <c r="AM98">
        <v>3</v>
      </c>
      <c r="AN98">
        <v>0</v>
      </c>
      <c r="AO98">
        <v>3</v>
      </c>
      <c r="AP98">
        <v>95</v>
      </c>
      <c r="AQ98">
        <v>0</v>
      </c>
      <c r="AR98">
        <v>0</v>
      </c>
      <c r="AS98">
        <v>0</v>
      </c>
      <c r="AT98" t="s">
        <v>87</v>
      </c>
      <c r="AU98" t="s">
        <v>87</v>
      </c>
      <c r="AV98" t="s">
        <v>87</v>
      </c>
      <c r="AW98" t="s">
        <v>87</v>
      </c>
      <c r="AX98" t="s">
        <v>87</v>
      </c>
      <c r="AY98" t="s">
        <v>87</v>
      </c>
      <c r="AZ98" t="s">
        <v>87</v>
      </c>
      <c r="BA98" t="s">
        <v>87</v>
      </c>
      <c r="BB98" t="s">
        <v>87</v>
      </c>
      <c r="BC98" t="s">
        <v>87</v>
      </c>
      <c r="BD98" t="s">
        <v>87</v>
      </c>
      <c r="BE98" t="s">
        <v>87</v>
      </c>
    </row>
    <row r="99" spans="1:57" x14ac:dyDescent="0.45">
      <c r="A99" t="s">
        <v>309</v>
      </c>
      <c r="B99" t="s">
        <v>79</v>
      </c>
      <c r="C99" t="s">
        <v>310</v>
      </c>
      <c r="D99" t="s">
        <v>81</v>
      </c>
      <c r="E99" s="2" t="str">
        <f>HYPERLINK("capsilon://?command=openfolder&amp;siteaddress=FAM.docvelocity-na8.net&amp;folderid=FX64A8312F-D649-6CC9-8395-4C6390B6C775","FX22012628")</f>
        <v>FX22012628</v>
      </c>
      <c r="F99" t="s">
        <v>19</v>
      </c>
      <c r="G99" t="s">
        <v>19</v>
      </c>
      <c r="H99" t="s">
        <v>82</v>
      </c>
      <c r="I99" t="s">
        <v>311</v>
      </c>
      <c r="J99">
        <v>28</v>
      </c>
      <c r="K99" t="s">
        <v>84</v>
      </c>
      <c r="L99" t="s">
        <v>85</v>
      </c>
      <c r="M99" t="s">
        <v>86</v>
      </c>
      <c r="N99">
        <v>2</v>
      </c>
      <c r="O99" s="1">
        <v>44628.62358796296</v>
      </c>
      <c r="P99" s="1">
        <v>44628.670243055552</v>
      </c>
      <c r="Q99">
        <v>3675</v>
      </c>
      <c r="R99">
        <v>356</v>
      </c>
      <c r="S99" t="b">
        <v>0</v>
      </c>
      <c r="T99" t="s">
        <v>87</v>
      </c>
      <c r="U99" t="b">
        <v>0</v>
      </c>
      <c r="V99" t="s">
        <v>142</v>
      </c>
      <c r="W99" s="1">
        <v>44628.63349537037</v>
      </c>
      <c r="X99">
        <v>217</v>
      </c>
      <c r="Y99">
        <v>0</v>
      </c>
      <c r="Z99">
        <v>0</v>
      </c>
      <c r="AA99">
        <v>0</v>
      </c>
      <c r="AB99">
        <v>21</v>
      </c>
      <c r="AC99">
        <v>0</v>
      </c>
      <c r="AD99">
        <v>28</v>
      </c>
      <c r="AE99">
        <v>0</v>
      </c>
      <c r="AF99">
        <v>0</v>
      </c>
      <c r="AG99">
        <v>0</v>
      </c>
      <c r="AH99" t="s">
        <v>99</v>
      </c>
      <c r="AI99" s="1">
        <v>44628.670243055552</v>
      </c>
      <c r="AJ99">
        <v>65</v>
      </c>
      <c r="AK99">
        <v>0</v>
      </c>
      <c r="AL99">
        <v>0</v>
      </c>
      <c r="AM99">
        <v>0</v>
      </c>
      <c r="AN99">
        <v>21</v>
      </c>
      <c r="AO99">
        <v>0</v>
      </c>
      <c r="AP99">
        <v>28</v>
      </c>
      <c r="AQ99">
        <v>0</v>
      </c>
      <c r="AR99">
        <v>0</v>
      </c>
      <c r="AS99">
        <v>0</v>
      </c>
      <c r="AT99" t="s">
        <v>87</v>
      </c>
      <c r="AU99" t="s">
        <v>87</v>
      </c>
      <c r="AV99" t="s">
        <v>87</v>
      </c>
      <c r="AW99" t="s">
        <v>87</v>
      </c>
      <c r="AX99" t="s">
        <v>87</v>
      </c>
      <c r="AY99" t="s">
        <v>87</v>
      </c>
      <c r="AZ99" t="s">
        <v>87</v>
      </c>
      <c r="BA99" t="s">
        <v>87</v>
      </c>
      <c r="BB99" t="s">
        <v>87</v>
      </c>
      <c r="BC99" t="s">
        <v>87</v>
      </c>
      <c r="BD99" t="s">
        <v>87</v>
      </c>
      <c r="BE99" t="s">
        <v>87</v>
      </c>
    </row>
    <row r="100" spans="1:57" x14ac:dyDescent="0.45">
      <c r="A100" t="s">
        <v>312</v>
      </c>
      <c r="B100" t="s">
        <v>79</v>
      </c>
      <c r="C100" t="s">
        <v>275</v>
      </c>
      <c r="D100" t="s">
        <v>81</v>
      </c>
      <c r="E100" s="2" t="str">
        <f>HYPERLINK("capsilon://?command=openfolder&amp;siteaddress=FAM.docvelocity-na8.net&amp;folderid=FX1423EFD4-058C-B20C-28E4-58DAFC087465","FX22028981")</f>
        <v>FX22028981</v>
      </c>
      <c r="F100" t="s">
        <v>19</v>
      </c>
      <c r="G100" t="s">
        <v>19</v>
      </c>
      <c r="H100" t="s">
        <v>82</v>
      </c>
      <c r="I100" t="s">
        <v>313</v>
      </c>
      <c r="J100">
        <v>0</v>
      </c>
      <c r="K100" t="s">
        <v>84</v>
      </c>
      <c r="L100" t="s">
        <v>85</v>
      </c>
      <c r="M100" t="s">
        <v>86</v>
      </c>
      <c r="N100">
        <v>2</v>
      </c>
      <c r="O100" s="1">
        <v>44628.661516203705</v>
      </c>
      <c r="P100" s="1">
        <v>44628.686319444445</v>
      </c>
      <c r="Q100">
        <v>728</v>
      </c>
      <c r="R100">
        <v>1415</v>
      </c>
      <c r="S100" t="b">
        <v>0</v>
      </c>
      <c r="T100" t="s">
        <v>87</v>
      </c>
      <c r="U100" t="b">
        <v>0</v>
      </c>
      <c r="V100" t="s">
        <v>127</v>
      </c>
      <c r="W100" s="1">
        <v>44628.670902777776</v>
      </c>
      <c r="X100">
        <v>465</v>
      </c>
      <c r="Y100">
        <v>52</v>
      </c>
      <c r="Z100">
        <v>0</v>
      </c>
      <c r="AA100">
        <v>52</v>
      </c>
      <c r="AB100">
        <v>0</v>
      </c>
      <c r="AC100">
        <v>24</v>
      </c>
      <c r="AD100">
        <v>-52</v>
      </c>
      <c r="AE100">
        <v>0</v>
      </c>
      <c r="AF100">
        <v>0</v>
      </c>
      <c r="AG100">
        <v>0</v>
      </c>
      <c r="AH100" t="s">
        <v>99</v>
      </c>
      <c r="AI100" s="1">
        <v>44628.686319444445</v>
      </c>
      <c r="AJ100">
        <v>950</v>
      </c>
      <c r="AK100">
        <v>3</v>
      </c>
      <c r="AL100">
        <v>0</v>
      </c>
      <c r="AM100">
        <v>3</v>
      </c>
      <c r="AN100">
        <v>0</v>
      </c>
      <c r="AO100">
        <v>3</v>
      </c>
      <c r="AP100">
        <v>-55</v>
      </c>
      <c r="AQ100">
        <v>0</v>
      </c>
      <c r="AR100">
        <v>0</v>
      </c>
      <c r="AS100">
        <v>0</v>
      </c>
      <c r="AT100" t="s">
        <v>87</v>
      </c>
      <c r="AU100" t="s">
        <v>87</v>
      </c>
      <c r="AV100" t="s">
        <v>87</v>
      </c>
      <c r="AW100" t="s">
        <v>87</v>
      </c>
      <c r="AX100" t="s">
        <v>87</v>
      </c>
      <c r="AY100" t="s">
        <v>87</v>
      </c>
      <c r="AZ100" t="s">
        <v>87</v>
      </c>
      <c r="BA100" t="s">
        <v>87</v>
      </c>
      <c r="BB100" t="s">
        <v>87</v>
      </c>
      <c r="BC100" t="s">
        <v>87</v>
      </c>
      <c r="BD100" t="s">
        <v>87</v>
      </c>
      <c r="BE100" t="s">
        <v>87</v>
      </c>
    </row>
    <row r="101" spans="1:57" x14ac:dyDescent="0.45">
      <c r="A101" t="s">
        <v>314</v>
      </c>
      <c r="B101" t="s">
        <v>79</v>
      </c>
      <c r="C101" t="s">
        <v>106</v>
      </c>
      <c r="D101" t="s">
        <v>81</v>
      </c>
      <c r="E101" s="2" t="str">
        <f>HYPERLINK("capsilon://?command=openfolder&amp;siteaddress=FAM.docvelocity-na8.net&amp;folderid=FX890FC282-03A8-4C74-627A-818D020B53C7","FX220212205")</f>
        <v>FX220212205</v>
      </c>
      <c r="F101" t="s">
        <v>19</v>
      </c>
      <c r="G101" t="s">
        <v>19</v>
      </c>
      <c r="H101" t="s">
        <v>82</v>
      </c>
      <c r="I101" t="s">
        <v>315</v>
      </c>
      <c r="J101">
        <v>110</v>
      </c>
      <c r="K101" t="s">
        <v>84</v>
      </c>
      <c r="L101" t="s">
        <v>85</v>
      </c>
      <c r="M101" t="s">
        <v>86</v>
      </c>
      <c r="N101">
        <v>1</v>
      </c>
      <c r="O101" s="1">
        <v>44628.677604166667</v>
      </c>
      <c r="P101" s="1">
        <v>44628.685393518521</v>
      </c>
      <c r="Q101">
        <v>540</v>
      </c>
      <c r="R101">
        <v>133</v>
      </c>
      <c r="S101" t="b">
        <v>0</v>
      </c>
      <c r="T101" t="s">
        <v>87</v>
      </c>
      <c r="U101" t="b">
        <v>0</v>
      </c>
      <c r="V101" t="s">
        <v>134</v>
      </c>
      <c r="W101" s="1">
        <v>44628.685393518521</v>
      </c>
      <c r="X101">
        <v>104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110</v>
      </c>
      <c r="AE101">
        <v>105</v>
      </c>
      <c r="AF101">
        <v>0</v>
      </c>
      <c r="AG101">
        <v>3</v>
      </c>
      <c r="AH101" t="s">
        <v>87</v>
      </c>
      <c r="AI101" t="s">
        <v>87</v>
      </c>
      <c r="AJ101" t="s">
        <v>87</v>
      </c>
      <c r="AK101" t="s">
        <v>87</v>
      </c>
      <c r="AL101" t="s">
        <v>87</v>
      </c>
      <c r="AM101" t="s">
        <v>87</v>
      </c>
      <c r="AN101" t="s">
        <v>87</v>
      </c>
      <c r="AO101" t="s">
        <v>87</v>
      </c>
      <c r="AP101" t="s">
        <v>87</v>
      </c>
      <c r="AQ101" t="s">
        <v>87</v>
      </c>
      <c r="AR101" t="s">
        <v>87</v>
      </c>
      <c r="AS101" t="s">
        <v>87</v>
      </c>
      <c r="AT101" t="s">
        <v>87</v>
      </c>
      <c r="AU101" t="s">
        <v>87</v>
      </c>
      <c r="AV101" t="s">
        <v>87</v>
      </c>
      <c r="AW101" t="s">
        <v>87</v>
      </c>
      <c r="AX101" t="s">
        <v>87</v>
      </c>
      <c r="AY101" t="s">
        <v>87</v>
      </c>
      <c r="AZ101" t="s">
        <v>87</v>
      </c>
      <c r="BA101" t="s">
        <v>87</v>
      </c>
      <c r="BB101" t="s">
        <v>87</v>
      </c>
      <c r="BC101" t="s">
        <v>87</v>
      </c>
      <c r="BD101" t="s">
        <v>87</v>
      </c>
      <c r="BE101" t="s">
        <v>87</v>
      </c>
    </row>
    <row r="102" spans="1:57" x14ac:dyDescent="0.45">
      <c r="A102" t="s">
        <v>316</v>
      </c>
      <c r="B102" t="s">
        <v>79</v>
      </c>
      <c r="C102" t="s">
        <v>106</v>
      </c>
      <c r="D102" t="s">
        <v>81</v>
      </c>
      <c r="E102" s="2" t="str">
        <f>HYPERLINK("capsilon://?command=openfolder&amp;siteaddress=FAM.docvelocity-na8.net&amp;folderid=FX890FC282-03A8-4C74-627A-818D020B53C7","FX220212205")</f>
        <v>FX220212205</v>
      </c>
      <c r="F102" t="s">
        <v>19</v>
      </c>
      <c r="G102" t="s">
        <v>19</v>
      </c>
      <c r="H102" t="s">
        <v>82</v>
      </c>
      <c r="I102" t="s">
        <v>317</v>
      </c>
      <c r="J102">
        <v>142</v>
      </c>
      <c r="K102" t="s">
        <v>84</v>
      </c>
      <c r="L102" t="s">
        <v>85</v>
      </c>
      <c r="M102" t="s">
        <v>86</v>
      </c>
      <c r="N102">
        <v>1</v>
      </c>
      <c r="O102" s="1">
        <v>44628.679652777777</v>
      </c>
      <c r="P102" s="1">
        <v>44628.776817129627</v>
      </c>
      <c r="Q102">
        <v>8019</v>
      </c>
      <c r="R102">
        <v>376</v>
      </c>
      <c r="S102" t="b">
        <v>0</v>
      </c>
      <c r="T102" t="s">
        <v>87</v>
      </c>
      <c r="U102" t="b">
        <v>0</v>
      </c>
      <c r="V102" t="s">
        <v>102</v>
      </c>
      <c r="W102" s="1">
        <v>44628.776817129627</v>
      </c>
      <c r="X102">
        <v>152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142</v>
      </c>
      <c r="AE102">
        <v>137</v>
      </c>
      <c r="AF102">
        <v>0</v>
      </c>
      <c r="AG102">
        <v>4</v>
      </c>
      <c r="AH102" t="s">
        <v>87</v>
      </c>
      <c r="AI102" t="s">
        <v>87</v>
      </c>
      <c r="AJ102" t="s">
        <v>87</v>
      </c>
      <c r="AK102" t="s">
        <v>87</v>
      </c>
      <c r="AL102" t="s">
        <v>87</v>
      </c>
      <c r="AM102" t="s">
        <v>87</v>
      </c>
      <c r="AN102" t="s">
        <v>87</v>
      </c>
      <c r="AO102" t="s">
        <v>87</v>
      </c>
      <c r="AP102" t="s">
        <v>87</v>
      </c>
      <c r="AQ102" t="s">
        <v>87</v>
      </c>
      <c r="AR102" t="s">
        <v>87</v>
      </c>
      <c r="AS102" t="s">
        <v>87</v>
      </c>
      <c r="AT102" t="s">
        <v>87</v>
      </c>
      <c r="AU102" t="s">
        <v>87</v>
      </c>
      <c r="AV102" t="s">
        <v>87</v>
      </c>
      <c r="AW102" t="s">
        <v>87</v>
      </c>
      <c r="AX102" t="s">
        <v>87</v>
      </c>
      <c r="AY102" t="s">
        <v>87</v>
      </c>
      <c r="AZ102" t="s">
        <v>87</v>
      </c>
      <c r="BA102" t="s">
        <v>87</v>
      </c>
      <c r="BB102" t="s">
        <v>87</v>
      </c>
      <c r="BC102" t="s">
        <v>87</v>
      </c>
      <c r="BD102" t="s">
        <v>87</v>
      </c>
      <c r="BE102" t="s">
        <v>87</v>
      </c>
    </row>
    <row r="103" spans="1:57" x14ac:dyDescent="0.45">
      <c r="A103" t="s">
        <v>318</v>
      </c>
      <c r="B103" t="s">
        <v>79</v>
      </c>
      <c r="C103" t="s">
        <v>106</v>
      </c>
      <c r="D103" t="s">
        <v>81</v>
      </c>
      <c r="E103" s="2" t="str">
        <f>HYPERLINK("capsilon://?command=openfolder&amp;siteaddress=FAM.docvelocity-na8.net&amp;folderid=FX890FC282-03A8-4C74-627A-818D020B53C7","FX220212205")</f>
        <v>FX220212205</v>
      </c>
      <c r="F103" t="s">
        <v>19</v>
      </c>
      <c r="G103" t="s">
        <v>19</v>
      </c>
      <c r="H103" t="s">
        <v>82</v>
      </c>
      <c r="I103" t="s">
        <v>315</v>
      </c>
      <c r="J103">
        <v>158</v>
      </c>
      <c r="K103" t="s">
        <v>84</v>
      </c>
      <c r="L103" t="s">
        <v>85</v>
      </c>
      <c r="M103" t="s">
        <v>86</v>
      </c>
      <c r="N103">
        <v>2</v>
      </c>
      <c r="O103" s="1">
        <v>44628.686157407406</v>
      </c>
      <c r="P103" s="1">
        <v>44628.773622685185</v>
      </c>
      <c r="Q103">
        <v>4755</v>
      </c>
      <c r="R103">
        <v>2802</v>
      </c>
      <c r="S103" t="b">
        <v>0</v>
      </c>
      <c r="T103" t="s">
        <v>87</v>
      </c>
      <c r="U103" t="b">
        <v>1</v>
      </c>
      <c r="V103" t="s">
        <v>192</v>
      </c>
      <c r="W103" s="1">
        <v>44628.713194444441</v>
      </c>
      <c r="X103">
        <v>1909</v>
      </c>
      <c r="Y103">
        <v>164</v>
      </c>
      <c r="Z103">
        <v>0</v>
      </c>
      <c r="AA103">
        <v>164</v>
      </c>
      <c r="AB103">
        <v>0</v>
      </c>
      <c r="AC103">
        <v>69</v>
      </c>
      <c r="AD103">
        <v>-6</v>
      </c>
      <c r="AE103">
        <v>0</v>
      </c>
      <c r="AF103">
        <v>0</v>
      </c>
      <c r="AG103">
        <v>0</v>
      </c>
      <c r="AH103" t="s">
        <v>168</v>
      </c>
      <c r="AI103" s="1">
        <v>44628.773622685185</v>
      </c>
      <c r="AJ103">
        <v>867</v>
      </c>
      <c r="AK103">
        <v>6</v>
      </c>
      <c r="AL103">
        <v>0</v>
      </c>
      <c r="AM103">
        <v>6</v>
      </c>
      <c r="AN103">
        <v>0</v>
      </c>
      <c r="AO103">
        <v>6</v>
      </c>
      <c r="AP103">
        <v>-12</v>
      </c>
      <c r="AQ103">
        <v>0</v>
      </c>
      <c r="AR103">
        <v>0</v>
      </c>
      <c r="AS103">
        <v>0</v>
      </c>
      <c r="AT103" t="s">
        <v>87</v>
      </c>
      <c r="AU103" t="s">
        <v>87</v>
      </c>
      <c r="AV103" t="s">
        <v>87</v>
      </c>
      <c r="AW103" t="s">
        <v>87</v>
      </c>
      <c r="AX103" t="s">
        <v>87</v>
      </c>
      <c r="AY103" t="s">
        <v>87</v>
      </c>
      <c r="AZ103" t="s">
        <v>87</v>
      </c>
      <c r="BA103" t="s">
        <v>87</v>
      </c>
      <c r="BB103" t="s">
        <v>87</v>
      </c>
      <c r="BC103" t="s">
        <v>87</v>
      </c>
      <c r="BD103" t="s">
        <v>87</v>
      </c>
      <c r="BE103" t="s">
        <v>87</v>
      </c>
    </row>
    <row r="104" spans="1:57" x14ac:dyDescent="0.45">
      <c r="A104" t="s">
        <v>319</v>
      </c>
      <c r="B104" t="s">
        <v>79</v>
      </c>
      <c r="C104" t="s">
        <v>275</v>
      </c>
      <c r="D104" t="s">
        <v>81</v>
      </c>
      <c r="E104" s="2" t="str">
        <f>HYPERLINK("capsilon://?command=openfolder&amp;siteaddress=FAM.docvelocity-na8.net&amp;folderid=FX1423EFD4-058C-B20C-28E4-58DAFC087465","FX22028981")</f>
        <v>FX22028981</v>
      </c>
      <c r="F104" t="s">
        <v>19</v>
      </c>
      <c r="G104" t="s">
        <v>19</v>
      </c>
      <c r="H104" t="s">
        <v>82</v>
      </c>
      <c r="I104" t="s">
        <v>320</v>
      </c>
      <c r="J104">
        <v>0</v>
      </c>
      <c r="K104" t="s">
        <v>84</v>
      </c>
      <c r="L104" t="s">
        <v>85</v>
      </c>
      <c r="M104" t="s">
        <v>86</v>
      </c>
      <c r="N104">
        <v>1</v>
      </c>
      <c r="O104" s="1">
        <v>44628.711712962962</v>
      </c>
      <c r="P104" s="1">
        <v>44629.300416666665</v>
      </c>
      <c r="Q104">
        <v>49049</v>
      </c>
      <c r="R104">
        <v>1815</v>
      </c>
      <c r="S104" t="b">
        <v>0</v>
      </c>
      <c r="T104" t="s">
        <v>87</v>
      </c>
      <c r="U104" t="b">
        <v>0</v>
      </c>
      <c r="V104" t="s">
        <v>131</v>
      </c>
      <c r="W104" s="1">
        <v>44629.300416666665</v>
      </c>
      <c r="X104">
        <v>593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52</v>
      </c>
      <c r="AF104">
        <v>0</v>
      </c>
      <c r="AG104">
        <v>4</v>
      </c>
      <c r="AH104" t="s">
        <v>87</v>
      </c>
      <c r="AI104" t="s">
        <v>87</v>
      </c>
      <c r="AJ104" t="s">
        <v>87</v>
      </c>
      <c r="AK104" t="s">
        <v>87</v>
      </c>
      <c r="AL104" t="s">
        <v>87</v>
      </c>
      <c r="AM104" t="s">
        <v>87</v>
      </c>
      <c r="AN104" t="s">
        <v>87</v>
      </c>
      <c r="AO104" t="s">
        <v>87</v>
      </c>
      <c r="AP104" t="s">
        <v>87</v>
      </c>
      <c r="AQ104" t="s">
        <v>87</v>
      </c>
      <c r="AR104" t="s">
        <v>87</v>
      </c>
      <c r="AS104" t="s">
        <v>87</v>
      </c>
      <c r="AT104" t="s">
        <v>87</v>
      </c>
      <c r="AU104" t="s">
        <v>87</v>
      </c>
      <c r="AV104" t="s">
        <v>87</v>
      </c>
      <c r="AW104" t="s">
        <v>87</v>
      </c>
      <c r="AX104" t="s">
        <v>87</v>
      </c>
      <c r="AY104" t="s">
        <v>87</v>
      </c>
      <c r="AZ104" t="s">
        <v>87</v>
      </c>
      <c r="BA104" t="s">
        <v>87</v>
      </c>
      <c r="BB104" t="s">
        <v>87</v>
      </c>
      <c r="BC104" t="s">
        <v>87</v>
      </c>
      <c r="BD104" t="s">
        <v>87</v>
      </c>
      <c r="BE104" t="s">
        <v>87</v>
      </c>
    </row>
    <row r="105" spans="1:57" x14ac:dyDescent="0.45">
      <c r="A105" t="s">
        <v>321</v>
      </c>
      <c r="B105" t="s">
        <v>79</v>
      </c>
      <c r="C105" t="s">
        <v>322</v>
      </c>
      <c r="D105" t="s">
        <v>81</v>
      </c>
      <c r="E105" s="2" t="str">
        <f>HYPERLINK("capsilon://?command=openfolder&amp;siteaddress=FAM.docvelocity-na8.net&amp;folderid=FX36C57F12-7A6B-9763-A447-2F5BF78A25D5","FX220112645")</f>
        <v>FX220112645</v>
      </c>
      <c r="F105" t="s">
        <v>19</v>
      </c>
      <c r="G105" t="s">
        <v>19</v>
      </c>
      <c r="H105" t="s">
        <v>82</v>
      </c>
      <c r="I105" t="s">
        <v>323</v>
      </c>
      <c r="J105">
        <v>0</v>
      </c>
      <c r="K105" t="s">
        <v>84</v>
      </c>
      <c r="L105" t="s">
        <v>85</v>
      </c>
      <c r="M105" t="s">
        <v>86</v>
      </c>
      <c r="N105">
        <v>2</v>
      </c>
      <c r="O105" s="1">
        <v>44628.731261574074</v>
      </c>
      <c r="P105" s="1">
        <v>44628.780787037038</v>
      </c>
      <c r="Q105">
        <v>3997</v>
      </c>
      <c r="R105">
        <v>282</v>
      </c>
      <c r="S105" t="b">
        <v>0</v>
      </c>
      <c r="T105" t="s">
        <v>87</v>
      </c>
      <c r="U105" t="b">
        <v>0</v>
      </c>
      <c r="V105" t="s">
        <v>127</v>
      </c>
      <c r="W105" s="1">
        <v>44628.733495370368</v>
      </c>
      <c r="X105">
        <v>169</v>
      </c>
      <c r="Y105">
        <v>11</v>
      </c>
      <c r="Z105">
        <v>0</v>
      </c>
      <c r="AA105">
        <v>11</v>
      </c>
      <c r="AB105">
        <v>0</v>
      </c>
      <c r="AC105">
        <v>5</v>
      </c>
      <c r="AD105">
        <v>-11</v>
      </c>
      <c r="AE105">
        <v>0</v>
      </c>
      <c r="AF105">
        <v>0</v>
      </c>
      <c r="AG105">
        <v>0</v>
      </c>
      <c r="AH105" t="s">
        <v>168</v>
      </c>
      <c r="AI105" s="1">
        <v>44628.780787037038</v>
      </c>
      <c r="AJ105">
        <v>113</v>
      </c>
      <c r="AK105">
        <v>2</v>
      </c>
      <c r="AL105">
        <v>0</v>
      </c>
      <c r="AM105">
        <v>2</v>
      </c>
      <c r="AN105">
        <v>0</v>
      </c>
      <c r="AO105">
        <v>2</v>
      </c>
      <c r="AP105">
        <v>-13</v>
      </c>
      <c r="AQ105">
        <v>0</v>
      </c>
      <c r="AR105">
        <v>0</v>
      </c>
      <c r="AS105">
        <v>0</v>
      </c>
      <c r="AT105" t="s">
        <v>87</v>
      </c>
      <c r="AU105" t="s">
        <v>87</v>
      </c>
      <c r="AV105" t="s">
        <v>87</v>
      </c>
      <c r="AW105" t="s">
        <v>87</v>
      </c>
      <c r="AX105" t="s">
        <v>87</v>
      </c>
      <c r="AY105" t="s">
        <v>87</v>
      </c>
      <c r="AZ105" t="s">
        <v>87</v>
      </c>
      <c r="BA105" t="s">
        <v>87</v>
      </c>
      <c r="BB105" t="s">
        <v>87</v>
      </c>
      <c r="BC105" t="s">
        <v>87</v>
      </c>
      <c r="BD105" t="s">
        <v>87</v>
      </c>
      <c r="BE105" t="s">
        <v>87</v>
      </c>
    </row>
    <row r="106" spans="1:57" x14ac:dyDescent="0.45">
      <c r="A106" t="s">
        <v>324</v>
      </c>
      <c r="B106" t="s">
        <v>79</v>
      </c>
      <c r="C106" t="s">
        <v>106</v>
      </c>
      <c r="D106" t="s">
        <v>81</v>
      </c>
      <c r="E106" s="2" t="str">
        <f>HYPERLINK("capsilon://?command=openfolder&amp;siteaddress=FAM.docvelocity-na8.net&amp;folderid=FX890FC282-03A8-4C74-627A-818D020B53C7","FX220212205")</f>
        <v>FX220212205</v>
      </c>
      <c r="F106" t="s">
        <v>19</v>
      </c>
      <c r="G106" t="s">
        <v>19</v>
      </c>
      <c r="H106" t="s">
        <v>82</v>
      </c>
      <c r="I106" t="s">
        <v>317</v>
      </c>
      <c r="J106">
        <v>214</v>
      </c>
      <c r="K106" t="s">
        <v>84</v>
      </c>
      <c r="L106" t="s">
        <v>85</v>
      </c>
      <c r="M106" t="s">
        <v>86</v>
      </c>
      <c r="N106">
        <v>2</v>
      </c>
      <c r="O106" s="1">
        <v>44628.777581018519</v>
      </c>
      <c r="P106" s="1">
        <v>44628.80568287037</v>
      </c>
      <c r="Q106">
        <v>110</v>
      </c>
      <c r="R106">
        <v>2318</v>
      </c>
      <c r="S106" t="b">
        <v>0</v>
      </c>
      <c r="T106" t="s">
        <v>87</v>
      </c>
      <c r="U106" t="b">
        <v>1</v>
      </c>
      <c r="V106" t="s">
        <v>88</v>
      </c>
      <c r="W106" s="1">
        <v>44628.796319444446</v>
      </c>
      <c r="X106">
        <v>1612</v>
      </c>
      <c r="Y106">
        <v>225</v>
      </c>
      <c r="Z106">
        <v>0</v>
      </c>
      <c r="AA106">
        <v>225</v>
      </c>
      <c r="AB106">
        <v>0</v>
      </c>
      <c r="AC106">
        <v>121</v>
      </c>
      <c r="AD106">
        <v>-11</v>
      </c>
      <c r="AE106">
        <v>0</v>
      </c>
      <c r="AF106">
        <v>0</v>
      </c>
      <c r="AG106">
        <v>0</v>
      </c>
      <c r="AH106" t="s">
        <v>99</v>
      </c>
      <c r="AI106" s="1">
        <v>44628.80568287037</v>
      </c>
      <c r="AJ106">
        <v>706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-11</v>
      </c>
      <c r="AQ106">
        <v>0</v>
      </c>
      <c r="AR106">
        <v>0</v>
      </c>
      <c r="AS106">
        <v>0</v>
      </c>
      <c r="AT106" t="s">
        <v>87</v>
      </c>
      <c r="AU106" t="s">
        <v>87</v>
      </c>
      <c r="AV106" t="s">
        <v>87</v>
      </c>
      <c r="AW106" t="s">
        <v>87</v>
      </c>
      <c r="AX106" t="s">
        <v>87</v>
      </c>
      <c r="AY106" t="s">
        <v>87</v>
      </c>
      <c r="AZ106" t="s">
        <v>87</v>
      </c>
      <c r="BA106" t="s">
        <v>87</v>
      </c>
      <c r="BB106" t="s">
        <v>87</v>
      </c>
      <c r="BC106" t="s">
        <v>87</v>
      </c>
      <c r="BD106" t="s">
        <v>87</v>
      </c>
      <c r="BE106" t="s">
        <v>87</v>
      </c>
    </row>
    <row r="107" spans="1:57" x14ac:dyDescent="0.45">
      <c r="A107" t="s">
        <v>325</v>
      </c>
      <c r="B107" t="s">
        <v>79</v>
      </c>
      <c r="C107" t="s">
        <v>326</v>
      </c>
      <c r="D107" t="s">
        <v>81</v>
      </c>
      <c r="E107" s="2" t="str">
        <f>HYPERLINK("capsilon://?command=openfolder&amp;siteaddress=FAM.docvelocity-na8.net&amp;folderid=FX82309325-5B32-4089-197B-7DE917458921","FX22028791")</f>
        <v>FX22028791</v>
      </c>
      <c r="F107" t="s">
        <v>19</v>
      </c>
      <c r="G107" t="s">
        <v>19</v>
      </c>
      <c r="H107" t="s">
        <v>82</v>
      </c>
      <c r="I107" t="s">
        <v>327</v>
      </c>
      <c r="J107">
        <v>0</v>
      </c>
      <c r="K107" t="s">
        <v>84</v>
      </c>
      <c r="L107" t="s">
        <v>85</v>
      </c>
      <c r="M107" t="s">
        <v>86</v>
      </c>
      <c r="N107">
        <v>2</v>
      </c>
      <c r="O107" s="1">
        <v>44628.783726851849</v>
      </c>
      <c r="P107" s="1">
        <v>44629.24832175926</v>
      </c>
      <c r="Q107">
        <v>37547</v>
      </c>
      <c r="R107">
        <v>2594</v>
      </c>
      <c r="S107" t="b">
        <v>0</v>
      </c>
      <c r="T107" t="s">
        <v>87</v>
      </c>
      <c r="U107" t="b">
        <v>0</v>
      </c>
      <c r="V107" t="s">
        <v>183</v>
      </c>
      <c r="W107" s="1">
        <v>44629.194872685184</v>
      </c>
      <c r="X107">
        <v>1853</v>
      </c>
      <c r="Y107">
        <v>52</v>
      </c>
      <c r="Z107">
        <v>0</v>
      </c>
      <c r="AA107">
        <v>52</v>
      </c>
      <c r="AB107">
        <v>0</v>
      </c>
      <c r="AC107">
        <v>22</v>
      </c>
      <c r="AD107">
        <v>-52</v>
      </c>
      <c r="AE107">
        <v>0</v>
      </c>
      <c r="AF107">
        <v>0</v>
      </c>
      <c r="AG107">
        <v>0</v>
      </c>
      <c r="AH107" t="s">
        <v>299</v>
      </c>
      <c r="AI107" s="1">
        <v>44629.24832175926</v>
      </c>
      <c r="AJ107">
        <v>417</v>
      </c>
      <c r="AK107">
        <v>1</v>
      </c>
      <c r="AL107">
        <v>0</v>
      </c>
      <c r="AM107">
        <v>1</v>
      </c>
      <c r="AN107">
        <v>0</v>
      </c>
      <c r="AO107">
        <v>1</v>
      </c>
      <c r="AP107">
        <v>-53</v>
      </c>
      <c r="AQ107">
        <v>0</v>
      </c>
      <c r="AR107">
        <v>0</v>
      </c>
      <c r="AS107">
        <v>0</v>
      </c>
      <c r="AT107" t="s">
        <v>87</v>
      </c>
      <c r="AU107" t="s">
        <v>87</v>
      </c>
      <c r="AV107" t="s">
        <v>87</v>
      </c>
      <c r="AW107" t="s">
        <v>87</v>
      </c>
      <c r="AX107" t="s">
        <v>87</v>
      </c>
      <c r="AY107" t="s">
        <v>87</v>
      </c>
      <c r="AZ107" t="s">
        <v>87</v>
      </c>
      <c r="BA107" t="s">
        <v>87</v>
      </c>
      <c r="BB107" t="s">
        <v>87</v>
      </c>
      <c r="BC107" t="s">
        <v>87</v>
      </c>
      <c r="BD107" t="s">
        <v>87</v>
      </c>
      <c r="BE107" t="s">
        <v>87</v>
      </c>
    </row>
    <row r="108" spans="1:57" x14ac:dyDescent="0.45">
      <c r="A108" t="s">
        <v>328</v>
      </c>
      <c r="B108" t="s">
        <v>79</v>
      </c>
      <c r="C108" t="s">
        <v>275</v>
      </c>
      <c r="D108" t="s">
        <v>81</v>
      </c>
      <c r="E108" s="2" t="str">
        <f>HYPERLINK("capsilon://?command=openfolder&amp;siteaddress=FAM.docvelocity-na8.net&amp;folderid=FX1423EFD4-058C-B20C-28E4-58DAFC087465","FX22028981")</f>
        <v>FX22028981</v>
      </c>
      <c r="F108" t="s">
        <v>19</v>
      </c>
      <c r="G108" t="s">
        <v>19</v>
      </c>
      <c r="H108" t="s">
        <v>82</v>
      </c>
      <c r="I108" t="s">
        <v>320</v>
      </c>
      <c r="J108">
        <v>335</v>
      </c>
      <c r="K108" t="s">
        <v>84</v>
      </c>
      <c r="L108" t="s">
        <v>85</v>
      </c>
      <c r="M108" t="s">
        <v>86</v>
      </c>
      <c r="N108">
        <v>2</v>
      </c>
      <c r="O108" s="1">
        <v>44629.301319444443</v>
      </c>
      <c r="P108" s="1">
        <v>44629.333275462966</v>
      </c>
      <c r="Q108">
        <v>1127</v>
      </c>
      <c r="R108">
        <v>1634</v>
      </c>
      <c r="S108" t="b">
        <v>0</v>
      </c>
      <c r="T108" t="s">
        <v>87</v>
      </c>
      <c r="U108" t="b">
        <v>1</v>
      </c>
      <c r="V108" t="s">
        <v>119</v>
      </c>
      <c r="W108" s="1">
        <v>44629.308958333335</v>
      </c>
      <c r="X108">
        <v>657</v>
      </c>
      <c r="Y108">
        <v>220</v>
      </c>
      <c r="Z108">
        <v>0</v>
      </c>
      <c r="AA108">
        <v>220</v>
      </c>
      <c r="AB108">
        <v>184</v>
      </c>
      <c r="AC108">
        <v>31</v>
      </c>
      <c r="AD108">
        <v>115</v>
      </c>
      <c r="AE108">
        <v>0</v>
      </c>
      <c r="AF108">
        <v>0</v>
      </c>
      <c r="AG108">
        <v>0</v>
      </c>
      <c r="AH108" t="s">
        <v>299</v>
      </c>
      <c r="AI108" s="1">
        <v>44629.333275462966</v>
      </c>
      <c r="AJ108">
        <v>359</v>
      </c>
      <c r="AK108">
        <v>19</v>
      </c>
      <c r="AL108">
        <v>0</v>
      </c>
      <c r="AM108">
        <v>19</v>
      </c>
      <c r="AN108">
        <v>184</v>
      </c>
      <c r="AO108">
        <v>21</v>
      </c>
      <c r="AP108">
        <v>96</v>
      </c>
      <c r="AQ108">
        <v>0</v>
      </c>
      <c r="AR108">
        <v>0</v>
      </c>
      <c r="AS108">
        <v>0</v>
      </c>
      <c r="AT108" t="s">
        <v>87</v>
      </c>
      <c r="AU108" t="s">
        <v>87</v>
      </c>
      <c r="AV108" t="s">
        <v>87</v>
      </c>
      <c r="AW108" t="s">
        <v>87</v>
      </c>
      <c r="AX108" t="s">
        <v>87</v>
      </c>
      <c r="AY108" t="s">
        <v>87</v>
      </c>
      <c r="AZ108" t="s">
        <v>87</v>
      </c>
      <c r="BA108" t="s">
        <v>87</v>
      </c>
      <c r="BB108" t="s">
        <v>87</v>
      </c>
      <c r="BC108" t="s">
        <v>87</v>
      </c>
      <c r="BD108" t="s">
        <v>87</v>
      </c>
      <c r="BE108" t="s">
        <v>87</v>
      </c>
    </row>
    <row r="109" spans="1:57" x14ac:dyDescent="0.45">
      <c r="A109" t="s">
        <v>329</v>
      </c>
      <c r="B109" t="s">
        <v>79</v>
      </c>
      <c r="C109" t="s">
        <v>288</v>
      </c>
      <c r="D109" t="s">
        <v>81</v>
      </c>
      <c r="E109" s="2" t="str">
        <f>HYPERLINK("capsilon://?command=openfolder&amp;siteaddress=FAM.docvelocity-na8.net&amp;folderid=FX82EDFA63-5901-4B3A-0D3A-DF02F19035B6","FX22017258")</f>
        <v>FX22017258</v>
      </c>
      <c r="F109" t="s">
        <v>19</v>
      </c>
      <c r="G109" t="s">
        <v>19</v>
      </c>
      <c r="H109" t="s">
        <v>82</v>
      </c>
      <c r="I109" t="s">
        <v>330</v>
      </c>
      <c r="J109">
        <v>0</v>
      </c>
      <c r="K109" t="s">
        <v>84</v>
      </c>
      <c r="L109" t="s">
        <v>85</v>
      </c>
      <c r="M109" t="s">
        <v>86</v>
      </c>
      <c r="N109">
        <v>2</v>
      </c>
      <c r="O109" s="1">
        <v>44629.36314814815</v>
      </c>
      <c r="P109" s="1">
        <v>44629.385601851849</v>
      </c>
      <c r="Q109">
        <v>1350</v>
      </c>
      <c r="R109">
        <v>590</v>
      </c>
      <c r="S109" t="b">
        <v>0</v>
      </c>
      <c r="T109" t="s">
        <v>87</v>
      </c>
      <c r="U109" t="b">
        <v>0</v>
      </c>
      <c r="V109" t="s">
        <v>142</v>
      </c>
      <c r="W109" s="1">
        <v>44629.375497685185</v>
      </c>
      <c r="X109">
        <v>73</v>
      </c>
      <c r="Y109">
        <v>9</v>
      </c>
      <c r="Z109">
        <v>0</v>
      </c>
      <c r="AA109">
        <v>9</v>
      </c>
      <c r="AB109">
        <v>0</v>
      </c>
      <c r="AC109">
        <v>2</v>
      </c>
      <c r="AD109">
        <v>-9</v>
      </c>
      <c r="AE109">
        <v>0</v>
      </c>
      <c r="AF109">
        <v>0</v>
      </c>
      <c r="AG109">
        <v>0</v>
      </c>
      <c r="AH109" t="s">
        <v>204</v>
      </c>
      <c r="AI109" s="1">
        <v>44629.385601851849</v>
      </c>
      <c r="AJ109">
        <v>147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-9</v>
      </c>
      <c r="AQ109">
        <v>0</v>
      </c>
      <c r="AR109">
        <v>0</v>
      </c>
      <c r="AS109">
        <v>0</v>
      </c>
      <c r="AT109" t="s">
        <v>87</v>
      </c>
      <c r="AU109" t="s">
        <v>87</v>
      </c>
      <c r="AV109" t="s">
        <v>87</v>
      </c>
      <c r="AW109" t="s">
        <v>87</v>
      </c>
      <c r="AX109" t="s">
        <v>87</v>
      </c>
      <c r="AY109" t="s">
        <v>87</v>
      </c>
      <c r="AZ109" t="s">
        <v>87</v>
      </c>
      <c r="BA109" t="s">
        <v>87</v>
      </c>
      <c r="BB109" t="s">
        <v>87</v>
      </c>
      <c r="BC109" t="s">
        <v>87</v>
      </c>
      <c r="BD109" t="s">
        <v>87</v>
      </c>
      <c r="BE109" t="s">
        <v>87</v>
      </c>
    </row>
    <row r="110" spans="1:57" x14ac:dyDescent="0.45">
      <c r="A110" t="s">
        <v>331</v>
      </c>
      <c r="B110" t="s">
        <v>79</v>
      </c>
      <c r="C110" t="s">
        <v>332</v>
      </c>
      <c r="D110" t="s">
        <v>81</v>
      </c>
      <c r="E110" s="2" t="str">
        <f>HYPERLINK("capsilon://?command=openfolder&amp;siteaddress=FAM.docvelocity-na8.net&amp;folderid=FXEF927942-B128-2914-D7C3-EFD53B69E940","FX2203728")</f>
        <v>FX2203728</v>
      </c>
      <c r="F110" t="s">
        <v>19</v>
      </c>
      <c r="G110" t="s">
        <v>19</v>
      </c>
      <c r="H110" t="s">
        <v>82</v>
      </c>
      <c r="I110" t="s">
        <v>333</v>
      </c>
      <c r="J110">
        <v>0</v>
      </c>
      <c r="K110" t="s">
        <v>84</v>
      </c>
      <c r="L110" t="s">
        <v>85</v>
      </c>
      <c r="M110" t="s">
        <v>86</v>
      </c>
      <c r="N110">
        <v>2</v>
      </c>
      <c r="O110" s="1">
        <v>44629.385277777779</v>
      </c>
      <c r="P110" s="1">
        <v>44629.39439814815</v>
      </c>
      <c r="Q110">
        <v>518</v>
      </c>
      <c r="R110">
        <v>270</v>
      </c>
      <c r="S110" t="b">
        <v>0</v>
      </c>
      <c r="T110" t="s">
        <v>87</v>
      </c>
      <c r="U110" t="b">
        <v>0</v>
      </c>
      <c r="V110" t="s">
        <v>142</v>
      </c>
      <c r="W110" s="1">
        <v>44629.389467592591</v>
      </c>
      <c r="X110">
        <v>113</v>
      </c>
      <c r="Y110">
        <v>9</v>
      </c>
      <c r="Z110">
        <v>0</v>
      </c>
      <c r="AA110">
        <v>9</v>
      </c>
      <c r="AB110">
        <v>0</v>
      </c>
      <c r="AC110">
        <v>1</v>
      </c>
      <c r="AD110">
        <v>-9</v>
      </c>
      <c r="AE110">
        <v>0</v>
      </c>
      <c r="AF110">
        <v>0</v>
      </c>
      <c r="AG110">
        <v>0</v>
      </c>
      <c r="AH110" t="s">
        <v>204</v>
      </c>
      <c r="AI110" s="1">
        <v>44629.39439814815</v>
      </c>
      <c r="AJ110">
        <v>157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-9</v>
      </c>
      <c r="AQ110">
        <v>0</v>
      </c>
      <c r="AR110">
        <v>0</v>
      </c>
      <c r="AS110">
        <v>0</v>
      </c>
      <c r="AT110" t="s">
        <v>87</v>
      </c>
      <c r="AU110" t="s">
        <v>87</v>
      </c>
      <c r="AV110" t="s">
        <v>87</v>
      </c>
      <c r="AW110" t="s">
        <v>87</v>
      </c>
      <c r="AX110" t="s">
        <v>87</v>
      </c>
      <c r="AY110" t="s">
        <v>87</v>
      </c>
      <c r="AZ110" t="s">
        <v>87</v>
      </c>
      <c r="BA110" t="s">
        <v>87</v>
      </c>
      <c r="BB110" t="s">
        <v>87</v>
      </c>
      <c r="BC110" t="s">
        <v>87</v>
      </c>
      <c r="BD110" t="s">
        <v>87</v>
      </c>
      <c r="BE110" t="s">
        <v>87</v>
      </c>
    </row>
    <row r="111" spans="1:57" x14ac:dyDescent="0.45">
      <c r="A111" t="s">
        <v>334</v>
      </c>
      <c r="B111" t="s">
        <v>79</v>
      </c>
      <c r="C111" t="s">
        <v>335</v>
      </c>
      <c r="D111" t="s">
        <v>81</v>
      </c>
      <c r="E111" s="2" t="str">
        <f>HYPERLINK("capsilon://?command=openfolder&amp;siteaddress=FAM.docvelocity-na8.net&amp;folderid=FX4F122F21-8D39-957E-78CC-862FF31B9B0D","FX22032824")</f>
        <v>FX22032824</v>
      </c>
      <c r="F111" t="s">
        <v>19</v>
      </c>
      <c r="G111" t="s">
        <v>19</v>
      </c>
      <c r="H111" t="s">
        <v>82</v>
      </c>
      <c r="I111" t="s">
        <v>336</v>
      </c>
      <c r="J111">
        <v>192</v>
      </c>
      <c r="K111" t="s">
        <v>84</v>
      </c>
      <c r="L111" t="s">
        <v>85</v>
      </c>
      <c r="M111" t="s">
        <v>86</v>
      </c>
      <c r="N111">
        <v>1</v>
      </c>
      <c r="O111" s="1">
        <v>44629.388368055559</v>
      </c>
      <c r="P111" s="1">
        <v>44629.492662037039</v>
      </c>
      <c r="Q111">
        <v>8700</v>
      </c>
      <c r="R111">
        <v>311</v>
      </c>
      <c r="S111" t="b">
        <v>0</v>
      </c>
      <c r="T111" t="s">
        <v>87</v>
      </c>
      <c r="U111" t="b">
        <v>0</v>
      </c>
      <c r="V111" t="s">
        <v>102</v>
      </c>
      <c r="W111" s="1">
        <v>44629.492662037039</v>
      </c>
      <c r="X111">
        <v>253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192</v>
      </c>
      <c r="AE111">
        <v>189</v>
      </c>
      <c r="AF111">
        <v>0</v>
      </c>
      <c r="AG111">
        <v>3</v>
      </c>
      <c r="AH111" t="s">
        <v>87</v>
      </c>
      <c r="AI111" t="s">
        <v>87</v>
      </c>
      <c r="AJ111" t="s">
        <v>87</v>
      </c>
      <c r="AK111" t="s">
        <v>87</v>
      </c>
      <c r="AL111" t="s">
        <v>87</v>
      </c>
      <c r="AM111" t="s">
        <v>87</v>
      </c>
      <c r="AN111" t="s">
        <v>87</v>
      </c>
      <c r="AO111" t="s">
        <v>87</v>
      </c>
      <c r="AP111" t="s">
        <v>87</v>
      </c>
      <c r="AQ111" t="s">
        <v>87</v>
      </c>
      <c r="AR111" t="s">
        <v>87</v>
      </c>
      <c r="AS111" t="s">
        <v>87</v>
      </c>
      <c r="AT111" t="s">
        <v>87</v>
      </c>
      <c r="AU111" t="s">
        <v>87</v>
      </c>
      <c r="AV111" t="s">
        <v>87</v>
      </c>
      <c r="AW111" t="s">
        <v>87</v>
      </c>
      <c r="AX111" t="s">
        <v>87</v>
      </c>
      <c r="AY111" t="s">
        <v>87</v>
      </c>
      <c r="AZ111" t="s">
        <v>87</v>
      </c>
      <c r="BA111" t="s">
        <v>87</v>
      </c>
      <c r="BB111" t="s">
        <v>87</v>
      </c>
      <c r="BC111" t="s">
        <v>87</v>
      </c>
      <c r="BD111" t="s">
        <v>87</v>
      </c>
      <c r="BE111" t="s">
        <v>87</v>
      </c>
    </row>
    <row r="112" spans="1:57" x14ac:dyDescent="0.45">
      <c r="A112" t="s">
        <v>337</v>
      </c>
      <c r="B112" t="s">
        <v>79</v>
      </c>
      <c r="C112" t="s">
        <v>335</v>
      </c>
      <c r="D112" t="s">
        <v>81</v>
      </c>
      <c r="E112" s="2" t="str">
        <f>HYPERLINK("capsilon://?command=openfolder&amp;siteaddress=FAM.docvelocity-na8.net&amp;folderid=FX4F122F21-8D39-957E-78CC-862FF31B9B0D","FX22032824")</f>
        <v>FX22032824</v>
      </c>
      <c r="F112" t="s">
        <v>19</v>
      </c>
      <c r="G112" t="s">
        <v>19</v>
      </c>
      <c r="H112" t="s">
        <v>82</v>
      </c>
      <c r="I112" t="s">
        <v>338</v>
      </c>
      <c r="J112">
        <v>201</v>
      </c>
      <c r="K112" t="s">
        <v>84</v>
      </c>
      <c r="L112" t="s">
        <v>85</v>
      </c>
      <c r="M112" t="s">
        <v>86</v>
      </c>
      <c r="N112">
        <v>1</v>
      </c>
      <c r="O112" s="1">
        <v>44629.391168981485</v>
      </c>
      <c r="P112" s="1">
        <v>44629.494537037041</v>
      </c>
      <c r="Q112">
        <v>8770</v>
      </c>
      <c r="R112">
        <v>161</v>
      </c>
      <c r="S112" t="b">
        <v>0</v>
      </c>
      <c r="T112" t="s">
        <v>87</v>
      </c>
      <c r="U112" t="b">
        <v>0</v>
      </c>
      <c r="V112" t="s">
        <v>102</v>
      </c>
      <c r="W112" s="1">
        <v>44629.494537037041</v>
      </c>
      <c r="X112">
        <v>161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201</v>
      </c>
      <c r="AE112">
        <v>196</v>
      </c>
      <c r="AF112">
        <v>0</v>
      </c>
      <c r="AG112">
        <v>3</v>
      </c>
      <c r="AH112" t="s">
        <v>87</v>
      </c>
      <c r="AI112" t="s">
        <v>87</v>
      </c>
      <c r="AJ112" t="s">
        <v>87</v>
      </c>
      <c r="AK112" t="s">
        <v>87</v>
      </c>
      <c r="AL112" t="s">
        <v>87</v>
      </c>
      <c r="AM112" t="s">
        <v>87</v>
      </c>
      <c r="AN112" t="s">
        <v>87</v>
      </c>
      <c r="AO112" t="s">
        <v>87</v>
      </c>
      <c r="AP112" t="s">
        <v>87</v>
      </c>
      <c r="AQ112" t="s">
        <v>87</v>
      </c>
      <c r="AR112" t="s">
        <v>87</v>
      </c>
      <c r="AS112" t="s">
        <v>87</v>
      </c>
      <c r="AT112" t="s">
        <v>87</v>
      </c>
      <c r="AU112" t="s">
        <v>87</v>
      </c>
      <c r="AV112" t="s">
        <v>87</v>
      </c>
      <c r="AW112" t="s">
        <v>87</v>
      </c>
      <c r="AX112" t="s">
        <v>87</v>
      </c>
      <c r="AY112" t="s">
        <v>87</v>
      </c>
      <c r="AZ112" t="s">
        <v>87</v>
      </c>
      <c r="BA112" t="s">
        <v>87</v>
      </c>
      <c r="BB112" t="s">
        <v>87</v>
      </c>
      <c r="BC112" t="s">
        <v>87</v>
      </c>
      <c r="BD112" t="s">
        <v>87</v>
      </c>
      <c r="BE112" t="s">
        <v>87</v>
      </c>
    </row>
    <row r="113" spans="1:57" x14ac:dyDescent="0.45">
      <c r="A113" t="s">
        <v>339</v>
      </c>
      <c r="B113" t="s">
        <v>79</v>
      </c>
      <c r="C113" t="s">
        <v>335</v>
      </c>
      <c r="D113" t="s">
        <v>81</v>
      </c>
      <c r="E113" s="2" t="str">
        <f>HYPERLINK("capsilon://?command=openfolder&amp;siteaddress=FAM.docvelocity-na8.net&amp;folderid=FX4F122F21-8D39-957E-78CC-862FF31B9B0D","FX22032824")</f>
        <v>FX22032824</v>
      </c>
      <c r="F113" t="s">
        <v>19</v>
      </c>
      <c r="G113" t="s">
        <v>19</v>
      </c>
      <c r="H113" t="s">
        <v>82</v>
      </c>
      <c r="I113" t="s">
        <v>340</v>
      </c>
      <c r="J113">
        <v>124</v>
      </c>
      <c r="K113" t="s">
        <v>84</v>
      </c>
      <c r="L113" t="s">
        <v>85</v>
      </c>
      <c r="M113" t="s">
        <v>86</v>
      </c>
      <c r="N113">
        <v>1</v>
      </c>
      <c r="O113" s="1">
        <v>44629.396261574075</v>
      </c>
      <c r="P113" s="1">
        <v>44629.495474537034</v>
      </c>
      <c r="Q113">
        <v>8499</v>
      </c>
      <c r="R113">
        <v>73</v>
      </c>
      <c r="S113" t="b">
        <v>0</v>
      </c>
      <c r="T113" t="s">
        <v>87</v>
      </c>
      <c r="U113" t="b">
        <v>0</v>
      </c>
      <c r="V113" t="s">
        <v>102</v>
      </c>
      <c r="W113" s="1">
        <v>44629.495474537034</v>
      </c>
      <c r="X113">
        <v>73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124</v>
      </c>
      <c r="AE113">
        <v>119</v>
      </c>
      <c r="AF113">
        <v>0</v>
      </c>
      <c r="AG113">
        <v>3</v>
      </c>
      <c r="AH113" t="s">
        <v>87</v>
      </c>
      <c r="AI113" t="s">
        <v>87</v>
      </c>
      <c r="AJ113" t="s">
        <v>87</v>
      </c>
      <c r="AK113" t="s">
        <v>87</v>
      </c>
      <c r="AL113" t="s">
        <v>87</v>
      </c>
      <c r="AM113" t="s">
        <v>87</v>
      </c>
      <c r="AN113" t="s">
        <v>87</v>
      </c>
      <c r="AO113" t="s">
        <v>87</v>
      </c>
      <c r="AP113" t="s">
        <v>87</v>
      </c>
      <c r="AQ113" t="s">
        <v>87</v>
      </c>
      <c r="AR113" t="s">
        <v>87</v>
      </c>
      <c r="AS113" t="s">
        <v>87</v>
      </c>
      <c r="AT113" t="s">
        <v>87</v>
      </c>
      <c r="AU113" t="s">
        <v>87</v>
      </c>
      <c r="AV113" t="s">
        <v>87</v>
      </c>
      <c r="AW113" t="s">
        <v>87</v>
      </c>
      <c r="AX113" t="s">
        <v>87</v>
      </c>
      <c r="AY113" t="s">
        <v>87</v>
      </c>
      <c r="AZ113" t="s">
        <v>87</v>
      </c>
      <c r="BA113" t="s">
        <v>87</v>
      </c>
      <c r="BB113" t="s">
        <v>87</v>
      </c>
      <c r="BC113" t="s">
        <v>87</v>
      </c>
      <c r="BD113" t="s">
        <v>87</v>
      </c>
      <c r="BE113" t="s">
        <v>87</v>
      </c>
    </row>
    <row r="114" spans="1:57" x14ac:dyDescent="0.45">
      <c r="A114" t="s">
        <v>341</v>
      </c>
      <c r="B114" t="s">
        <v>79</v>
      </c>
      <c r="C114" t="s">
        <v>342</v>
      </c>
      <c r="D114" t="s">
        <v>81</v>
      </c>
      <c r="E114" s="2" t="str">
        <f>HYPERLINK("capsilon://?command=openfolder&amp;siteaddress=FAM.docvelocity-na8.net&amp;folderid=FXBA18067B-ED52-6D87-0E3C-6F20AFFF0756","FX22024160")</f>
        <v>FX22024160</v>
      </c>
      <c r="F114" t="s">
        <v>19</v>
      </c>
      <c r="G114" t="s">
        <v>19</v>
      </c>
      <c r="H114" t="s">
        <v>82</v>
      </c>
      <c r="I114" t="s">
        <v>343</v>
      </c>
      <c r="J114">
        <v>249</v>
      </c>
      <c r="K114" t="s">
        <v>84</v>
      </c>
      <c r="L114" t="s">
        <v>85</v>
      </c>
      <c r="M114" t="s">
        <v>86</v>
      </c>
      <c r="N114">
        <v>1</v>
      </c>
      <c r="O114" s="1">
        <v>44629.464479166665</v>
      </c>
      <c r="P114" s="1">
        <v>44629.501898148148</v>
      </c>
      <c r="Q114">
        <v>2679</v>
      </c>
      <c r="R114">
        <v>554</v>
      </c>
      <c r="S114" t="b">
        <v>0</v>
      </c>
      <c r="T114" t="s">
        <v>87</v>
      </c>
      <c r="U114" t="b">
        <v>0</v>
      </c>
      <c r="V114" t="s">
        <v>102</v>
      </c>
      <c r="W114" s="1">
        <v>44629.501898148148</v>
      </c>
      <c r="X114">
        <v>554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249</v>
      </c>
      <c r="AE114">
        <v>244</v>
      </c>
      <c r="AF114">
        <v>0</v>
      </c>
      <c r="AG114">
        <v>4</v>
      </c>
      <c r="AH114" t="s">
        <v>87</v>
      </c>
      <c r="AI114" t="s">
        <v>87</v>
      </c>
      <c r="AJ114" t="s">
        <v>87</v>
      </c>
      <c r="AK114" t="s">
        <v>87</v>
      </c>
      <c r="AL114" t="s">
        <v>87</v>
      </c>
      <c r="AM114" t="s">
        <v>87</v>
      </c>
      <c r="AN114" t="s">
        <v>87</v>
      </c>
      <c r="AO114" t="s">
        <v>87</v>
      </c>
      <c r="AP114" t="s">
        <v>87</v>
      </c>
      <c r="AQ114" t="s">
        <v>87</v>
      </c>
      <c r="AR114" t="s">
        <v>87</v>
      </c>
      <c r="AS114" t="s">
        <v>87</v>
      </c>
      <c r="AT114" t="s">
        <v>87</v>
      </c>
      <c r="AU114" t="s">
        <v>87</v>
      </c>
      <c r="AV114" t="s">
        <v>87</v>
      </c>
      <c r="AW114" t="s">
        <v>87</v>
      </c>
      <c r="AX114" t="s">
        <v>87</v>
      </c>
      <c r="AY114" t="s">
        <v>87</v>
      </c>
      <c r="AZ114" t="s">
        <v>87</v>
      </c>
      <c r="BA114" t="s">
        <v>87</v>
      </c>
      <c r="BB114" t="s">
        <v>87</v>
      </c>
      <c r="BC114" t="s">
        <v>87</v>
      </c>
      <c r="BD114" t="s">
        <v>87</v>
      </c>
      <c r="BE114" t="s">
        <v>87</v>
      </c>
    </row>
    <row r="115" spans="1:57" x14ac:dyDescent="0.45">
      <c r="A115" t="s">
        <v>344</v>
      </c>
      <c r="B115" t="s">
        <v>79</v>
      </c>
      <c r="C115" t="s">
        <v>342</v>
      </c>
      <c r="D115" t="s">
        <v>81</v>
      </c>
      <c r="E115" s="2" t="str">
        <f>HYPERLINK("capsilon://?command=openfolder&amp;siteaddress=FAM.docvelocity-na8.net&amp;folderid=FXBA18067B-ED52-6D87-0E3C-6F20AFFF0756","FX22024160")</f>
        <v>FX22024160</v>
      </c>
      <c r="F115" t="s">
        <v>19</v>
      </c>
      <c r="G115" t="s">
        <v>19</v>
      </c>
      <c r="H115" t="s">
        <v>82</v>
      </c>
      <c r="I115" t="s">
        <v>345</v>
      </c>
      <c r="J115">
        <v>187</v>
      </c>
      <c r="K115" t="s">
        <v>84</v>
      </c>
      <c r="L115" t="s">
        <v>85</v>
      </c>
      <c r="M115" t="s">
        <v>86</v>
      </c>
      <c r="N115">
        <v>1</v>
      </c>
      <c r="O115" s="1">
        <v>44629.464733796296</v>
      </c>
      <c r="P115" s="1">
        <v>44629.503854166665</v>
      </c>
      <c r="Q115">
        <v>3222</v>
      </c>
      <c r="R115">
        <v>158</v>
      </c>
      <c r="S115" t="b">
        <v>0</v>
      </c>
      <c r="T115" t="s">
        <v>87</v>
      </c>
      <c r="U115" t="b">
        <v>0</v>
      </c>
      <c r="V115" t="s">
        <v>102</v>
      </c>
      <c r="W115" s="1">
        <v>44629.503854166665</v>
      </c>
      <c r="X115">
        <v>141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187</v>
      </c>
      <c r="AE115">
        <v>182</v>
      </c>
      <c r="AF115">
        <v>0</v>
      </c>
      <c r="AG115">
        <v>4</v>
      </c>
      <c r="AH115" t="s">
        <v>87</v>
      </c>
      <c r="AI115" t="s">
        <v>87</v>
      </c>
      <c r="AJ115" t="s">
        <v>87</v>
      </c>
      <c r="AK115" t="s">
        <v>87</v>
      </c>
      <c r="AL115" t="s">
        <v>87</v>
      </c>
      <c r="AM115" t="s">
        <v>87</v>
      </c>
      <c r="AN115" t="s">
        <v>87</v>
      </c>
      <c r="AO115" t="s">
        <v>87</v>
      </c>
      <c r="AP115" t="s">
        <v>87</v>
      </c>
      <c r="AQ115" t="s">
        <v>87</v>
      </c>
      <c r="AR115" t="s">
        <v>87</v>
      </c>
      <c r="AS115" t="s">
        <v>87</v>
      </c>
      <c r="AT115" t="s">
        <v>87</v>
      </c>
      <c r="AU115" t="s">
        <v>87</v>
      </c>
      <c r="AV115" t="s">
        <v>87</v>
      </c>
      <c r="AW115" t="s">
        <v>87</v>
      </c>
      <c r="AX115" t="s">
        <v>87</v>
      </c>
      <c r="AY115" t="s">
        <v>87</v>
      </c>
      <c r="AZ115" t="s">
        <v>87</v>
      </c>
      <c r="BA115" t="s">
        <v>87</v>
      </c>
      <c r="BB115" t="s">
        <v>87</v>
      </c>
      <c r="BC115" t="s">
        <v>87</v>
      </c>
      <c r="BD115" t="s">
        <v>87</v>
      </c>
      <c r="BE115" t="s">
        <v>87</v>
      </c>
    </row>
    <row r="116" spans="1:57" x14ac:dyDescent="0.45">
      <c r="A116" t="s">
        <v>346</v>
      </c>
      <c r="B116" t="s">
        <v>79</v>
      </c>
      <c r="C116" t="s">
        <v>335</v>
      </c>
      <c r="D116" t="s">
        <v>81</v>
      </c>
      <c r="E116" s="2" t="str">
        <f>HYPERLINK("capsilon://?command=openfolder&amp;siteaddress=FAM.docvelocity-na8.net&amp;folderid=FX4F122F21-8D39-957E-78CC-862FF31B9B0D","FX22032824")</f>
        <v>FX22032824</v>
      </c>
      <c r="F116" t="s">
        <v>19</v>
      </c>
      <c r="G116" t="s">
        <v>19</v>
      </c>
      <c r="H116" t="s">
        <v>82</v>
      </c>
      <c r="I116" t="s">
        <v>336</v>
      </c>
      <c r="J116">
        <v>240</v>
      </c>
      <c r="K116" t="s">
        <v>84</v>
      </c>
      <c r="L116" t="s">
        <v>85</v>
      </c>
      <c r="M116" t="s">
        <v>86</v>
      </c>
      <c r="N116">
        <v>2</v>
      </c>
      <c r="O116" s="1">
        <v>44629.493402777778</v>
      </c>
      <c r="P116" s="1">
        <v>44629.61314814815</v>
      </c>
      <c r="Q116">
        <v>5197</v>
      </c>
      <c r="R116">
        <v>5149</v>
      </c>
      <c r="S116" t="b">
        <v>0</v>
      </c>
      <c r="T116" t="s">
        <v>87</v>
      </c>
      <c r="U116" t="b">
        <v>1</v>
      </c>
      <c r="V116" t="s">
        <v>192</v>
      </c>
      <c r="W116" s="1">
        <v>44629.558472222219</v>
      </c>
      <c r="X116">
        <v>4764</v>
      </c>
      <c r="Y116">
        <v>123</v>
      </c>
      <c r="Z116">
        <v>0</v>
      </c>
      <c r="AA116">
        <v>123</v>
      </c>
      <c r="AB116">
        <v>0</v>
      </c>
      <c r="AC116">
        <v>91</v>
      </c>
      <c r="AD116">
        <v>117</v>
      </c>
      <c r="AE116">
        <v>0</v>
      </c>
      <c r="AF116">
        <v>0</v>
      </c>
      <c r="AG116">
        <v>0</v>
      </c>
      <c r="AH116" t="s">
        <v>89</v>
      </c>
      <c r="AI116" s="1">
        <v>44629.61314814815</v>
      </c>
      <c r="AJ116">
        <v>336</v>
      </c>
      <c r="AK116">
        <v>4</v>
      </c>
      <c r="AL116">
        <v>0</v>
      </c>
      <c r="AM116">
        <v>4</v>
      </c>
      <c r="AN116">
        <v>0</v>
      </c>
      <c r="AO116">
        <v>3</v>
      </c>
      <c r="AP116">
        <v>113</v>
      </c>
      <c r="AQ116">
        <v>0</v>
      </c>
      <c r="AR116">
        <v>0</v>
      </c>
      <c r="AS116">
        <v>0</v>
      </c>
      <c r="AT116" t="s">
        <v>87</v>
      </c>
      <c r="AU116" t="s">
        <v>87</v>
      </c>
      <c r="AV116" t="s">
        <v>87</v>
      </c>
      <c r="AW116" t="s">
        <v>87</v>
      </c>
      <c r="AX116" t="s">
        <v>87</v>
      </c>
      <c r="AY116" t="s">
        <v>87</v>
      </c>
      <c r="AZ116" t="s">
        <v>87</v>
      </c>
      <c r="BA116" t="s">
        <v>87</v>
      </c>
      <c r="BB116" t="s">
        <v>87</v>
      </c>
      <c r="BC116" t="s">
        <v>87</v>
      </c>
      <c r="BD116" t="s">
        <v>87</v>
      </c>
      <c r="BE116" t="s">
        <v>87</v>
      </c>
    </row>
    <row r="117" spans="1:57" x14ac:dyDescent="0.45">
      <c r="A117" t="s">
        <v>347</v>
      </c>
      <c r="B117" t="s">
        <v>79</v>
      </c>
      <c r="C117" t="s">
        <v>335</v>
      </c>
      <c r="D117" t="s">
        <v>81</v>
      </c>
      <c r="E117" s="2" t="str">
        <f>HYPERLINK("capsilon://?command=openfolder&amp;siteaddress=FAM.docvelocity-na8.net&amp;folderid=FX4F122F21-8D39-957E-78CC-862FF31B9B0D","FX22032824")</f>
        <v>FX22032824</v>
      </c>
      <c r="F117" t="s">
        <v>19</v>
      </c>
      <c r="G117" t="s">
        <v>19</v>
      </c>
      <c r="H117" t="s">
        <v>82</v>
      </c>
      <c r="I117" t="s">
        <v>338</v>
      </c>
      <c r="J117">
        <v>249</v>
      </c>
      <c r="K117" t="s">
        <v>84</v>
      </c>
      <c r="L117" t="s">
        <v>85</v>
      </c>
      <c r="M117" t="s">
        <v>86</v>
      </c>
      <c r="N117">
        <v>2</v>
      </c>
      <c r="O117" s="1">
        <v>44629.49560185185</v>
      </c>
      <c r="P117" s="1">
        <v>44629.616087962961</v>
      </c>
      <c r="Q117">
        <v>8357</v>
      </c>
      <c r="R117">
        <v>2053</v>
      </c>
      <c r="S117" t="b">
        <v>0</v>
      </c>
      <c r="T117" t="s">
        <v>87</v>
      </c>
      <c r="U117" t="b">
        <v>1</v>
      </c>
      <c r="V117" t="s">
        <v>175</v>
      </c>
      <c r="W117" s="1">
        <v>44629.527129629627</v>
      </c>
      <c r="X117">
        <v>1771</v>
      </c>
      <c r="Y117">
        <v>113</v>
      </c>
      <c r="Z117">
        <v>0</v>
      </c>
      <c r="AA117">
        <v>113</v>
      </c>
      <c r="AB117">
        <v>15</v>
      </c>
      <c r="AC117">
        <v>82</v>
      </c>
      <c r="AD117">
        <v>136</v>
      </c>
      <c r="AE117">
        <v>0</v>
      </c>
      <c r="AF117">
        <v>0</v>
      </c>
      <c r="AG117">
        <v>0</v>
      </c>
      <c r="AH117" t="s">
        <v>89</v>
      </c>
      <c r="AI117" s="1">
        <v>44629.616087962961</v>
      </c>
      <c r="AJ117">
        <v>253</v>
      </c>
      <c r="AK117">
        <v>11</v>
      </c>
      <c r="AL117">
        <v>0</v>
      </c>
      <c r="AM117">
        <v>11</v>
      </c>
      <c r="AN117">
        <v>0</v>
      </c>
      <c r="AO117">
        <v>0</v>
      </c>
      <c r="AP117">
        <v>125</v>
      </c>
      <c r="AQ117">
        <v>0</v>
      </c>
      <c r="AR117">
        <v>0</v>
      </c>
      <c r="AS117">
        <v>0</v>
      </c>
      <c r="AT117" t="s">
        <v>87</v>
      </c>
      <c r="AU117" t="s">
        <v>87</v>
      </c>
      <c r="AV117" t="s">
        <v>87</v>
      </c>
      <c r="AW117" t="s">
        <v>87</v>
      </c>
      <c r="AX117" t="s">
        <v>87</v>
      </c>
      <c r="AY117" t="s">
        <v>87</v>
      </c>
      <c r="AZ117" t="s">
        <v>87</v>
      </c>
      <c r="BA117" t="s">
        <v>87</v>
      </c>
      <c r="BB117" t="s">
        <v>87</v>
      </c>
      <c r="BC117" t="s">
        <v>87</v>
      </c>
      <c r="BD117" t="s">
        <v>87</v>
      </c>
      <c r="BE117" t="s">
        <v>87</v>
      </c>
    </row>
    <row r="118" spans="1:57" x14ac:dyDescent="0.45">
      <c r="A118" t="s">
        <v>348</v>
      </c>
      <c r="B118" t="s">
        <v>79</v>
      </c>
      <c r="C118" t="s">
        <v>335</v>
      </c>
      <c r="D118" t="s">
        <v>81</v>
      </c>
      <c r="E118" s="2" t="str">
        <f>HYPERLINK("capsilon://?command=openfolder&amp;siteaddress=FAM.docvelocity-na8.net&amp;folderid=FX4F122F21-8D39-957E-78CC-862FF31B9B0D","FX22032824")</f>
        <v>FX22032824</v>
      </c>
      <c r="F118" t="s">
        <v>19</v>
      </c>
      <c r="G118" t="s">
        <v>19</v>
      </c>
      <c r="H118" t="s">
        <v>82</v>
      </c>
      <c r="I118" t="s">
        <v>340</v>
      </c>
      <c r="J118">
        <v>172</v>
      </c>
      <c r="K118" t="s">
        <v>84</v>
      </c>
      <c r="L118" t="s">
        <v>85</v>
      </c>
      <c r="M118" t="s">
        <v>86</v>
      </c>
      <c r="N118">
        <v>2</v>
      </c>
      <c r="O118" s="1">
        <v>44629.496087962965</v>
      </c>
      <c r="P118" s="1">
        <v>44629.518819444442</v>
      </c>
      <c r="Q118">
        <v>1324</v>
      </c>
      <c r="R118">
        <v>640</v>
      </c>
      <c r="S118" t="b">
        <v>0</v>
      </c>
      <c r="T118" t="s">
        <v>87</v>
      </c>
      <c r="U118" t="b">
        <v>1</v>
      </c>
      <c r="V118" t="s">
        <v>142</v>
      </c>
      <c r="W118" s="1">
        <v>44629.510393518518</v>
      </c>
      <c r="X118">
        <v>324</v>
      </c>
      <c r="Y118">
        <v>157</v>
      </c>
      <c r="Z118">
        <v>0</v>
      </c>
      <c r="AA118">
        <v>157</v>
      </c>
      <c r="AB118">
        <v>0</v>
      </c>
      <c r="AC118">
        <v>4</v>
      </c>
      <c r="AD118">
        <v>15</v>
      </c>
      <c r="AE118">
        <v>0</v>
      </c>
      <c r="AF118">
        <v>0</v>
      </c>
      <c r="AG118">
        <v>0</v>
      </c>
      <c r="AH118" t="s">
        <v>99</v>
      </c>
      <c r="AI118" s="1">
        <v>44629.518819444442</v>
      </c>
      <c r="AJ118">
        <v>308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15</v>
      </c>
      <c r="AQ118">
        <v>0</v>
      </c>
      <c r="AR118">
        <v>0</v>
      </c>
      <c r="AS118">
        <v>0</v>
      </c>
      <c r="AT118" t="s">
        <v>87</v>
      </c>
      <c r="AU118" t="s">
        <v>87</v>
      </c>
      <c r="AV118" t="s">
        <v>87</v>
      </c>
      <c r="AW118" t="s">
        <v>87</v>
      </c>
      <c r="AX118" t="s">
        <v>87</v>
      </c>
      <c r="AY118" t="s">
        <v>87</v>
      </c>
      <c r="AZ118" t="s">
        <v>87</v>
      </c>
      <c r="BA118" t="s">
        <v>87</v>
      </c>
      <c r="BB118" t="s">
        <v>87</v>
      </c>
      <c r="BC118" t="s">
        <v>87</v>
      </c>
      <c r="BD118" t="s">
        <v>87</v>
      </c>
      <c r="BE118" t="s">
        <v>87</v>
      </c>
    </row>
    <row r="119" spans="1:57" x14ac:dyDescent="0.45">
      <c r="A119" t="s">
        <v>349</v>
      </c>
      <c r="B119" t="s">
        <v>79</v>
      </c>
      <c r="C119" t="s">
        <v>342</v>
      </c>
      <c r="D119" t="s">
        <v>81</v>
      </c>
      <c r="E119" s="2" t="str">
        <f>HYPERLINK("capsilon://?command=openfolder&amp;siteaddress=FAM.docvelocity-na8.net&amp;folderid=FXBA18067B-ED52-6D87-0E3C-6F20AFFF0756","FX22024160")</f>
        <v>FX22024160</v>
      </c>
      <c r="F119" t="s">
        <v>19</v>
      </c>
      <c r="G119" t="s">
        <v>19</v>
      </c>
      <c r="H119" t="s">
        <v>82</v>
      </c>
      <c r="I119" t="s">
        <v>343</v>
      </c>
      <c r="J119">
        <v>321</v>
      </c>
      <c r="K119" t="s">
        <v>84</v>
      </c>
      <c r="L119" t="s">
        <v>85</v>
      </c>
      <c r="M119" t="s">
        <v>86</v>
      </c>
      <c r="N119">
        <v>2</v>
      </c>
      <c r="O119" s="1">
        <v>44629.50273148148</v>
      </c>
      <c r="P119" s="1">
        <v>44629.620381944442</v>
      </c>
      <c r="Q119">
        <v>9004</v>
      </c>
      <c r="R119">
        <v>1161</v>
      </c>
      <c r="S119" t="b">
        <v>0</v>
      </c>
      <c r="T119" t="s">
        <v>87</v>
      </c>
      <c r="U119" t="b">
        <v>1</v>
      </c>
      <c r="V119" t="s">
        <v>119</v>
      </c>
      <c r="W119" s="1">
        <v>44629.520821759259</v>
      </c>
      <c r="X119">
        <v>702</v>
      </c>
      <c r="Y119">
        <v>184</v>
      </c>
      <c r="Z119">
        <v>0</v>
      </c>
      <c r="AA119">
        <v>184</v>
      </c>
      <c r="AB119">
        <v>0</v>
      </c>
      <c r="AC119">
        <v>30</v>
      </c>
      <c r="AD119">
        <v>137</v>
      </c>
      <c r="AE119">
        <v>0</v>
      </c>
      <c r="AF119">
        <v>0</v>
      </c>
      <c r="AG119">
        <v>0</v>
      </c>
      <c r="AH119" t="s">
        <v>89</v>
      </c>
      <c r="AI119" s="1">
        <v>44629.620381944442</v>
      </c>
      <c r="AJ119">
        <v>370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137</v>
      </c>
      <c r="AQ119">
        <v>0</v>
      </c>
      <c r="AR119">
        <v>0</v>
      </c>
      <c r="AS119">
        <v>0</v>
      </c>
      <c r="AT119" t="s">
        <v>87</v>
      </c>
      <c r="AU119" t="s">
        <v>87</v>
      </c>
      <c r="AV119" t="s">
        <v>87</v>
      </c>
      <c r="AW119" t="s">
        <v>87</v>
      </c>
      <c r="AX119" t="s">
        <v>87</v>
      </c>
      <c r="AY119" t="s">
        <v>87</v>
      </c>
      <c r="AZ119" t="s">
        <v>87</v>
      </c>
      <c r="BA119" t="s">
        <v>87</v>
      </c>
      <c r="BB119" t="s">
        <v>87</v>
      </c>
      <c r="BC119" t="s">
        <v>87</v>
      </c>
      <c r="BD119" t="s">
        <v>87</v>
      </c>
      <c r="BE119" t="s">
        <v>87</v>
      </c>
    </row>
    <row r="120" spans="1:57" x14ac:dyDescent="0.45">
      <c r="A120" t="s">
        <v>350</v>
      </c>
      <c r="B120" t="s">
        <v>79</v>
      </c>
      <c r="C120" t="s">
        <v>342</v>
      </c>
      <c r="D120" t="s">
        <v>81</v>
      </c>
      <c r="E120" s="2" t="str">
        <f>HYPERLINK("capsilon://?command=openfolder&amp;siteaddress=FAM.docvelocity-na8.net&amp;folderid=FXBA18067B-ED52-6D87-0E3C-6F20AFFF0756","FX22024160")</f>
        <v>FX22024160</v>
      </c>
      <c r="F120" t="s">
        <v>19</v>
      </c>
      <c r="G120" t="s">
        <v>19</v>
      </c>
      <c r="H120" t="s">
        <v>82</v>
      </c>
      <c r="I120" t="s">
        <v>345</v>
      </c>
      <c r="J120">
        <v>259</v>
      </c>
      <c r="K120" t="s">
        <v>84</v>
      </c>
      <c r="L120" t="s">
        <v>85</v>
      </c>
      <c r="M120" t="s">
        <v>86</v>
      </c>
      <c r="N120">
        <v>2</v>
      </c>
      <c r="O120" s="1">
        <v>44629.504606481481</v>
      </c>
      <c r="P120" s="1">
        <v>44629.649571759262</v>
      </c>
      <c r="Q120">
        <v>10999</v>
      </c>
      <c r="R120">
        <v>1526</v>
      </c>
      <c r="S120" t="b">
        <v>0</v>
      </c>
      <c r="T120" t="s">
        <v>87</v>
      </c>
      <c r="U120" t="b">
        <v>1</v>
      </c>
      <c r="V120" t="s">
        <v>142</v>
      </c>
      <c r="W120" s="1">
        <v>44629.521585648145</v>
      </c>
      <c r="X120">
        <v>755</v>
      </c>
      <c r="Y120">
        <v>239</v>
      </c>
      <c r="Z120">
        <v>0</v>
      </c>
      <c r="AA120">
        <v>239</v>
      </c>
      <c r="AB120">
        <v>0</v>
      </c>
      <c r="AC120">
        <v>5</v>
      </c>
      <c r="AD120">
        <v>20</v>
      </c>
      <c r="AE120">
        <v>0</v>
      </c>
      <c r="AF120">
        <v>0</v>
      </c>
      <c r="AG120">
        <v>0</v>
      </c>
      <c r="AH120" t="s">
        <v>129</v>
      </c>
      <c r="AI120" s="1">
        <v>44629.649571759262</v>
      </c>
      <c r="AJ120">
        <v>685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20</v>
      </c>
      <c r="AQ120">
        <v>0</v>
      </c>
      <c r="AR120">
        <v>0</v>
      </c>
      <c r="AS120">
        <v>0</v>
      </c>
      <c r="AT120" t="s">
        <v>87</v>
      </c>
      <c r="AU120" t="s">
        <v>87</v>
      </c>
      <c r="AV120" t="s">
        <v>87</v>
      </c>
      <c r="AW120" t="s">
        <v>87</v>
      </c>
      <c r="AX120" t="s">
        <v>87</v>
      </c>
      <c r="AY120" t="s">
        <v>87</v>
      </c>
      <c r="AZ120" t="s">
        <v>87</v>
      </c>
      <c r="BA120" t="s">
        <v>87</v>
      </c>
      <c r="BB120" t="s">
        <v>87</v>
      </c>
      <c r="BC120" t="s">
        <v>87</v>
      </c>
      <c r="BD120" t="s">
        <v>87</v>
      </c>
      <c r="BE120" t="s">
        <v>87</v>
      </c>
    </row>
    <row r="121" spans="1:57" x14ac:dyDescent="0.45">
      <c r="A121" t="s">
        <v>351</v>
      </c>
      <c r="B121" t="s">
        <v>79</v>
      </c>
      <c r="C121" t="s">
        <v>352</v>
      </c>
      <c r="D121" t="s">
        <v>81</v>
      </c>
      <c r="E121" s="2" t="str">
        <f>HYPERLINK("capsilon://?command=openfolder&amp;siteaddress=FAM.docvelocity-na8.net&amp;folderid=FX39A79A3E-225D-E871-5F83-766BA35C42F5","FX2203502")</f>
        <v>FX2203502</v>
      </c>
      <c r="F121" t="s">
        <v>19</v>
      </c>
      <c r="G121" t="s">
        <v>19</v>
      </c>
      <c r="H121" t="s">
        <v>82</v>
      </c>
      <c r="I121" t="s">
        <v>353</v>
      </c>
      <c r="J121">
        <v>574</v>
      </c>
      <c r="K121" t="s">
        <v>84</v>
      </c>
      <c r="L121" t="s">
        <v>85</v>
      </c>
      <c r="M121" t="s">
        <v>86</v>
      </c>
      <c r="N121">
        <v>1</v>
      </c>
      <c r="O121" s="1">
        <v>44629.557013888887</v>
      </c>
      <c r="P121" s="1">
        <v>44629.662893518522</v>
      </c>
      <c r="Q121">
        <v>8191</v>
      </c>
      <c r="R121">
        <v>957</v>
      </c>
      <c r="S121" t="b">
        <v>0</v>
      </c>
      <c r="T121" t="s">
        <v>87</v>
      </c>
      <c r="U121" t="b">
        <v>0</v>
      </c>
      <c r="V121" t="s">
        <v>102</v>
      </c>
      <c r="W121" s="1">
        <v>44629.662893518522</v>
      </c>
      <c r="X121">
        <v>371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574</v>
      </c>
      <c r="AE121">
        <v>538</v>
      </c>
      <c r="AF121">
        <v>0</v>
      </c>
      <c r="AG121">
        <v>17</v>
      </c>
      <c r="AH121" t="s">
        <v>87</v>
      </c>
      <c r="AI121" t="s">
        <v>87</v>
      </c>
      <c r="AJ121" t="s">
        <v>87</v>
      </c>
      <c r="AK121" t="s">
        <v>87</v>
      </c>
      <c r="AL121" t="s">
        <v>87</v>
      </c>
      <c r="AM121" t="s">
        <v>87</v>
      </c>
      <c r="AN121" t="s">
        <v>87</v>
      </c>
      <c r="AO121" t="s">
        <v>87</v>
      </c>
      <c r="AP121" t="s">
        <v>87</v>
      </c>
      <c r="AQ121" t="s">
        <v>87</v>
      </c>
      <c r="AR121" t="s">
        <v>87</v>
      </c>
      <c r="AS121" t="s">
        <v>87</v>
      </c>
      <c r="AT121" t="s">
        <v>87</v>
      </c>
      <c r="AU121" t="s">
        <v>87</v>
      </c>
      <c r="AV121" t="s">
        <v>87</v>
      </c>
      <c r="AW121" t="s">
        <v>87</v>
      </c>
      <c r="AX121" t="s">
        <v>87</v>
      </c>
      <c r="AY121" t="s">
        <v>87</v>
      </c>
      <c r="AZ121" t="s">
        <v>87</v>
      </c>
      <c r="BA121" t="s">
        <v>87</v>
      </c>
      <c r="BB121" t="s">
        <v>87</v>
      </c>
      <c r="BC121" t="s">
        <v>87</v>
      </c>
      <c r="BD121" t="s">
        <v>87</v>
      </c>
      <c r="BE121" t="s">
        <v>87</v>
      </c>
    </row>
    <row r="122" spans="1:57" x14ac:dyDescent="0.45">
      <c r="A122" t="s">
        <v>354</v>
      </c>
      <c r="B122" t="s">
        <v>79</v>
      </c>
      <c r="C122" t="s">
        <v>355</v>
      </c>
      <c r="D122" t="s">
        <v>81</v>
      </c>
      <c r="E122" s="2" t="str">
        <f>HYPERLINK("capsilon://?command=openfolder&amp;siteaddress=FAM.docvelocity-na8.net&amp;folderid=FXF59DFC80-97BD-9D50-3E5E-F813971A6A22","FX22025200")</f>
        <v>FX22025200</v>
      </c>
      <c r="F122" t="s">
        <v>19</v>
      </c>
      <c r="G122" t="s">
        <v>19</v>
      </c>
      <c r="H122" t="s">
        <v>82</v>
      </c>
      <c r="I122" t="s">
        <v>356</v>
      </c>
      <c r="J122">
        <v>94</v>
      </c>
      <c r="K122" t="s">
        <v>84</v>
      </c>
      <c r="L122" t="s">
        <v>85</v>
      </c>
      <c r="M122" t="s">
        <v>86</v>
      </c>
      <c r="N122">
        <v>2</v>
      </c>
      <c r="O122" s="1">
        <v>44629.569907407407</v>
      </c>
      <c r="P122" s="1">
        <v>44629.653958333336</v>
      </c>
      <c r="Q122">
        <v>5632</v>
      </c>
      <c r="R122">
        <v>1630</v>
      </c>
      <c r="S122" t="b">
        <v>0</v>
      </c>
      <c r="T122" t="s">
        <v>87</v>
      </c>
      <c r="U122" t="b">
        <v>0</v>
      </c>
      <c r="V122" t="s">
        <v>151</v>
      </c>
      <c r="W122" s="1">
        <v>44629.584652777776</v>
      </c>
      <c r="X122">
        <v>1241</v>
      </c>
      <c r="Y122">
        <v>84</v>
      </c>
      <c r="Z122">
        <v>0</v>
      </c>
      <c r="AA122">
        <v>84</v>
      </c>
      <c r="AB122">
        <v>0</v>
      </c>
      <c r="AC122">
        <v>13</v>
      </c>
      <c r="AD122">
        <v>10</v>
      </c>
      <c r="AE122">
        <v>0</v>
      </c>
      <c r="AF122">
        <v>0</v>
      </c>
      <c r="AG122">
        <v>0</v>
      </c>
      <c r="AH122" t="s">
        <v>129</v>
      </c>
      <c r="AI122" s="1">
        <v>44629.653958333336</v>
      </c>
      <c r="AJ122">
        <v>378</v>
      </c>
      <c r="AK122">
        <v>5</v>
      </c>
      <c r="AL122">
        <v>0</v>
      </c>
      <c r="AM122">
        <v>5</v>
      </c>
      <c r="AN122">
        <v>0</v>
      </c>
      <c r="AO122">
        <v>5</v>
      </c>
      <c r="AP122">
        <v>5</v>
      </c>
      <c r="AQ122">
        <v>0</v>
      </c>
      <c r="AR122">
        <v>0</v>
      </c>
      <c r="AS122">
        <v>0</v>
      </c>
      <c r="AT122" t="s">
        <v>87</v>
      </c>
      <c r="AU122" t="s">
        <v>87</v>
      </c>
      <c r="AV122" t="s">
        <v>87</v>
      </c>
      <c r="AW122" t="s">
        <v>87</v>
      </c>
      <c r="AX122" t="s">
        <v>87</v>
      </c>
      <c r="AY122" t="s">
        <v>87</v>
      </c>
      <c r="AZ122" t="s">
        <v>87</v>
      </c>
      <c r="BA122" t="s">
        <v>87</v>
      </c>
      <c r="BB122" t="s">
        <v>87</v>
      </c>
      <c r="BC122" t="s">
        <v>87</v>
      </c>
      <c r="BD122" t="s">
        <v>87</v>
      </c>
      <c r="BE122" t="s">
        <v>87</v>
      </c>
    </row>
    <row r="123" spans="1:57" x14ac:dyDescent="0.45">
      <c r="A123" t="s">
        <v>357</v>
      </c>
      <c r="B123" t="s">
        <v>79</v>
      </c>
      <c r="C123" t="s">
        <v>355</v>
      </c>
      <c r="D123" t="s">
        <v>81</v>
      </c>
      <c r="E123" s="2" t="str">
        <f>HYPERLINK("capsilon://?command=openfolder&amp;siteaddress=FAM.docvelocity-na8.net&amp;folderid=FXF59DFC80-97BD-9D50-3E5E-F813971A6A22","FX22025200")</f>
        <v>FX22025200</v>
      </c>
      <c r="F123" t="s">
        <v>19</v>
      </c>
      <c r="G123" t="s">
        <v>19</v>
      </c>
      <c r="H123" t="s">
        <v>82</v>
      </c>
      <c r="I123" t="s">
        <v>358</v>
      </c>
      <c r="J123">
        <v>155</v>
      </c>
      <c r="K123" t="s">
        <v>84</v>
      </c>
      <c r="L123" t="s">
        <v>85</v>
      </c>
      <c r="M123" t="s">
        <v>86</v>
      </c>
      <c r="N123">
        <v>1</v>
      </c>
      <c r="O123" s="1">
        <v>44629.588171296295</v>
      </c>
      <c r="P123" s="1">
        <v>44629.698113425926</v>
      </c>
      <c r="Q123">
        <v>7446</v>
      </c>
      <c r="R123">
        <v>2053</v>
      </c>
      <c r="S123" t="b">
        <v>0</v>
      </c>
      <c r="T123" t="s">
        <v>87</v>
      </c>
      <c r="U123" t="b">
        <v>0</v>
      </c>
      <c r="V123" t="s">
        <v>102</v>
      </c>
      <c r="W123" s="1">
        <v>44629.698113425926</v>
      </c>
      <c r="X123">
        <v>80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155</v>
      </c>
      <c r="AE123">
        <v>150</v>
      </c>
      <c r="AF123">
        <v>0</v>
      </c>
      <c r="AG123">
        <v>2</v>
      </c>
      <c r="AH123" t="s">
        <v>87</v>
      </c>
      <c r="AI123" t="s">
        <v>87</v>
      </c>
      <c r="AJ123" t="s">
        <v>87</v>
      </c>
      <c r="AK123" t="s">
        <v>87</v>
      </c>
      <c r="AL123" t="s">
        <v>87</v>
      </c>
      <c r="AM123" t="s">
        <v>87</v>
      </c>
      <c r="AN123" t="s">
        <v>87</v>
      </c>
      <c r="AO123" t="s">
        <v>87</v>
      </c>
      <c r="AP123" t="s">
        <v>87</v>
      </c>
      <c r="AQ123" t="s">
        <v>87</v>
      </c>
      <c r="AR123" t="s">
        <v>87</v>
      </c>
      <c r="AS123" t="s">
        <v>87</v>
      </c>
      <c r="AT123" t="s">
        <v>87</v>
      </c>
      <c r="AU123" t="s">
        <v>87</v>
      </c>
      <c r="AV123" t="s">
        <v>87</v>
      </c>
      <c r="AW123" t="s">
        <v>87</v>
      </c>
      <c r="AX123" t="s">
        <v>87</v>
      </c>
      <c r="AY123" t="s">
        <v>87</v>
      </c>
      <c r="AZ123" t="s">
        <v>87</v>
      </c>
      <c r="BA123" t="s">
        <v>87</v>
      </c>
      <c r="BB123" t="s">
        <v>87</v>
      </c>
      <c r="BC123" t="s">
        <v>87</v>
      </c>
      <c r="BD123" t="s">
        <v>87</v>
      </c>
      <c r="BE123" t="s">
        <v>87</v>
      </c>
    </row>
    <row r="124" spans="1:57" x14ac:dyDescent="0.45">
      <c r="A124" t="s">
        <v>359</v>
      </c>
      <c r="B124" t="s">
        <v>79</v>
      </c>
      <c r="C124" t="s">
        <v>352</v>
      </c>
      <c r="D124" t="s">
        <v>81</v>
      </c>
      <c r="E124" s="2" t="str">
        <f>HYPERLINK("capsilon://?command=openfolder&amp;siteaddress=FAM.docvelocity-na8.net&amp;folderid=FX39A79A3E-225D-E871-5F83-766BA35C42F5","FX2203502")</f>
        <v>FX2203502</v>
      </c>
      <c r="F124" t="s">
        <v>19</v>
      </c>
      <c r="G124" t="s">
        <v>19</v>
      </c>
      <c r="H124" t="s">
        <v>82</v>
      </c>
      <c r="I124" t="s">
        <v>353</v>
      </c>
      <c r="J124">
        <v>858</v>
      </c>
      <c r="K124" t="s">
        <v>84</v>
      </c>
      <c r="L124" t="s">
        <v>85</v>
      </c>
      <c r="M124" t="s">
        <v>86</v>
      </c>
      <c r="N124">
        <v>2</v>
      </c>
      <c r="O124" s="1">
        <v>44629.664444444446</v>
      </c>
      <c r="P124" s="1">
        <v>44630.340300925927</v>
      </c>
      <c r="Q124">
        <v>48534</v>
      </c>
      <c r="R124">
        <v>9860</v>
      </c>
      <c r="S124" t="b">
        <v>0</v>
      </c>
      <c r="T124" t="s">
        <v>87</v>
      </c>
      <c r="U124" t="b">
        <v>1</v>
      </c>
      <c r="V124" t="s">
        <v>142</v>
      </c>
      <c r="W124" s="1">
        <v>44629.72861111111</v>
      </c>
      <c r="X124">
        <v>4257</v>
      </c>
      <c r="Y124">
        <v>695</v>
      </c>
      <c r="Z124">
        <v>0</v>
      </c>
      <c r="AA124">
        <v>695</v>
      </c>
      <c r="AB124">
        <v>42</v>
      </c>
      <c r="AC124">
        <v>146</v>
      </c>
      <c r="AD124">
        <v>163</v>
      </c>
      <c r="AE124">
        <v>0</v>
      </c>
      <c r="AF124">
        <v>0</v>
      </c>
      <c r="AG124">
        <v>0</v>
      </c>
      <c r="AH124" t="s">
        <v>204</v>
      </c>
      <c r="AI124" s="1">
        <v>44630.340300925927</v>
      </c>
      <c r="AJ124">
        <v>5445</v>
      </c>
      <c r="AK124">
        <v>5</v>
      </c>
      <c r="AL124">
        <v>0</v>
      </c>
      <c r="AM124">
        <v>5</v>
      </c>
      <c r="AN124">
        <v>42</v>
      </c>
      <c r="AO124">
        <v>5</v>
      </c>
      <c r="AP124">
        <v>158</v>
      </c>
      <c r="AQ124">
        <v>0</v>
      </c>
      <c r="AR124">
        <v>0</v>
      </c>
      <c r="AS124">
        <v>0</v>
      </c>
      <c r="AT124" t="s">
        <v>87</v>
      </c>
      <c r="AU124" t="s">
        <v>87</v>
      </c>
      <c r="AV124" t="s">
        <v>87</v>
      </c>
      <c r="AW124" t="s">
        <v>87</v>
      </c>
      <c r="AX124" t="s">
        <v>87</v>
      </c>
      <c r="AY124" t="s">
        <v>87</v>
      </c>
      <c r="AZ124" t="s">
        <v>87</v>
      </c>
      <c r="BA124" t="s">
        <v>87</v>
      </c>
      <c r="BB124" t="s">
        <v>87</v>
      </c>
      <c r="BC124" t="s">
        <v>87</v>
      </c>
      <c r="BD124" t="s">
        <v>87</v>
      </c>
      <c r="BE124" t="s">
        <v>87</v>
      </c>
    </row>
    <row r="125" spans="1:57" x14ac:dyDescent="0.45">
      <c r="A125" t="s">
        <v>360</v>
      </c>
      <c r="B125" t="s">
        <v>79</v>
      </c>
      <c r="C125" t="s">
        <v>361</v>
      </c>
      <c r="D125" t="s">
        <v>81</v>
      </c>
      <c r="E125" s="2" t="str">
        <f>HYPERLINK("capsilon://?command=openfolder&amp;siteaddress=FAM.docvelocity-na8.net&amp;folderid=FX4FCE714C-C83C-75D7-389D-EDA53C41B899","FX2203909")</f>
        <v>FX2203909</v>
      </c>
      <c r="F125" t="s">
        <v>19</v>
      </c>
      <c r="G125" t="s">
        <v>19</v>
      </c>
      <c r="H125" t="s">
        <v>82</v>
      </c>
      <c r="I125" t="s">
        <v>362</v>
      </c>
      <c r="J125">
        <v>0</v>
      </c>
      <c r="K125" t="s">
        <v>84</v>
      </c>
      <c r="L125" t="s">
        <v>85</v>
      </c>
      <c r="M125" t="s">
        <v>86</v>
      </c>
      <c r="N125">
        <v>2</v>
      </c>
      <c r="O125" s="1">
        <v>44629.669085648151</v>
      </c>
      <c r="P125" s="1">
        <v>44629.686435185184</v>
      </c>
      <c r="Q125">
        <v>1254</v>
      </c>
      <c r="R125">
        <v>245</v>
      </c>
      <c r="S125" t="b">
        <v>0</v>
      </c>
      <c r="T125" t="s">
        <v>87</v>
      </c>
      <c r="U125" t="b">
        <v>0</v>
      </c>
      <c r="V125" t="s">
        <v>192</v>
      </c>
      <c r="W125" s="1">
        <v>44629.685185185182</v>
      </c>
      <c r="X125">
        <v>182</v>
      </c>
      <c r="Y125">
        <v>9</v>
      </c>
      <c r="Z125">
        <v>0</v>
      </c>
      <c r="AA125">
        <v>9</v>
      </c>
      <c r="AB125">
        <v>0</v>
      </c>
      <c r="AC125">
        <v>1</v>
      </c>
      <c r="AD125">
        <v>-9</v>
      </c>
      <c r="AE125">
        <v>0</v>
      </c>
      <c r="AF125">
        <v>0</v>
      </c>
      <c r="AG125">
        <v>0</v>
      </c>
      <c r="AH125" t="s">
        <v>89</v>
      </c>
      <c r="AI125" s="1">
        <v>44629.686435185184</v>
      </c>
      <c r="AJ125">
        <v>63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-9</v>
      </c>
      <c r="AQ125">
        <v>0</v>
      </c>
      <c r="AR125">
        <v>0</v>
      </c>
      <c r="AS125">
        <v>0</v>
      </c>
      <c r="AT125" t="s">
        <v>87</v>
      </c>
      <c r="AU125" t="s">
        <v>87</v>
      </c>
      <c r="AV125" t="s">
        <v>87</v>
      </c>
      <c r="AW125" t="s">
        <v>87</v>
      </c>
      <c r="AX125" t="s">
        <v>87</v>
      </c>
      <c r="AY125" t="s">
        <v>87</v>
      </c>
      <c r="AZ125" t="s">
        <v>87</v>
      </c>
      <c r="BA125" t="s">
        <v>87</v>
      </c>
      <c r="BB125" t="s">
        <v>87</v>
      </c>
      <c r="BC125" t="s">
        <v>87</v>
      </c>
      <c r="BD125" t="s">
        <v>87</v>
      </c>
      <c r="BE125" t="s">
        <v>87</v>
      </c>
    </row>
    <row r="126" spans="1:57" x14ac:dyDescent="0.45">
      <c r="A126" t="s">
        <v>363</v>
      </c>
      <c r="B126" t="s">
        <v>79</v>
      </c>
      <c r="C126" t="s">
        <v>355</v>
      </c>
      <c r="D126" t="s">
        <v>81</v>
      </c>
      <c r="E126" s="2" t="str">
        <f>HYPERLINK("capsilon://?command=openfolder&amp;siteaddress=FAM.docvelocity-na8.net&amp;folderid=FXF59DFC80-97BD-9D50-3E5E-F813971A6A22","FX22025200")</f>
        <v>FX22025200</v>
      </c>
      <c r="F126" t="s">
        <v>19</v>
      </c>
      <c r="G126" t="s">
        <v>19</v>
      </c>
      <c r="H126" t="s">
        <v>82</v>
      </c>
      <c r="I126" t="s">
        <v>358</v>
      </c>
      <c r="J126">
        <v>179</v>
      </c>
      <c r="K126" t="s">
        <v>84</v>
      </c>
      <c r="L126" t="s">
        <v>85</v>
      </c>
      <c r="M126" t="s">
        <v>86</v>
      </c>
      <c r="N126">
        <v>2</v>
      </c>
      <c r="O126" s="1">
        <v>44629.698761574073</v>
      </c>
      <c r="P126" s="1">
        <v>44630.286064814813</v>
      </c>
      <c r="Q126">
        <v>48724</v>
      </c>
      <c r="R126">
        <v>2019</v>
      </c>
      <c r="S126" t="b">
        <v>0</v>
      </c>
      <c r="T126" t="s">
        <v>87</v>
      </c>
      <c r="U126" t="b">
        <v>1</v>
      </c>
      <c r="V126" t="s">
        <v>119</v>
      </c>
      <c r="W126" s="1">
        <v>44629.713645833333</v>
      </c>
      <c r="X126">
        <v>1261</v>
      </c>
      <c r="Y126">
        <v>193</v>
      </c>
      <c r="Z126">
        <v>0</v>
      </c>
      <c r="AA126">
        <v>193</v>
      </c>
      <c r="AB126">
        <v>0</v>
      </c>
      <c r="AC126">
        <v>59</v>
      </c>
      <c r="AD126">
        <v>-14</v>
      </c>
      <c r="AE126">
        <v>0</v>
      </c>
      <c r="AF126">
        <v>0</v>
      </c>
      <c r="AG126">
        <v>0</v>
      </c>
      <c r="AH126" t="s">
        <v>299</v>
      </c>
      <c r="AI126" s="1">
        <v>44630.286064814813</v>
      </c>
      <c r="AJ126">
        <v>758</v>
      </c>
      <c r="AK126">
        <v>5</v>
      </c>
      <c r="AL126">
        <v>0</v>
      </c>
      <c r="AM126">
        <v>5</v>
      </c>
      <c r="AN126">
        <v>0</v>
      </c>
      <c r="AO126">
        <v>5</v>
      </c>
      <c r="AP126">
        <v>-19</v>
      </c>
      <c r="AQ126">
        <v>0</v>
      </c>
      <c r="AR126">
        <v>0</v>
      </c>
      <c r="AS126">
        <v>0</v>
      </c>
      <c r="AT126" t="s">
        <v>87</v>
      </c>
      <c r="AU126" t="s">
        <v>87</v>
      </c>
      <c r="AV126" t="s">
        <v>87</v>
      </c>
      <c r="AW126" t="s">
        <v>87</v>
      </c>
      <c r="AX126" t="s">
        <v>87</v>
      </c>
      <c r="AY126" t="s">
        <v>87</v>
      </c>
      <c r="AZ126" t="s">
        <v>87</v>
      </c>
      <c r="BA126" t="s">
        <v>87</v>
      </c>
      <c r="BB126" t="s">
        <v>87</v>
      </c>
      <c r="BC126" t="s">
        <v>87</v>
      </c>
      <c r="BD126" t="s">
        <v>87</v>
      </c>
      <c r="BE126" t="s">
        <v>87</v>
      </c>
    </row>
    <row r="127" spans="1:57" x14ac:dyDescent="0.45">
      <c r="A127" t="s">
        <v>364</v>
      </c>
      <c r="B127" t="s">
        <v>79</v>
      </c>
      <c r="C127" t="s">
        <v>365</v>
      </c>
      <c r="D127" t="s">
        <v>81</v>
      </c>
      <c r="E127" s="2" t="str">
        <f>HYPERLINK("capsilon://?command=openfolder&amp;siteaddress=FAM.docvelocity-na8.net&amp;folderid=FXE7F60FD7-119D-00B6-D2F9-E1CF4C2AC151","FX22021586")</f>
        <v>FX22021586</v>
      </c>
      <c r="F127" t="s">
        <v>19</v>
      </c>
      <c r="G127" t="s">
        <v>19</v>
      </c>
      <c r="H127" t="s">
        <v>82</v>
      </c>
      <c r="I127" t="s">
        <v>366</v>
      </c>
      <c r="J127">
        <v>28</v>
      </c>
      <c r="K127" t="s">
        <v>84</v>
      </c>
      <c r="L127" t="s">
        <v>85</v>
      </c>
      <c r="M127" t="s">
        <v>86</v>
      </c>
      <c r="N127">
        <v>1</v>
      </c>
      <c r="O127" s="1">
        <v>44629.999120370368</v>
      </c>
      <c r="P127" s="1">
        <v>44630.204976851855</v>
      </c>
      <c r="Q127">
        <v>16332</v>
      </c>
      <c r="R127">
        <v>1454</v>
      </c>
      <c r="S127" t="b">
        <v>0</v>
      </c>
      <c r="T127" t="s">
        <v>87</v>
      </c>
      <c r="U127" t="b">
        <v>0</v>
      </c>
      <c r="V127" t="s">
        <v>131</v>
      </c>
      <c r="W127" s="1">
        <v>44630.204976851855</v>
      </c>
      <c r="X127">
        <v>455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28</v>
      </c>
      <c r="AE127">
        <v>21</v>
      </c>
      <c r="AF127">
        <v>0</v>
      </c>
      <c r="AG127">
        <v>6</v>
      </c>
      <c r="AH127" t="s">
        <v>87</v>
      </c>
      <c r="AI127" t="s">
        <v>87</v>
      </c>
      <c r="AJ127" t="s">
        <v>87</v>
      </c>
      <c r="AK127" t="s">
        <v>87</v>
      </c>
      <c r="AL127" t="s">
        <v>87</v>
      </c>
      <c r="AM127" t="s">
        <v>87</v>
      </c>
      <c r="AN127" t="s">
        <v>87</v>
      </c>
      <c r="AO127" t="s">
        <v>87</v>
      </c>
      <c r="AP127" t="s">
        <v>87</v>
      </c>
      <c r="AQ127" t="s">
        <v>87</v>
      </c>
      <c r="AR127" t="s">
        <v>87</v>
      </c>
      <c r="AS127" t="s">
        <v>87</v>
      </c>
      <c r="AT127" t="s">
        <v>87</v>
      </c>
      <c r="AU127" t="s">
        <v>87</v>
      </c>
      <c r="AV127" t="s">
        <v>87</v>
      </c>
      <c r="AW127" t="s">
        <v>87</v>
      </c>
      <c r="AX127" t="s">
        <v>87</v>
      </c>
      <c r="AY127" t="s">
        <v>87</v>
      </c>
      <c r="AZ127" t="s">
        <v>87</v>
      </c>
      <c r="BA127" t="s">
        <v>87</v>
      </c>
      <c r="BB127" t="s">
        <v>87</v>
      </c>
      <c r="BC127" t="s">
        <v>87</v>
      </c>
      <c r="BD127" t="s">
        <v>87</v>
      </c>
      <c r="BE127" t="s">
        <v>87</v>
      </c>
    </row>
    <row r="128" spans="1:57" x14ac:dyDescent="0.45">
      <c r="A128" t="s">
        <v>367</v>
      </c>
      <c r="B128" t="s">
        <v>79</v>
      </c>
      <c r="C128" t="s">
        <v>365</v>
      </c>
      <c r="D128" t="s">
        <v>81</v>
      </c>
      <c r="E128" s="2" t="str">
        <f>HYPERLINK("capsilon://?command=openfolder&amp;siteaddress=FAM.docvelocity-na8.net&amp;folderid=FXE7F60FD7-119D-00B6-D2F9-E1CF4C2AC151","FX22021586")</f>
        <v>FX22021586</v>
      </c>
      <c r="F128" t="s">
        <v>19</v>
      </c>
      <c r="G128" t="s">
        <v>19</v>
      </c>
      <c r="H128" t="s">
        <v>82</v>
      </c>
      <c r="I128" t="s">
        <v>368</v>
      </c>
      <c r="J128">
        <v>56</v>
      </c>
      <c r="K128" t="s">
        <v>84</v>
      </c>
      <c r="L128" t="s">
        <v>85</v>
      </c>
      <c r="M128" t="s">
        <v>86</v>
      </c>
      <c r="N128">
        <v>1</v>
      </c>
      <c r="O128" s="1">
        <v>44629.999328703707</v>
      </c>
      <c r="P128" s="1">
        <v>44630.198796296296</v>
      </c>
      <c r="Q128">
        <v>16771</v>
      </c>
      <c r="R128">
        <v>463</v>
      </c>
      <c r="S128" t="b">
        <v>0</v>
      </c>
      <c r="T128" t="s">
        <v>87</v>
      </c>
      <c r="U128" t="b">
        <v>0</v>
      </c>
      <c r="V128" t="s">
        <v>131</v>
      </c>
      <c r="W128" s="1">
        <v>44630.198796296296</v>
      </c>
      <c r="X128">
        <v>300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56</v>
      </c>
      <c r="AE128">
        <v>42</v>
      </c>
      <c r="AF128">
        <v>0</v>
      </c>
      <c r="AG128">
        <v>3</v>
      </c>
      <c r="AH128" t="s">
        <v>87</v>
      </c>
      <c r="AI128" t="s">
        <v>87</v>
      </c>
      <c r="AJ128" t="s">
        <v>87</v>
      </c>
      <c r="AK128" t="s">
        <v>87</v>
      </c>
      <c r="AL128" t="s">
        <v>87</v>
      </c>
      <c r="AM128" t="s">
        <v>87</v>
      </c>
      <c r="AN128" t="s">
        <v>87</v>
      </c>
      <c r="AO128" t="s">
        <v>87</v>
      </c>
      <c r="AP128" t="s">
        <v>87</v>
      </c>
      <c r="AQ128" t="s">
        <v>87</v>
      </c>
      <c r="AR128" t="s">
        <v>87</v>
      </c>
      <c r="AS128" t="s">
        <v>87</v>
      </c>
      <c r="AT128" t="s">
        <v>87</v>
      </c>
      <c r="AU128" t="s">
        <v>87</v>
      </c>
      <c r="AV128" t="s">
        <v>87</v>
      </c>
      <c r="AW128" t="s">
        <v>87</v>
      </c>
      <c r="AX128" t="s">
        <v>87</v>
      </c>
      <c r="AY128" t="s">
        <v>87</v>
      </c>
      <c r="AZ128" t="s">
        <v>87</v>
      </c>
      <c r="BA128" t="s">
        <v>87</v>
      </c>
      <c r="BB128" t="s">
        <v>87</v>
      </c>
      <c r="BC128" t="s">
        <v>87</v>
      </c>
      <c r="BD128" t="s">
        <v>87</v>
      </c>
      <c r="BE128" t="s">
        <v>87</v>
      </c>
    </row>
    <row r="129" spans="1:57" x14ac:dyDescent="0.45">
      <c r="A129" t="s">
        <v>369</v>
      </c>
      <c r="B129" t="s">
        <v>79</v>
      </c>
      <c r="C129" t="s">
        <v>365</v>
      </c>
      <c r="D129" t="s">
        <v>81</v>
      </c>
      <c r="E129" s="2" t="str">
        <f>HYPERLINK("capsilon://?command=openfolder&amp;siteaddress=FAM.docvelocity-na8.net&amp;folderid=FXE7F60FD7-119D-00B6-D2F9-E1CF4C2AC151","FX22021586")</f>
        <v>FX22021586</v>
      </c>
      <c r="F129" t="s">
        <v>19</v>
      </c>
      <c r="G129" t="s">
        <v>19</v>
      </c>
      <c r="H129" t="s">
        <v>82</v>
      </c>
      <c r="I129" t="s">
        <v>368</v>
      </c>
      <c r="J129">
        <v>84</v>
      </c>
      <c r="K129" t="s">
        <v>84</v>
      </c>
      <c r="L129" t="s">
        <v>85</v>
      </c>
      <c r="M129" t="s">
        <v>86</v>
      </c>
      <c r="N129">
        <v>2</v>
      </c>
      <c r="O129" s="1">
        <v>44630.19972222222</v>
      </c>
      <c r="P129" s="1">
        <v>44630.290277777778</v>
      </c>
      <c r="Q129">
        <v>7151</v>
      </c>
      <c r="R129">
        <v>673</v>
      </c>
      <c r="S129" t="b">
        <v>0</v>
      </c>
      <c r="T129" t="s">
        <v>87</v>
      </c>
      <c r="U129" t="b">
        <v>1</v>
      </c>
      <c r="V129" t="s">
        <v>119</v>
      </c>
      <c r="W129" s="1">
        <v>44630.203402777777</v>
      </c>
      <c r="X129">
        <v>310</v>
      </c>
      <c r="Y129">
        <v>63</v>
      </c>
      <c r="Z129">
        <v>0</v>
      </c>
      <c r="AA129">
        <v>63</v>
      </c>
      <c r="AB129">
        <v>0</v>
      </c>
      <c r="AC129">
        <v>0</v>
      </c>
      <c r="AD129">
        <v>21</v>
      </c>
      <c r="AE129">
        <v>0</v>
      </c>
      <c r="AF129">
        <v>0</v>
      </c>
      <c r="AG129">
        <v>0</v>
      </c>
      <c r="AH129" t="s">
        <v>299</v>
      </c>
      <c r="AI129" s="1">
        <v>44630.290277777778</v>
      </c>
      <c r="AJ129">
        <v>363</v>
      </c>
      <c r="AK129">
        <v>2</v>
      </c>
      <c r="AL129">
        <v>0</v>
      </c>
      <c r="AM129">
        <v>2</v>
      </c>
      <c r="AN129">
        <v>0</v>
      </c>
      <c r="AO129">
        <v>2</v>
      </c>
      <c r="AP129">
        <v>19</v>
      </c>
      <c r="AQ129">
        <v>0</v>
      </c>
      <c r="AR129">
        <v>0</v>
      </c>
      <c r="AS129">
        <v>0</v>
      </c>
      <c r="AT129" t="s">
        <v>87</v>
      </c>
      <c r="AU129" t="s">
        <v>87</v>
      </c>
      <c r="AV129" t="s">
        <v>87</v>
      </c>
      <c r="AW129" t="s">
        <v>87</v>
      </c>
      <c r="AX129" t="s">
        <v>87</v>
      </c>
      <c r="AY129" t="s">
        <v>87</v>
      </c>
      <c r="AZ129" t="s">
        <v>87</v>
      </c>
      <c r="BA129" t="s">
        <v>87</v>
      </c>
      <c r="BB129" t="s">
        <v>87</v>
      </c>
      <c r="BC129" t="s">
        <v>87</v>
      </c>
      <c r="BD129" t="s">
        <v>87</v>
      </c>
      <c r="BE129" t="s">
        <v>87</v>
      </c>
    </row>
    <row r="130" spans="1:57" x14ac:dyDescent="0.45">
      <c r="A130" t="s">
        <v>370</v>
      </c>
      <c r="B130" t="s">
        <v>79</v>
      </c>
      <c r="C130" t="s">
        <v>365</v>
      </c>
      <c r="D130" t="s">
        <v>81</v>
      </c>
      <c r="E130" s="2" t="str">
        <f>HYPERLINK("capsilon://?command=openfolder&amp;siteaddress=FAM.docvelocity-na8.net&amp;folderid=FXE7F60FD7-119D-00B6-D2F9-E1CF4C2AC151","FX22021586")</f>
        <v>FX22021586</v>
      </c>
      <c r="F130" t="s">
        <v>19</v>
      </c>
      <c r="G130" t="s">
        <v>19</v>
      </c>
      <c r="H130" t="s">
        <v>82</v>
      </c>
      <c r="I130" t="s">
        <v>366</v>
      </c>
      <c r="J130">
        <v>168</v>
      </c>
      <c r="K130" t="s">
        <v>84</v>
      </c>
      <c r="L130" t="s">
        <v>85</v>
      </c>
      <c r="M130" t="s">
        <v>86</v>
      </c>
      <c r="N130">
        <v>2</v>
      </c>
      <c r="O130" s="1">
        <v>44630.205775462964</v>
      </c>
      <c r="P130" s="1">
        <v>44630.294259259259</v>
      </c>
      <c r="Q130">
        <v>6943</v>
      </c>
      <c r="R130">
        <v>702</v>
      </c>
      <c r="S130" t="b">
        <v>0</v>
      </c>
      <c r="T130" t="s">
        <v>87</v>
      </c>
      <c r="U130" t="b">
        <v>1</v>
      </c>
      <c r="V130" t="s">
        <v>119</v>
      </c>
      <c r="W130" s="1">
        <v>44630.21020833333</v>
      </c>
      <c r="X130">
        <v>359</v>
      </c>
      <c r="Y130">
        <v>126</v>
      </c>
      <c r="Z130">
        <v>0</v>
      </c>
      <c r="AA130">
        <v>126</v>
      </c>
      <c r="AB130">
        <v>0</v>
      </c>
      <c r="AC130">
        <v>0</v>
      </c>
      <c r="AD130">
        <v>42</v>
      </c>
      <c r="AE130">
        <v>0</v>
      </c>
      <c r="AF130">
        <v>0</v>
      </c>
      <c r="AG130">
        <v>0</v>
      </c>
      <c r="AH130" t="s">
        <v>299</v>
      </c>
      <c r="AI130" s="1">
        <v>44630.294259259259</v>
      </c>
      <c r="AJ130">
        <v>343</v>
      </c>
      <c r="AK130">
        <v>6</v>
      </c>
      <c r="AL130">
        <v>0</v>
      </c>
      <c r="AM130">
        <v>6</v>
      </c>
      <c r="AN130">
        <v>0</v>
      </c>
      <c r="AO130">
        <v>6</v>
      </c>
      <c r="AP130">
        <v>36</v>
      </c>
      <c r="AQ130">
        <v>0</v>
      </c>
      <c r="AR130">
        <v>0</v>
      </c>
      <c r="AS130">
        <v>0</v>
      </c>
      <c r="AT130" t="s">
        <v>87</v>
      </c>
      <c r="AU130" t="s">
        <v>87</v>
      </c>
      <c r="AV130" t="s">
        <v>87</v>
      </c>
      <c r="AW130" t="s">
        <v>87</v>
      </c>
      <c r="AX130" t="s">
        <v>87</v>
      </c>
      <c r="AY130" t="s">
        <v>87</v>
      </c>
      <c r="AZ130" t="s">
        <v>87</v>
      </c>
      <c r="BA130" t="s">
        <v>87</v>
      </c>
      <c r="BB130" t="s">
        <v>87</v>
      </c>
      <c r="BC130" t="s">
        <v>87</v>
      </c>
      <c r="BD130" t="s">
        <v>87</v>
      </c>
      <c r="BE130" t="s">
        <v>87</v>
      </c>
    </row>
    <row r="131" spans="1:57" x14ac:dyDescent="0.45">
      <c r="A131" t="s">
        <v>371</v>
      </c>
      <c r="B131" t="s">
        <v>79</v>
      </c>
      <c r="C131" t="s">
        <v>372</v>
      </c>
      <c r="D131" t="s">
        <v>81</v>
      </c>
      <c r="E131" s="2" t="str">
        <f>HYPERLINK("capsilon://?command=openfolder&amp;siteaddress=FAM.docvelocity-na8.net&amp;folderid=FXCA8F5217-2F5F-30FA-FCF9-B3D6B343FB61","FX22016215")</f>
        <v>FX22016215</v>
      </c>
      <c r="F131" t="s">
        <v>19</v>
      </c>
      <c r="G131" t="s">
        <v>19</v>
      </c>
      <c r="H131" t="s">
        <v>82</v>
      </c>
      <c r="I131" t="s">
        <v>373</v>
      </c>
      <c r="J131">
        <v>0</v>
      </c>
      <c r="K131" t="s">
        <v>84</v>
      </c>
      <c r="L131" t="s">
        <v>85</v>
      </c>
      <c r="M131" t="s">
        <v>86</v>
      </c>
      <c r="N131">
        <v>2</v>
      </c>
      <c r="O131" s="1">
        <v>44630.363657407404</v>
      </c>
      <c r="P131" s="1">
        <v>44630.370462962965</v>
      </c>
      <c r="Q131">
        <v>164</v>
      </c>
      <c r="R131">
        <v>424</v>
      </c>
      <c r="S131" t="b">
        <v>0</v>
      </c>
      <c r="T131" t="s">
        <v>87</v>
      </c>
      <c r="U131" t="b">
        <v>0</v>
      </c>
      <c r="V131" t="s">
        <v>88</v>
      </c>
      <c r="W131" s="1">
        <v>44630.367071759261</v>
      </c>
      <c r="X131">
        <v>266</v>
      </c>
      <c r="Y131">
        <v>11</v>
      </c>
      <c r="Z131">
        <v>0</v>
      </c>
      <c r="AA131">
        <v>11</v>
      </c>
      <c r="AB131">
        <v>0</v>
      </c>
      <c r="AC131">
        <v>1</v>
      </c>
      <c r="AD131">
        <v>-11</v>
      </c>
      <c r="AE131">
        <v>0</v>
      </c>
      <c r="AF131">
        <v>0</v>
      </c>
      <c r="AG131">
        <v>0</v>
      </c>
      <c r="AH131" t="s">
        <v>204</v>
      </c>
      <c r="AI131" s="1">
        <v>44630.370462962965</v>
      </c>
      <c r="AJ131">
        <v>148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-11</v>
      </c>
      <c r="AQ131">
        <v>0</v>
      </c>
      <c r="AR131">
        <v>0</v>
      </c>
      <c r="AS131">
        <v>0</v>
      </c>
      <c r="AT131" t="s">
        <v>87</v>
      </c>
      <c r="AU131" t="s">
        <v>87</v>
      </c>
      <c r="AV131" t="s">
        <v>87</v>
      </c>
      <c r="AW131" t="s">
        <v>87</v>
      </c>
      <c r="AX131" t="s">
        <v>87</v>
      </c>
      <c r="AY131" t="s">
        <v>87</v>
      </c>
      <c r="AZ131" t="s">
        <v>87</v>
      </c>
      <c r="BA131" t="s">
        <v>87</v>
      </c>
      <c r="BB131" t="s">
        <v>87</v>
      </c>
      <c r="BC131" t="s">
        <v>87</v>
      </c>
      <c r="BD131" t="s">
        <v>87</v>
      </c>
      <c r="BE131" t="s">
        <v>87</v>
      </c>
    </row>
    <row r="132" spans="1:57" x14ac:dyDescent="0.45">
      <c r="A132" t="s">
        <v>374</v>
      </c>
      <c r="B132" t="s">
        <v>79</v>
      </c>
      <c r="C132" t="s">
        <v>375</v>
      </c>
      <c r="D132" t="s">
        <v>81</v>
      </c>
      <c r="E132" s="2" t="str">
        <f>HYPERLINK("capsilon://?command=openfolder&amp;siteaddress=FAM.docvelocity-na8.net&amp;folderid=FX5A8098A4-1E8C-A360-5FFE-5ED5FE8CEEF5","FX220212686")</f>
        <v>FX220212686</v>
      </c>
      <c r="F132" t="s">
        <v>19</v>
      </c>
      <c r="G132" t="s">
        <v>19</v>
      </c>
      <c r="H132" t="s">
        <v>82</v>
      </c>
      <c r="I132" t="s">
        <v>376</v>
      </c>
      <c r="J132">
        <v>28</v>
      </c>
      <c r="K132" t="s">
        <v>84</v>
      </c>
      <c r="L132" t="s">
        <v>85</v>
      </c>
      <c r="M132" t="s">
        <v>86</v>
      </c>
      <c r="N132">
        <v>1</v>
      </c>
      <c r="O132" s="1">
        <v>44630.496412037035</v>
      </c>
      <c r="P132" s="1">
        <v>44630.536886574075</v>
      </c>
      <c r="Q132">
        <v>3089</v>
      </c>
      <c r="R132">
        <v>408</v>
      </c>
      <c r="S132" t="b">
        <v>0</v>
      </c>
      <c r="T132" t="s">
        <v>87</v>
      </c>
      <c r="U132" t="b">
        <v>0</v>
      </c>
      <c r="V132" t="s">
        <v>102</v>
      </c>
      <c r="W132" s="1">
        <v>44630.536886574075</v>
      </c>
      <c r="X132">
        <v>83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28</v>
      </c>
      <c r="AE132">
        <v>21</v>
      </c>
      <c r="AF132">
        <v>0</v>
      </c>
      <c r="AG132">
        <v>2</v>
      </c>
      <c r="AH132" t="s">
        <v>87</v>
      </c>
      <c r="AI132" t="s">
        <v>87</v>
      </c>
      <c r="AJ132" t="s">
        <v>87</v>
      </c>
      <c r="AK132" t="s">
        <v>87</v>
      </c>
      <c r="AL132" t="s">
        <v>87</v>
      </c>
      <c r="AM132" t="s">
        <v>87</v>
      </c>
      <c r="AN132" t="s">
        <v>87</v>
      </c>
      <c r="AO132" t="s">
        <v>87</v>
      </c>
      <c r="AP132" t="s">
        <v>87</v>
      </c>
      <c r="AQ132" t="s">
        <v>87</v>
      </c>
      <c r="AR132" t="s">
        <v>87</v>
      </c>
      <c r="AS132" t="s">
        <v>87</v>
      </c>
      <c r="AT132" t="s">
        <v>87</v>
      </c>
      <c r="AU132" t="s">
        <v>87</v>
      </c>
      <c r="AV132" t="s">
        <v>87</v>
      </c>
      <c r="AW132" t="s">
        <v>87</v>
      </c>
      <c r="AX132" t="s">
        <v>87</v>
      </c>
      <c r="AY132" t="s">
        <v>87</v>
      </c>
      <c r="AZ132" t="s">
        <v>87</v>
      </c>
      <c r="BA132" t="s">
        <v>87</v>
      </c>
      <c r="BB132" t="s">
        <v>87</v>
      </c>
      <c r="BC132" t="s">
        <v>87</v>
      </c>
      <c r="BD132" t="s">
        <v>87</v>
      </c>
      <c r="BE132" t="s">
        <v>87</v>
      </c>
    </row>
    <row r="133" spans="1:57" x14ac:dyDescent="0.45">
      <c r="A133" t="s">
        <v>377</v>
      </c>
      <c r="B133" t="s">
        <v>79</v>
      </c>
      <c r="C133" t="s">
        <v>378</v>
      </c>
      <c r="D133" t="s">
        <v>81</v>
      </c>
      <c r="E133" s="2" t="str">
        <f>HYPERLINK("capsilon://?command=openfolder&amp;siteaddress=FAM.docvelocity-na8.net&amp;folderid=FXFDD1744E-7C78-03DB-194D-C9E65A993FDE","FX220110481")</f>
        <v>FX220110481</v>
      </c>
      <c r="F133" t="s">
        <v>19</v>
      </c>
      <c r="G133" t="s">
        <v>19</v>
      </c>
      <c r="H133" t="s">
        <v>82</v>
      </c>
      <c r="I133" t="s">
        <v>379</v>
      </c>
      <c r="J133">
        <v>69</v>
      </c>
      <c r="K133" t="s">
        <v>84</v>
      </c>
      <c r="L133" t="s">
        <v>85</v>
      </c>
      <c r="M133" t="s">
        <v>86</v>
      </c>
      <c r="N133">
        <v>2</v>
      </c>
      <c r="O133" s="1">
        <v>44630.516226851854</v>
      </c>
      <c r="P133" s="1">
        <v>44630.530057870368</v>
      </c>
      <c r="Q133">
        <v>481</v>
      </c>
      <c r="R133">
        <v>714</v>
      </c>
      <c r="S133" t="b">
        <v>0</v>
      </c>
      <c r="T133" t="s">
        <v>87</v>
      </c>
      <c r="U133" t="b">
        <v>0</v>
      </c>
      <c r="V133" t="s">
        <v>88</v>
      </c>
      <c r="W133" s="1">
        <v>44630.521331018521</v>
      </c>
      <c r="X133">
        <v>438</v>
      </c>
      <c r="Y133">
        <v>64</v>
      </c>
      <c r="Z133">
        <v>0</v>
      </c>
      <c r="AA133">
        <v>64</v>
      </c>
      <c r="AB133">
        <v>0</v>
      </c>
      <c r="AC133">
        <v>1</v>
      </c>
      <c r="AD133">
        <v>5</v>
      </c>
      <c r="AE133">
        <v>0</v>
      </c>
      <c r="AF133">
        <v>0</v>
      </c>
      <c r="AG133">
        <v>0</v>
      </c>
      <c r="AH133" t="s">
        <v>99</v>
      </c>
      <c r="AI133" s="1">
        <v>44630.530057870368</v>
      </c>
      <c r="AJ133">
        <v>276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5</v>
      </c>
      <c r="AQ133">
        <v>0</v>
      </c>
      <c r="AR133">
        <v>0</v>
      </c>
      <c r="AS133">
        <v>0</v>
      </c>
      <c r="AT133" t="s">
        <v>87</v>
      </c>
      <c r="AU133" t="s">
        <v>87</v>
      </c>
      <c r="AV133" t="s">
        <v>87</v>
      </c>
      <c r="AW133" t="s">
        <v>87</v>
      </c>
      <c r="AX133" t="s">
        <v>87</v>
      </c>
      <c r="AY133" t="s">
        <v>87</v>
      </c>
      <c r="AZ133" t="s">
        <v>87</v>
      </c>
      <c r="BA133" t="s">
        <v>87</v>
      </c>
      <c r="BB133" t="s">
        <v>87</v>
      </c>
      <c r="BC133" t="s">
        <v>87</v>
      </c>
      <c r="BD133" t="s">
        <v>87</v>
      </c>
      <c r="BE133" t="s">
        <v>87</v>
      </c>
    </row>
    <row r="134" spans="1:57" x14ac:dyDescent="0.45">
      <c r="A134" t="s">
        <v>380</v>
      </c>
      <c r="B134" t="s">
        <v>79</v>
      </c>
      <c r="C134" t="s">
        <v>365</v>
      </c>
      <c r="D134" t="s">
        <v>81</v>
      </c>
      <c r="E134" s="2" t="str">
        <f>HYPERLINK("capsilon://?command=openfolder&amp;siteaddress=FAM.docvelocity-na8.net&amp;folderid=FXE7F60FD7-119D-00B6-D2F9-E1CF4C2AC151","FX22021586")</f>
        <v>FX22021586</v>
      </c>
      <c r="F134" t="s">
        <v>19</v>
      </c>
      <c r="G134" t="s">
        <v>19</v>
      </c>
      <c r="H134" t="s">
        <v>82</v>
      </c>
      <c r="I134" t="s">
        <v>381</v>
      </c>
      <c r="J134">
        <v>75</v>
      </c>
      <c r="K134" t="s">
        <v>84</v>
      </c>
      <c r="L134" t="s">
        <v>85</v>
      </c>
      <c r="M134" t="s">
        <v>86</v>
      </c>
      <c r="N134">
        <v>1</v>
      </c>
      <c r="O134" s="1">
        <v>44630.527025462965</v>
      </c>
      <c r="P134" s="1">
        <v>44630.537870370368</v>
      </c>
      <c r="Q134">
        <v>818</v>
      </c>
      <c r="R134">
        <v>119</v>
      </c>
      <c r="S134" t="b">
        <v>0</v>
      </c>
      <c r="T134" t="s">
        <v>87</v>
      </c>
      <c r="U134" t="b">
        <v>0</v>
      </c>
      <c r="V134" t="s">
        <v>102</v>
      </c>
      <c r="W134" s="1">
        <v>44630.537870370368</v>
      </c>
      <c r="X134">
        <v>84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75</v>
      </c>
      <c r="AE134">
        <v>70</v>
      </c>
      <c r="AF134">
        <v>0</v>
      </c>
      <c r="AG134">
        <v>3</v>
      </c>
      <c r="AH134" t="s">
        <v>87</v>
      </c>
      <c r="AI134" t="s">
        <v>87</v>
      </c>
      <c r="AJ134" t="s">
        <v>87</v>
      </c>
      <c r="AK134" t="s">
        <v>87</v>
      </c>
      <c r="AL134" t="s">
        <v>87</v>
      </c>
      <c r="AM134" t="s">
        <v>87</v>
      </c>
      <c r="AN134" t="s">
        <v>87</v>
      </c>
      <c r="AO134" t="s">
        <v>87</v>
      </c>
      <c r="AP134" t="s">
        <v>87</v>
      </c>
      <c r="AQ134" t="s">
        <v>87</v>
      </c>
      <c r="AR134" t="s">
        <v>87</v>
      </c>
      <c r="AS134" t="s">
        <v>87</v>
      </c>
      <c r="AT134" t="s">
        <v>87</v>
      </c>
      <c r="AU134" t="s">
        <v>87</v>
      </c>
      <c r="AV134" t="s">
        <v>87</v>
      </c>
      <c r="AW134" t="s">
        <v>87</v>
      </c>
      <c r="AX134" t="s">
        <v>87</v>
      </c>
      <c r="AY134" t="s">
        <v>87</v>
      </c>
      <c r="AZ134" t="s">
        <v>87</v>
      </c>
      <c r="BA134" t="s">
        <v>87</v>
      </c>
      <c r="BB134" t="s">
        <v>87</v>
      </c>
      <c r="BC134" t="s">
        <v>87</v>
      </c>
      <c r="BD134" t="s">
        <v>87</v>
      </c>
      <c r="BE134" t="s">
        <v>87</v>
      </c>
    </row>
    <row r="135" spans="1:57" x14ac:dyDescent="0.45">
      <c r="A135" t="s">
        <v>382</v>
      </c>
      <c r="B135" t="s">
        <v>79</v>
      </c>
      <c r="C135" t="s">
        <v>365</v>
      </c>
      <c r="D135" t="s">
        <v>81</v>
      </c>
      <c r="E135" s="2" t="str">
        <f>HYPERLINK("capsilon://?command=openfolder&amp;siteaddress=FAM.docvelocity-na8.net&amp;folderid=FXE7F60FD7-119D-00B6-D2F9-E1CF4C2AC151","FX22021586")</f>
        <v>FX22021586</v>
      </c>
      <c r="F135" t="s">
        <v>19</v>
      </c>
      <c r="G135" t="s">
        <v>19</v>
      </c>
      <c r="H135" t="s">
        <v>82</v>
      </c>
      <c r="I135" t="s">
        <v>383</v>
      </c>
      <c r="J135">
        <v>28</v>
      </c>
      <c r="K135" t="s">
        <v>84</v>
      </c>
      <c r="L135" t="s">
        <v>85</v>
      </c>
      <c r="M135" t="s">
        <v>86</v>
      </c>
      <c r="N135">
        <v>1</v>
      </c>
      <c r="O135" s="1">
        <v>44630.531087962961</v>
      </c>
      <c r="P135" s="1">
        <v>44630.539178240739</v>
      </c>
      <c r="Q135">
        <v>566</v>
      </c>
      <c r="R135">
        <v>133</v>
      </c>
      <c r="S135" t="b">
        <v>0</v>
      </c>
      <c r="T135" t="s">
        <v>87</v>
      </c>
      <c r="U135" t="b">
        <v>0</v>
      </c>
      <c r="V135" t="s">
        <v>102</v>
      </c>
      <c r="W135" s="1">
        <v>44630.539178240739</v>
      </c>
      <c r="X135">
        <v>112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28</v>
      </c>
      <c r="AE135">
        <v>21</v>
      </c>
      <c r="AF135">
        <v>0</v>
      </c>
      <c r="AG135">
        <v>2</v>
      </c>
      <c r="AH135" t="s">
        <v>87</v>
      </c>
      <c r="AI135" t="s">
        <v>87</v>
      </c>
      <c r="AJ135" t="s">
        <v>87</v>
      </c>
      <c r="AK135" t="s">
        <v>87</v>
      </c>
      <c r="AL135" t="s">
        <v>87</v>
      </c>
      <c r="AM135" t="s">
        <v>87</v>
      </c>
      <c r="AN135" t="s">
        <v>87</v>
      </c>
      <c r="AO135" t="s">
        <v>87</v>
      </c>
      <c r="AP135" t="s">
        <v>87</v>
      </c>
      <c r="AQ135" t="s">
        <v>87</v>
      </c>
      <c r="AR135" t="s">
        <v>87</v>
      </c>
      <c r="AS135" t="s">
        <v>87</v>
      </c>
      <c r="AT135" t="s">
        <v>87</v>
      </c>
      <c r="AU135" t="s">
        <v>87</v>
      </c>
      <c r="AV135" t="s">
        <v>87</v>
      </c>
      <c r="AW135" t="s">
        <v>87</v>
      </c>
      <c r="AX135" t="s">
        <v>87</v>
      </c>
      <c r="AY135" t="s">
        <v>87</v>
      </c>
      <c r="AZ135" t="s">
        <v>87</v>
      </c>
      <c r="BA135" t="s">
        <v>87</v>
      </c>
      <c r="BB135" t="s">
        <v>87</v>
      </c>
      <c r="BC135" t="s">
        <v>87</v>
      </c>
      <c r="BD135" t="s">
        <v>87</v>
      </c>
      <c r="BE135" t="s">
        <v>87</v>
      </c>
    </row>
    <row r="136" spans="1:57" x14ac:dyDescent="0.45">
      <c r="A136" t="s">
        <v>384</v>
      </c>
      <c r="B136" t="s">
        <v>79</v>
      </c>
      <c r="C136" t="s">
        <v>375</v>
      </c>
      <c r="D136" t="s">
        <v>81</v>
      </c>
      <c r="E136" s="2" t="str">
        <f>HYPERLINK("capsilon://?command=openfolder&amp;siteaddress=FAM.docvelocity-na8.net&amp;folderid=FX5A8098A4-1E8C-A360-5FFE-5ED5FE8CEEF5","FX220212686")</f>
        <v>FX220212686</v>
      </c>
      <c r="F136" t="s">
        <v>19</v>
      </c>
      <c r="G136" t="s">
        <v>19</v>
      </c>
      <c r="H136" t="s">
        <v>82</v>
      </c>
      <c r="I136" t="s">
        <v>376</v>
      </c>
      <c r="J136">
        <v>56</v>
      </c>
      <c r="K136" t="s">
        <v>84</v>
      </c>
      <c r="L136" t="s">
        <v>85</v>
      </c>
      <c r="M136" t="s">
        <v>86</v>
      </c>
      <c r="N136">
        <v>2</v>
      </c>
      <c r="O136" s="1">
        <v>44630.537465277775</v>
      </c>
      <c r="P136" s="1">
        <v>44630.571238425924</v>
      </c>
      <c r="Q136">
        <v>1485</v>
      </c>
      <c r="R136">
        <v>1433</v>
      </c>
      <c r="S136" t="b">
        <v>0</v>
      </c>
      <c r="T136" t="s">
        <v>87</v>
      </c>
      <c r="U136" t="b">
        <v>1</v>
      </c>
      <c r="V136" t="s">
        <v>277</v>
      </c>
      <c r="W136" s="1">
        <v>44630.565150462964</v>
      </c>
      <c r="X136">
        <v>887</v>
      </c>
      <c r="Y136">
        <v>42</v>
      </c>
      <c r="Z136">
        <v>0</v>
      </c>
      <c r="AA136">
        <v>42</v>
      </c>
      <c r="AB136">
        <v>0</v>
      </c>
      <c r="AC136">
        <v>34</v>
      </c>
      <c r="AD136">
        <v>14</v>
      </c>
      <c r="AE136">
        <v>0</v>
      </c>
      <c r="AF136">
        <v>0</v>
      </c>
      <c r="AG136">
        <v>0</v>
      </c>
      <c r="AH136" t="s">
        <v>89</v>
      </c>
      <c r="AI136" s="1">
        <v>44630.571238425924</v>
      </c>
      <c r="AJ136">
        <v>181</v>
      </c>
      <c r="AK136">
        <v>2</v>
      </c>
      <c r="AL136">
        <v>0</v>
      </c>
      <c r="AM136">
        <v>2</v>
      </c>
      <c r="AN136">
        <v>0</v>
      </c>
      <c r="AO136">
        <v>1</v>
      </c>
      <c r="AP136">
        <v>12</v>
      </c>
      <c r="AQ136">
        <v>0</v>
      </c>
      <c r="AR136">
        <v>0</v>
      </c>
      <c r="AS136">
        <v>0</v>
      </c>
      <c r="AT136" t="s">
        <v>87</v>
      </c>
      <c r="AU136" t="s">
        <v>87</v>
      </c>
      <c r="AV136" t="s">
        <v>87</v>
      </c>
      <c r="AW136" t="s">
        <v>87</v>
      </c>
      <c r="AX136" t="s">
        <v>87</v>
      </c>
      <c r="AY136" t="s">
        <v>87</v>
      </c>
      <c r="AZ136" t="s">
        <v>87</v>
      </c>
      <c r="BA136" t="s">
        <v>87</v>
      </c>
      <c r="BB136" t="s">
        <v>87</v>
      </c>
      <c r="BC136" t="s">
        <v>87</v>
      </c>
      <c r="BD136" t="s">
        <v>87</v>
      </c>
      <c r="BE136" t="s">
        <v>87</v>
      </c>
    </row>
    <row r="137" spans="1:57" x14ac:dyDescent="0.45">
      <c r="A137" t="s">
        <v>385</v>
      </c>
      <c r="B137" t="s">
        <v>79</v>
      </c>
      <c r="C137" t="s">
        <v>365</v>
      </c>
      <c r="D137" t="s">
        <v>81</v>
      </c>
      <c r="E137" s="2" t="str">
        <f>HYPERLINK("capsilon://?command=openfolder&amp;siteaddress=FAM.docvelocity-na8.net&amp;folderid=FXE7F60FD7-119D-00B6-D2F9-E1CF4C2AC151","FX22021586")</f>
        <v>FX22021586</v>
      </c>
      <c r="F137" t="s">
        <v>19</v>
      </c>
      <c r="G137" t="s">
        <v>19</v>
      </c>
      <c r="H137" t="s">
        <v>82</v>
      </c>
      <c r="I137" t="s">
        <v>381</v>
      </c>
      <c r="J137">
        <v>123</v>
      </c>
      <c r="K137" t="s">
        <v>84</v>
      </c>
      <c r="L137" t="s">
        <v>85</v>
      </c>
      <c r="M137" t="s">
        <v>86</v>
      </c>
      <c r="N137">
        <v>2</v>
      </c>
      <c r="O137" s="1">
        <v>44630.538518518515</v>
      </c>
      <c r="P137" s="1">
        <v>44630.549259259256</v>
      </c>
      <c r="Q137">
        <v>138</v>
      </c>
      <c r="R137">
        <v>790</v>
      </c>
      <c r="S137" t="b">
        <v>0</v>
      </c>
      <c r="T137" t="s">
        <v>87</v>
      </c>
      <c r="U137" t="b">
        <v>1</v>
      </c>
      <c r="V137" t="s">
        <v>127</v>
      </c>
      <c r="W137" s="1">
        <v>44630.546527777777</v>
      </c>
      <c r="X137">
        <v>606</v>
      </c>
      <c r="Y137">
        <v>99</v>
      </c>
      <c r="Z137">
        <v>0</v>
      </c>
      <c r="AA137">
        <v>99</v>
      </c>
      <c r="AB137">
        <v>0</v>
      </c>
      <c r="AC137">
        <v>20</v>
      </c>
      <c r="AD137">
        <v>24</v>
      </c>
      <c r="AE137">
        <v>0</v>
      </c>
      <c r="AF137">
        <v>0</v>
      </c>
      <c r="AG137">
        <v>0</v>
      </c>
      <c r="AH137" t="s">
        <v>89</v>
      </c>
      <c r="AI137" s="1">
        <v>44630.549259259256</v>
      </c>
      <c r="AJ137">
        <v>177</v>
      </c>
      <c r="AK137">
        <v>3</v>
      </c>
      <c r="AL137">
        <v>0</v>
      </c>
      <c r="AM137">
        <v>3</v>
      </c>
      <c r="AN137">
        <v>0</v>
      </c>
      <c r="AO137">
        <v>2</v>
      </c>
      <c r="AP137">
        <v>21</v>
      </c>
      <c r="AQ137">
        <v>0</v>
      </c>
      <c r="AR137">
        <v>0</v>
      </c>
      <c r="AS137">
        <v>0</v>
      </c>
      <c r="AT137" t="s">
        <v>87</v>
      </c>
      <c r="AU137" t="s">
        <v>87</v>
      </c>
      <c r="AV137" t="s">
        <v>87</v>
      </c>
      <c r="AW137" t="s">
        <v>87</v>
      </c>
      <c r="AX137" t="s">
        <v>87</v>
      </c>
      <c r="AY137" t="s">
        <v>87</v>
      </c>
      <c r="AZ137" t="s">
        <v>87</v>
      </c>
      <c r="BA137" t="s">
        <v>87</v>
      </c>
      <c r="BB137" t="s">
        <v>87</v>
      </c>
      <c r="BC137" t="s">
        <v>87</v>
      </c>
      <c r="BD137" t="s">
        <v>87</v>
      </c>
      <c r="BE137" t="s">
        <v>87</v>
      </c>
    </row>
    <row r="138" spans="1:57" x14ac:dyDescent="0.45">
      <c r="A138" t="s">
        <v>386</v>
      </c>
      <c r="B138" t="s">
        <v>79</v>
      </c>
      <c r="C138" t="s">
        <v>365</v>
      </c>
      <c r="D138" t="s">
        <v>81</v>
      </c>
      <c r="E138" s="2" t="str">
        <f>HYPERLINK("capsilon://?command=openfolder&amp;siteaddress=FAM.docvelocity-na8.net&amp;folderid=FXE7F60FD7-119D-00B6-D2F9-E1CF4C2AC151","FX22021586")</f>
        <v>FX22021586</v>
      </c>
      <c r="F138" t="s">
        <v>19</v>
      </c>
      <c r="G138" t="s">
        <v>19</v>
      </c>
      <c r="H138" t="s">
        <v>82</v>
      </c>
      <c r="I138" t="s">
        <v>383</v>
      </c>
      <c r="J138">
        <v>56</v>
      </c>
      <c r="K138" t="s">
        <v>84</v>
      </c>
      <c r="L138" t="s">
        <v>85</v>
      </c>
      <c r="M138" t="s">
        <v>86</v>
      </c>
      <c r="N138">
        <v>2</v>
      </c>
      <c r="O138" s="1">
        <v>44630.539965277778</v>
      </c>
      <c r="P138" s="1">
        <v>44630.547199074077</v>
      </c>
      <c r="Q138">
        <v>40</v>
      </c>
      <c r="R138">
        <v>585</v>
      </c>
      <c r="S138" t="b">
        <v>0</v>
      </c>
      <c r="T138" t="s">
        <v>87</v>
      </c>
      <c r="U138" t="b">
        <v>1</v>
      </c>
      <c r="V138" t="s">
        <v>142</v>
      </c>
      <c r="W138" s="1">
        <v>44630.544999999998</v>
      </c>
      <c r="X138">
        <v>416</v>
      </c>
      <c r="Y138">
        <v>42</v>
      </c>
      <c r="Z138">
        <v>0</v>
      </c>
      <c r="AA138">
        <v>42</v>
      </c>
      <c r="AB138">
        <v>0</v>
      </c>
      <c r="AC138">
        <v>0</v>
      </c>
      <c r="AD138">
        <v>14</v>
      </c>
      <c r="AE138">
        <v>0</v>
      </c>
      <c r="AF138">
        <v>0</v>
      </c>
      <c r="AG138">
        <v>0</v>
      </c>
      <c r="AH138" t="s">
        <v>89</v>
      </c>
      <c r="AI138" s="1">
        <v>44630.547199074077</v>
      </c>
      <c r="AJ138">
        <v>169</v>
      </c>
      <c r="AK138">
        <v>3</v>
      </c>
      <c r="AL138">
        <v>0</v>
      </c>
      <c r="AM138">
        <v>3</v>
      </c>
      <c r="AN138">
        <v>0</v>
      </c>
      <c r="AO138">
        <v>2</v>
      </c>
      <c r="AP138">
        <v>11</v>
      </c>
      <c r="AQ138">
        <v>0</v>
      </c>
      <c r="AR138">
        <v>0</v>
      </c>
      <c r="AS138">
        <v>0</v>
      </c>
      <c r="AT138" t="s">
        <v>87</v>
      </c>
      <c r="AU138" t="s">
        <v>87</v>
      </c>
      <c r="AV138" t="s">
        <v>87</v>
      </c>
      <c r="AW138" t="s">
        <v>87</v>
      </c>
      <c r="AX138" t="s">
        <v>87</v>
      </c>
      <c r="AY138" t="s">
        <v>87</v>
      </c>
      <c r="AZ138" t="s">
        <v>87</v>
      </c>
      <c r="BA138" t="s">
        <v>87</v>
      </c>
      <c r="BB138" t="s">
        <v>87</v>
      </c>
      <c r="BC138" t="s">
        <v>87</v>
      </c>
      <c r="BD138" t="s">
        <v>87</v>
      </c>
      <c r="BE138" t="s">
        <v>87</v>
      </c>
    </row>
    <row r="139" spans="1:57" x14ac:dyDescent="0.45">
      <c r="A139" t="s">
        <v>387</v>
      </c>
      <c r="B139" t="s">
        <v>79</v>
      </c>
      <c r="C139" t="s">
        <v>96</v>
      </c>
      <c r="D139" t="s">
        <v>81</v>
      </c>
      <c r="E139" s="2" t="str">
        <f>HYPERLINK("capsilon://?command=openfolder&amp;siteaddress=FAM.docvelocity-na8.net&amp;folderid=FXA08DD81C-7353-79E4-9DDD-E134BB784CA8","FX220210404")</f>
        <v>FX220210404</v>
      </c>
      <c r="F139" t="s">
        <v>19</v>
      </c>
      <c r="G139" t="s">
        <v>19</v>
      </c>
      <c r="H139" t="s">
        <v>82</v>
      </c>
      <c r="I139" t="s">
        <v>104</v>
      </c>
      <c r="J139">
        <v>0</v>
      </c>
      <c r="K139" t="s">
        <v>84</v>
      </c>
      <c r="L139" t="s">
        <v>85</v>
      </c>
      <c r="M139" t="s">
        <v>86</v>
      </c>
      <c r="N139">
        <v>2</v>
      </c>
      <c r="O139" s="1">
        <v>44621.66479166667</v>
      </c>
      <c r="P139" s="1">
        <v>44621.714791666665</v>
      </c>
      <c r="Q139">
        <v>2358</v>
      </c>
      <c r="R139">
        <v>1962</v>
      </c>
      <c r="S139" t="b">
        <v>0</v>
      </c>
      <c r="T139" t="s">
        <v>87</v>
      </c>
      <c r="U139" t="b">
        <v>1</v>
      </c>
      <c r="V139" t="s">
        <v>160</v>
      </c>
      <c r="W139" s="1">
        <v>44621.677094907405</v>
      </c>
      <c r="X139">
        <v>1046</v>
      </c>
      <c r="Y139">
        <v>37</v>
      </c>
      <c r="Z139">
        <v>0</v>
      </c>
      <c r="AA139">
        <v>37</v>
      </c>
      <c r="AB139">
        <v>0</v>
      </c>
      <c r="AC139">
        <v>26</v>
      </c>
      <c r="AD139">
        <v>-37</v>
      </c>
      <c r="AE139">
        <v>0</v>
      </c>
      <c r="AF139">
        <v>0</v>
      </c>
      <c r="AG139">
        <v>0</v>
      </c>
      <c r="AH139" t="s">
        <v>129</v>
      </c>
      <c r="AI139" s="1">
        <v>44621.714791666665</v>
      </c>
      <c r="AJ139">
        <v>916</v>
      </c>
      <c r="AK139">
        <v>15</v>
      </c>
      <c r="AL139">
        <v>0</v>
      </c>
      <c r="AM139">
        <v>15</v>
      </c>
      <c r="AN139">
        <v>0</v>
      </c>
      <c r="AO139">
        <v>15</v>
      </c>
      <c r="AP139">
        <v>-52</v>
      </c>
      <c r="AQ139">
        <v>0</v>
      </c>
      <c r="AR139">
        <v>0</v>
      </c>
      <c r="AS139">
        <v>0</v>
      </c>
      <c r="AT139" t="s">
        <v>87</v>
      </c>
      <c r="AU139" t="s">
        <v>87</v>
      </c>
      <c r="AV139" t="s">
        <v>87</v>
      </c>
      <c r="AW139" t="s">
        <v>87</v>
      </c>
      <c r="AX139" t="s">
        <v>87</v>
      </c>
      <c r="AY139" t="s">
        <v>87</v>
      </c>
      <c r="AZ139" t="s">
        <v>87</v>
      </c>
      <c r="BA139" t="s">
        <v>87</v>
      </c>
      <c r="BB139" t="s">
        <v>87</v>
      </c>
      <c r="BC139" t="s">
        <v>87</v>
      </c>
      <c r="BD139" t="s">
        <v>87</v>
      </c>
      <c r="BE139" t="s">
        <v>87</v>
      </c>
    </row>
    <row r="140" spans="1:57" x14ac:dyDescent="0.45">
      <c r="A140" t="s">
        <v>388</v>
      </c>
      <c r="B140" t="s">
        <v>79</v>
      </c>
      <c r="C140" t="s">
        <v>96</v>
      </c>
      <c r="D140" t="s">
        <v>81</v>
      </c>
      <c r="E140" s="2" t="str">
        <f>HYPERLINK("capsilon://?command=openfolder&amp;siteaddress=FAM.docvelocity-na8.net&amp;folderid=FXA08DD81C-7353-79E4-9DDD-E134BB784CA8","FX220210404")</f>
        <v>FX220210404</v>
      </c>
      <c r="F140" t="s">
        <v>19</v>
      </c>
      <c r="G140" t="s">
        <v>19</v>
      </c>
      <c r="H140" t="s">
        <v>82</v>
      </c>
      <c r="I140" t="s">
        <v>101</v>
      </c>
      <c r="J140">
        <v>0</v>
      </c>
      <c r="K140" t="s">
        <v>84</v>
      </c>
      <c r="L140" t="s">
        <v>85</v>
      </c>
      <c r="M140" t="s">
        <v>86</v>
      </c>
      <c r="N140">
        <v>2</v>
      </c>
      <c r="O140" s="1">
        <v>44621.665196759262</v>
      </c>
      <c r="P140" s="1">
        <v>44622.268495370372</v>
      </c>
      <c r="Q140">
        <v>45070</v>
      </c>
      <c r="R140">
        <v>7055</v>
      </c>
      <c r="S140" t="b">
        <v>0</v>
      </c>
      <c r="T140" t="s">
        <v>87</v>
      </c>
      <c r="U140" t="b">
        <v>1</v>
      </c>
      <c r="V140" t="s">
        <v>98</v>
      </c>
      <c r="W140" s="1">
        <v>44621.687708333331</v>
      </c>
      <c r="X140">
        <v>1836</v>
      </c>
      <c r="Y140">
        <v>318</v>
      </c>
      <c r="Z140">
        <v>0</v>
      </c>
      <c r="AA140">
        <v>318</v>
      </c>
      <c r="AB140">
        <v>0</v>
      </c>
      <c r="AC140">
        <v>280</v>
      </c>
      <c r="AD140">
        <v>-318</v>
      </c>
      <c r="AE140">
        <v>0</v>
      </c>
      <c r="AF140">
        <v>0</v>
      </c>
      <c r="AG140">
        <v>0</v>
      </c>
      <c r="AH140" t="s">
        <v>132</v>
      </c>
      <c r="AI140" s="1">
        <v>44622.268495370372</v>
      </c>
      <c r="AJ140">
        <v>916</v>
      </c>
      <c r="AK140">
        <v>11</v>
      </c>
      <c r="AL140">
        <v>0</v>
      </c>
      <c r="AM140">
        <v>11</v>
      </c>
      <c r="AN140">
        <v>0</v>
      </c>
      <c r="AO140">
        <v>11</v>
      </c>
      <c r="AP140">
        <v>-329</v>
      </c>
      <c r="AQ140">
        <v>0</v>
      </c>
      <c r="AR140">
        <v>0</v>
      </c>
      <c r="AS140">
        <v>0</v>
      </c>
      <c r="AT140" t="s">
        <v>87</v>
      </c>
      <c r="AU140" t="s">
        <v>87</v>
      </c>
      <c r="AV140" t="s">
        <v>87</v>
      </c>
      <c r="AW140" t="s">
        <v>87</v>
      </c>
      <c r="AX140" t="s">
        <v>87</v>
      </c>
      <c r="AY140" t="s">
        <v>87</v>
      </c>
      <c r="AZ140" t="s">
        <v>87</v>
      </c>
      <c r="BA140" t="s">
        <v>87</v>
      </c>
      <c r="BB140" t="s">
        <v>87</v>
      </c>
      <c r="BC140" t="s">
        <v>87</v>
      </c>
      <c r="BD140" t="s">
        <v>87</v>
      </c>
      <c r="BE140" t="s">
        <v>87</v>
      </c>
    </row>
    <row r="141" spans="1:57" x14ac:dyDescent="0.45">
      <c r="A141" t="s">
        <v>389</v>
      </c>
      <c r="B141" t="s">
        <v>79</v>
      </c>
      <c r="C141" t="s">
        <v>390</v>
      </c>
      <c r="D141" t="s">
        <v>81</v>
      </c>
      <c r="E141" s="2" t="str">
        <f>HYPERLINK("capsilon://?command=openfolder&amp;siteaddress=FAM.docvelocity-na8.net&amp;folderid=FX3063A692-66B7-777B-78FE-43EBA8BCDB42","FX22026878")</f>
        <v>FX22026878</v>
      </c>
      <c r="F141" t="s">
        <v>19</v>
      </c>
      <c r="G141" t="s">
        <v>19</v>
      </c>
      <c r="H141" t="s">
        <v>82</v>
      </c>
      <c r="I141" t="s">
        <v>391</v>
      </c>
      <c r="J141">
        <v>235</v>
      </c>
      <c r="K141" t="s">
        <v>84</v>
      </c>
      <c r="L141" t="s">
        <v>85</v>
      </c>
      <c r="M141" t="s">
        <v>86</v>
      </c>
      <c r="N141">
        <v>1</v>
      </c>
      <c r="O141" s="1">
        <v>44630.66783564815</v>
      </c>
      <c r="P141" s="1">
        <v>44630.771516203706</v>
      </c>
      <c r="Q141">
        <v>8084</v>
      </c>
      <c r="R141">
        <v>874</v>
      </c>
      <c r="S141" t="b">
        <v>0</v>
      </c>
      <c r="T141" t="s">
        <v>87</v>
      </c>
      <c r="U141" t="b">
        <v>0</v>
      </c>
      <c r="V141" t="s">
        <v>102</v>
      </c>
      <c r="W141" s="1">
        <v>44630.771516203706</v>
      </c>
      <c r="X141">
        <v>105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235</v>
      </c>
      <c r="AE141">
        <v>230</v>
      </c>
      <c r="AF141">
        <v>0</v>
      </c>
      <c r="AG141">
        <v>4</v>
      </c>
      <c r="AH141" t="s">
        <v>87</v>
      </c>
      <c r="AI141" t="s">
        <v>87</v>
      </c>
      <c r="AJ141" t="s">
        <v>87</v>
      </c>
      <c r="AK141" t="s">
        <v>87</v>
      </c>
      <c r="AL141" t="s">
        <v>87</v>
      </c>
      <c r="AM141" t="s">
        <v>87</v>
      </c>
      <c r="AN141" t="s">
        <v>87</v>
      </c>
      <c r="AO141" t="s">
        <v>87</v>
      </c>
      <c r="AP141" t="s">
        <v>87</v>
      </c>
      <c r="AQ141" t="s">
        <v>87</v>
      </c>
      <c r="AR141" t="s">
        <v>87</v>
      </c>
      <c r="AS141" t="s">
        <v>87</v>
      </c>
      <c r="AT141" t="s">
        <v>87</v>
      </c>
      <c r="AU141" t="s">
        <v>87</v>
      </c>
      <c r="AV141" t="s">
        <v>87</v>
      </c>
      <c r="AW141" t="s">
        <v>87</v>
      </c>
      <c r="AX141" t="s">
        <v>87</v>
      </c>
      <c r="AY141" t="s">
        <v>87</v>
      </c>
      <c r="AZ141" t="s">
        <v>87</v>
      </c>
      <c r="BA141" t="s">
        <v>87</v>
      </c>
      <c r="BB141" t="s">
        <v>87</v>
      </c>
      <c r="BC141" t="s">
        <v>87</v>
      </c>
      <c r="BD141" t="s">
        <v>87</v>
      </c>
      <c r="BE141" t="s">
        <v>87</v>
      </c>
    </row>
    <row r="142" spans="1:57" x14ac:dyDescent="0.45">
      <c r="A142" t="s">
        <v>392</v>
      </c>
      <c r="B142" t="s">
        <v>79</v>
      </c>
      <c r="C142" t="s">
        <v>390</v>
      </c>
      <c r="D142" t="s">
        <v>81</v>
      </c>
      <c r="E142" s="2" t="str">
        <f>HYPERLINK("capsilon://?command=openfolder&amp;siteaddress=FAM.docvelocity-na8.net&amp;folderid=FX3063A692-66B7-777B-78FE-43EBA8BCDB42","FX22026878")</f>
        <v>FX22026878</v>
      </c>
      <c r="F142" t="s">
        <v>19</v>
      </c>
      <c r="G142" t="s">
        <v>19</v>
      </c>
      <c r="H142" t="s">
        <v>82</v>
      </c>
      <c r="I142" t="s">
        <v>393</v>
      </c>
      <c r="J142">
        <v>72</v>
      </c>
      <c r="K142" t="s">
        <v>84</v>
      </c>
      <c r="L142" t="s">
        <v>85</v>
      </c>
      <c r="M142" t="s">
        <v>86</v>
      </c>
      <c r="N142">
        <v>2</v>
      </c>
      <c r="O142" s="1">
        <v>44630.677037037036</v>
      </c>
      <c r="P142" s="1">
        <v>44630.705625000002</v>
      </c>
      <c r="Q142">
        <v>1260</v>
      </c>
      <c r="R142">
        <v>1210</v>
      </c>
      <c r="S142" t="b">
        <v>0</v>
      </c>
      <c r="T142" t="s">
        <v>87</v>
      </c>
      <c r="U142" t="b">
        <v>0</v>
      </c>
      <c r="V142" t="s">
        <v>98</v>
      </c>
      <c r="W142" s="1">
        <v>44630.689386574071</v>
      </c>
      <c r="X142">
        <v>761</v>
      </c>
      <c r="Y142">
        <v>44</v>
      </c>
      <c r="Z142">
        <v>0</v>
      </c>
      <c r="AA142">
        <v>44</v>
      </c>
      <c r="AB142">
        <v>0</v>
      </c>
      <c r="AC142">
        <v>25</v>
      </c>
      <c r="AD142">
        <v>28</v>
      </c>
      <c r="AE142">
        <v>0</v>
      </c>
      <c r="AF142">
        <v>0</v>
      </c>
      <c r="AG142">
        <v>0</v>
      </c>
      <c r="AH142" t="s">
        <v>129</v>
      </c>
      <c r="AI142" s="1">
        <v>44630.705625000002</v>
      </c>
      <c r="AJ142">
        <v>326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28</v>
      </c>
      <c r="AQ142">
        <v>0</v>
      </c>
      <c r="AR142">
        <v>0</v>
      </c>
      <c r="AS142">
        <v>0</v>
      </c>
      <c r="AT142" t="s">
        <v>87</v>
      </c>
      <c r="AU142" t="s">
        <v>87</v>
      </c>
      <c r="AV142" t="s">
        <v>87</v>
      </c>
      <c r="AW142" t="s">
        <v>87</v>
      </c>
      <c r="AX142" t="s">
        <v>87</v>
      </c>
      <c r="AY142" t="s">
        <v>87</v>
      </c>
      <c r="AZ142" t="s">
        <v>87</v>
      </c>
      <c r="BA142" t="s">
        <v>87</v>
      </c>
      <c r="BB142" t="s">
        <v>87</v>
      </c>
      <c r="BC142" t="s">
        <v>87</v>
      </c>
      <c r="BD142" t="s">
        <v>87</v>
      </c>
      <c r="BE142" t="s">
        <v>87</v>
      </c>
    </row>
    <row r="143" spans="1:57" x14ac:dyDescent="0.45">
      <c r="A143" t="s">
        <v>394</v>
      </c>
      <c r="B143" t="s">
        <v>79</v>
      </c>
      <c r="C143" t="s">
        <v>390</v>
      </c>
      <c r="D143" t="s">
        <v>81</v>
      </c>
      <c r="E143" s="2" t="str">
        <f>HYPERLINK("capsilon://?command=openfolder&amp;siteaddress=FAM.docvelocity-na8.net&amp;folderid=FX3063A692-66B7-777B-78FE-43EBA8BCDB42","FX22026878")</f>
        <v>FX22026878</v>
      </c>
      <c r="F143" t="s">
        <v>19</v>
      </c>
      <c r="G143" t="s">
        <v>19</v>
      </c>
      <c r="H143" t="s">
        <v>82</v>
      </c>
      <c r="I143" t="s">
        <v>395</v>
      </c>
      <c r="J143">
        <v>32</v>
      </c>
      <c r="K143" t="s">
        <v>84</v>
      </c>
      <c r="L143" t="s">
        <v>85</v>
      </c>
      <c r="M143" t="s">
        <v>86</v>
      </c>
      <c r="N143">
        <v>2</v>
      </c>
      <c r="O143" s="1">
        <v>44630.677337962959</v>
      </c>
      <c r="P143" s="1">
        <v>44630.702210648145</v>
      </c>
      <c r="Q143">
        <v>2030</v>
      </c>
      <c r="R143">
        <v>119</v>
      </c>
      <c r="S143" t="b">
        <v>0</v>
      </c>
      <c r="T143" t="s">
        <v>87</v>
      </c>
      <c r="U143" t="b">
        <v>0</v>
      </c>
      <c r="V143" t="s">
        <v>98</v>
      </c>
      <c r="W143" s="1">
        <v>44630.680567129632</v>
      </c>
      <c r="X143">
        <v>101</v>
      </c>
      <c r="Y143">
        <v>0</v>
      </c>
      <c r="Z143">
        <v>0</v>
      </c>
      <c r="AA143">
        <v>0</v>
      </c>
      <c r="AB143">
        <v>27</v>
      </c>
      <c r="AC143">
        <v>0</v>
      </c>
      <c r="AD143">
        <v>32</v>
      </c>
      <c r="AE143">
        <v>0</v>
      </c>
      <c r="AF143">
        <v>0</v>
      </c>
      <c r="AG143">
        <v>0</v>
      </c>
      <c r="AH143" t="s">
        <v>99</v>
      </c>
      <c r="AI143" s="1">
        <v>44630.702210648145</v>
      </c>
      <c r="AJ143">
        <v>18</v>
      </c>
      <c r="AK143">
        <v>0</v>
      </c>
      <c r="AL143">
        <v>0</v>
      </c>
      <c r="AM143">
        <v>0</v>
      </c>
      <c r="AN143">
        <v>27</v>
      </c>
      <c r="AO143">
        <v>0</v>
      </c>
      <c r="AP143">
        <v>32</v>
      </c>
      <c r="AQ143">
        <v>0</v>
      </c>
      <c r="AR143">
        <v>0</v>
      </c>
      <c r="AS143">
        <v>0</v>
      </c>
      <c r="AT143" t="s">
        <v>87</v>
      </c>
      <c r="AU143" t="s">
        <v>87</v>
      </c>
      <c r="AV143" t="s">
        <v>87</v>
      </c>
      <c r="AW143" t="s">
        <v>87</v>
      </c>
      <c r="AX143" t="s">
        <v>87</v>
      </c>
      <c r="AY143" t="s">
        <v>87</v>
      </c>
      <c r="AZ143" t="s">
        <v>87</v>
      </c>
      <c r="BA143" t="s">
        <v>87</v>
      </c>
      <c r="BB143" t="s">
        <v>87</v>
      </c>
      <c r="BC143" t="s">
        <v>87</v>
      </c>
      <c r="BD143" t="s">
        <v>87</v>
      </c>
      <c r="BE143" t="s">
        <v>87</v>
      </c>
    </row>
    <row r="144" spans="1:57" x14ac:dyDescent="0.45">
      <c r="A144" t="s">
        <v>396</v>
      </c>
      <c r="B144" t="s">
        <v>79</v>
      </c>
      <c r="C144" t="s">
        <v>96</v>
      </c>
      <c r="D144" t="s">
        <v>81</v>
      </c>
      <c r="E144" s="2" t="str">
        <f>HYPERLINK("capsilon://?command=openfolder&amp;siteaddress=FAM.docvelocity-na8.net&amp;folderid=FXA08DD81C-7353-79E4-9DDD-E134BB784CA8","FX220210404")</f>
        <v>FX220210404</v>
      </c>
      <c r="F144" t="s">
        <v>19</v>
      </c>
      <c r="G144" t="s">
        <v>19</v>
      </c>
      <c r="H144" t="s">
        <v>82</v>
      </c>
      <c r="I144" t="s">
        <v>111</v>
      </c>
      <c r="J144">
        <v>0</v>
      </c>
      <c r="K144" t="s">
        <v>84</v>
      </c>
      <c r="L144" t="s">
        <v>85</v>
      </c>
      <c r="M144" t="s">
        <v>86</v>
      </c>
      <c r="N144">
        <v>2</v>
      </c>
      <c r="O144" s="1">
        <v>44621.671967592592</v>
      </c>
      <c r="P144" s="1">
        <v>44621.770810185182</v>
      </c>
      <c r="Q144">
        <v>5568</v>
      </c>
      <c r="R144">
        <v>2972</v>
      </c>
      <c r="S144" t="b">
        <v>0</v>
      </c>
      <c r="T144" t="s">
        <v>87</v>
      </c>
      <c r="U144" t="b">
        <v>1</v>
      </c>
      <c r="V144" t="s">
        <v>175</v>
      </c>
      <c r="W144" s="1">
        <v>44621.688877314817</v>
      </c>
      <c r="X144">
        <v>1064</v>
      </c>
      <c r="Y144">
        <v>111</v>
      </c>
      <c r="Z144">
        <v>0</v>
      </c>
      <c r="AA144">
        <v>111</v>
      </c>
      <c r="AB144">
        <v>0</v>
      </c>
      <c r="AC144">
        <v>78</v>
      </c>
      <c r="AD144">
        <v>-111</v>
      </c>
      <c r="AE144">
        <v>0</v>
      </c>
      <c r="AF144">
        <v>0</v>
      </c>
      <c r="AG144">
        <v>0</v>
      </c>
      <c r="AH144" t="s">
        <v>99</v>
      </c>
      <c r="AI144" s="1">
        <v>44621.770810185182</v>
      </c>
      <c r="AJ144">
        <v>702</v>
      </c>
      <c r="AK144">
        <v>1</v>
      </c>
      <c r="AL144">
        <v>0</v>
      </c>
      <c r="AM144">
        <v>1</v>
      </c>
      <c r="AN144">
        <v>0</v>
      </c>
      <c r="AO144">
        <v>0</v>
      </c>
      <c r="AP144">
        <v>-112</v>
      </c>
      <c r="AQ144">
        <v>0</v>
      </c>
      <c r="AR144">
        <v>0</v>
      </c>
      <c r="AS144">
        <v>0</v>
      </c>
      <c r="AT144" t="s">
        <v>87</v>
      </c>
      <c r="AU144" t="s">
        <v>87</v>
      </c>
      <c r="AV144" t="s">
        <v>87</v>
      </c>
      <c r="AW144" t="s">
        <v>87</v>
      </c>
      <c r="AX144" t="s">
        <v>87</v>
      </c>
      <c r="AY144" t="s">
        <v>87</v>
      </c>
      <c r="AZ144" t="s">
        <v>87</v>
      </c>
      <c r="BA144" t="s">
        <v>87</v>
      </c>
      <c r="BB144" t="s">
        <v>87</v>
      </c>
      <c r="BC144" t="s">
        <v>87</v>
      </c>
      <c r="BD144" t="s">
        <v>87</v>
      </c>
      <c r="BE144" t="s">
        <v>87</v>
      </c>
    </row>
    <row r="145" spans="1:57" x14ac:dyDescent="0.45">
      <c r="A145" t="s">
        <v>397</v>
      </c>
      <c r="B145" t="s">
        <v>79</v>
      </c>
      <c r="C145" t="s">
        <v>390</v>
      </c>
      <c r="D145" t="s">
        <v>81</v>
      </c>
      <c r="E145" s="2" t="str">
        <f>HYPERLINK("capsilon://?command=openfolder&amp;siteaddress=FAM.docvelocity-na8.net&amp;folderid=FX3063A692-66B7-777B-78FE-43EBA8BCDB42","FX22026878")</f>
        <v>FX22026878</v>
      </c>
      <c r="F145" t="s">
        <v>19</v>
      </c>
      <c r="G145" t="s">
        <v>19</v>
      </c>
      <c r="H145" t="s">
        <v>82</v>
      </c>
      <c r="I145" t="s">
        <v>398</v>
      </c>
      <c r="J145">
        <v>80</v>
      </c>
      <c r="K145" t="s">
        <v>84</v>
      </c>
      <c r="L145" t="s">
        <v>85</v>
      </c>
      <c r="M145" t="s">
        <v>86</v>
      </c>
      <c r="N145">
        <v>2</v>
      </c>
      <c r="O145" s="1">
        <v>44630.6794212963</v>
      </c>
      <c r="P145" s="1">
        <v>44630.708356481482</v>
      </c>
      <c r="Q145">
        <v>1597</v>
      </c>
      <c r="R145">
        <v>903</v>
      </c>
      <c r="S145" t="b">
        <v>0</v>
      </c>
      <c r="T145" t="s">
        <v>87</v>
      </c>
      <c r="U145" t="b">
        <v>0</v>
      </c>
      <c r="V145" t="s">
        <v>131</v>
      </c>
      <c r="W145" s="1">
        <v>44630.693935185183</v>
      </c>
      <c r="X145">
        <v>592</v>
      </c>
      <c r="Y145">
        <v>44</v>
      </c>
      <c r="Z145">
        <v>0</v>
      </c>
      <c r="AA145">
        <v>44</v>
      </c>
      <c r="AB145">
        <v>0</v>
      </c>
      <c r="AC145">
        <v>20</v>
      </c>
      <c r="AD145">
        <v>36</v>
      </c>
      <c r="AE145">
        <v>0</v>
      </c>
      <c r="AF145">
        <v>0</v>
      </c>
      <c r="AG145">
        <v>0</v>
      </c>
      <c r="AH145" t="s">
        <v>129</v>
      </c>
      <c r="AI145" s="1">
        <v>44630.708356481482</v>
      </c>
      <c r="AJ145">
        <v>235</v>
      </c>
      <c r="AK145">
        <v>1</v>
      </c>
      <c r="AL145">
        <v>0</v>
      </c>
      <c r="AM145">
        <v>1</v>
      </c>
      <c r="AN145">
        <v>0</v>
      </c>
      <c r="AO145">
        <v>1</v>
      </c>
      <c r="AP145">
        <v>35</v>
      </c>
      <c r="AQ145">
        <v>0</v>
      </c>
      <c r="AR145">
        <v>0</v>
      </c>
      <c r="AS145">
        <v>0</v>
      </c>
      <c r="AT145" t="s">
        <v>87</v>
      </c>
      <c r="AU145" t="s">
        <v>87</v>
      </c>
      <c r="AV145" t="s">
        <v>87</v>
      </c>
      <c r="AW145" t="s">
        <v>87</v>
      </c>
      <c r="AX145" t="s">
        <v>87</v>
      </c>
      <c r="AY145" t="s">
        <v>87</v>
      </c>
      <c r="AZ145" t="s">
        <v>87</v>
      </c>
      <c r="BA145" t="s">
        <v>87</v>
      </c>
      <c r="BB145" t="s">
        <v>87</v>
      </c>
      <c r="BC145" t="s">
        <v>87</v>
      </c>
      <c r="BD145" t="s">
        <v>87</v>
      </c>
      <c r="BE145" t="s">
        <v>87</v>
      </c>
    </row>
    <row r="146" spans="1:57" x14ac:dyDescent="0.45">
      <c r="A146" t="s">
        <v>399</v>
      </c>
      <c r="B146" t="s">
        <v>79</v>
      </c>
      <c r="C146" t="s">
        <v>96</v>
      </c>
      <c r="D146" t="s">
        <v>81</v>
      </c>
      <c r="E146" s="2" t="str">
        <f>HYPERLINK("capsilon://?command=openfolder&amp;siteaddress=FAM.docvelocity-na8.net&amp;folderid=FXA08DD81C-7353-79E4-9DDD-E134BB784CA8","FX220210404")</f>
        <v>FX220210404</v>
      </c>
      <c r="F146" t="s">
        <v>19</v>
      </c>
      <c r="G146" t="s">
        <v>19</v>
      </c>
      <c r="H146" t="s">
        <v>82</v>
      </c>
      <c r="I146" t="s">
        <v>123</v>
      </c>
      <c r="J146">
        <v>0</v>
      </c>
      <c r="K146" t="s">
        <v>84</v>
      </c>
      <c r="L146" t="s">
        <v>85</v>
      </c>
      <c r="M146" t="s">
        <v>86</v>
      </c>
      <c r="N146">
        <v>2</v>
      </c>
      <c r="O146" s="1">
        <v>44621.678032407406</v>
      </c>
      <c r="P146" s="1">
        <v>44622.291597222225</v>
      </c>
      <c r="Q146">
        <v>47348</v>
      </c>
      <c r="R146">
        <v>5664</v>
      </c>
      <c r="S146" t="b">
        <v>0</v>
      </c>
      <c r="T146" t="s">
        <v>87</v>
      </c>
      <c r="U146" t="b">
        <v>1</v>
      </c>
      <c r="V146" t="s">
        <v>88</v>
      </c>
      <c r="W146" s="1">
        <v>44621.700868055559</v>
      </c>
      <c r="X146">
        <v>1938</v>
      </c>
      <c r="Y146">
        <v>320</v>
      </c>
      <c r="Z146">
        <v>0</v>
      </c>
      <c r="AA146">
        <v>320</v>
      </c>
      <c r="AB146">
        <v>69</v>
      </c>
      <c r="AC146">
        <v>235</v>
      </c>
      <c r="AD146">
        <v>-320</v>
      </c>
      <c r="AE146">
        <v>0</v>
      </c>
      <c r="AF146">
        <v>0</v>
      </c>
      <c r="AG146">
        <v>0</v>
      </c>
      <c r="AH146" t="s">
        <v>132</v>
      </c>
      <c r="AI146" s="1">
        <v>44622.291597222225</v>
      </c>
      <c r="AJ146">
        <v>863</v>
      </c>
      <c r="AK146">
        <v>11</v>
      </c>
      <c r="AL146">
        <v>0</v>
      </c>
      <c r="AM146">
        <v>11</v>
      </c>
      <c r="AN146">
        <v>69</v>
      </c>
      <c r="AO146">
        <v>9</v>
      </c>
      <c r="AP146">
        <v>-331</v>
      </c>
      <c r="AQ146">
        <v>0</v>
      </c>
      <c r="AR146">
        <v>0</v>
      </c>
      <c r="AS146">
        <v>0</v>
      </c>
      <c r="AT146" t="s">
        <v>87</v>
      </c>
      <c r="AU146" t="s">
        <v>87</v>
      </c>
      <c r="AV146" t="s">
        <v>87</v>
      </c>
      <c r="AW146" t="s">
        <v>87</v>
      </c>
      <c r="AX146" t="s">
        <v>87</v>
      </c>
      <c r="AY146" t="s">
        <v>87</v>
      </c>
      <c r="AZ146" t="s">
        <v>87</v>
      </c>
      <c r="BA146" t="s">
        <v>87</v>
      </c>
      <c r="BB146" t="s">
        <v>87</v>
      </c>
      <c r="BC146" t="s">
        <v>87</v>
      </c>
      <c r="BD146" t="s">
        <v>87</v>
      </c>
      <c r="BE146" t="s">
        <v>87</v>
      </c>
    </row>
    <row r="147" spans="1:57" x14ac:dyDescent="0.45">
      <c r="A147" t="s">
        <v>400</v>
      </c>
      <c r="B147" t="s">
        <v>79</v>
      </c>
      <c r="C147" t="s">
        <v>390</v>
      </c>
      <c r="D147" t="s">
        <v>81</v>
      </c>
      <c r="E147" s="2" t="str">
        <f>HYPERLINK("capsilon://?command=openfolder&amp;siteaddress=FAM.docvelocity-na8.net&amp;folderid=FX3063A692-66B7-777B-78FE-43EBA8BCDB42","FX22026878")</f>
        <v>FX22026878</v>
      </c>
      <c r="F147" t="s">
        <v>19</v>
      </c>
      <c r="G147" t="s">
        <v>19</v>
      </c>
      <c r="H147" t="s">
        <v>82</v>
      </c>
      <c r="I147" t="s">
        <v>391</v>
      </c>
      <c r="J147">
        <v>307</v>
      </c>
      <c r="K147" t="s">
        <v>84</v>
      </c>
      <c r="L147" t="s">
        <v>85</v>
      </c>
      <c r="M147" t="s">
        <v>86</v>
      </c>
      <c r="N147">
        <v>2</v>
      </c>
      <c r="O147" s="1">
        <v>44630.772268518522</v>
      </c>
      <c r="P147" s="1">
        <v>44631.178472222222</v>
      </c>
      <c r="Q147">
        <v>33259</v>
      </c>
      <c r="R147">
        <v>1837</v>
      </c>
      <c r="S147" t="b">
        <v>0</v>
      </c>
      <c r="T147" t="s">
        <v>87</v>
      </c>
      <c r="U147" t="b">
        <v>1</v>
      </c>
      <c r="V147" t="s">
        <v>119</v>
      </c>
      <c r="W147" s="1">
        <v>44630.783425925925</v>
      </c>
      <c r="X147">
        <v>955</v>
      </c>
      <c r="Y147">
        <v>272</v>
      </c>
      <c r="Z147">
        <v>0</v>
      </c>
      <c r="AA147">
        <v>272</v>
      </c>
      <c r="AB147">
        <v>0</v>
      </c>
      <c r="AC147">
        <v>40</v>
      </c>
      <c r="AD147">
        <v>35</v>
      </c>
      <c r="AE147">
        <v>0</v>
      </c>
      <c r="AF147">
        <v>0</v>
      </c>
      <c r="AG147">
        <v>0</v>
      </c>
      <c r="AH147" t="s">
        <v>299</v>
      </c>
      <c r="AI147" s="1">
        <v>44631.178472222222</v>
      </c>
      <c r="AJ147">
        <v>833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35</v>
      </c>
      <c r="AQ147">
        <v>0</v>
      </c>
      <c r="AR147">
        <v>0</v>
      </c>
      <c r="AS147">
        <v>0</v>
      </c>
      <c r="AT147" t="s">
        <v>87</v>
      </c>
      <c r="AU147" t="s">
        <v>87</v>
      </c>
      <c r="AV147" t="s">
        <v>87</v>
      </c>
      <c r="AW147" t="s">
        <v>87</v>
      </c>
      <c r="AX147" t="s">
        <v>87</v>
      </c>
      <c r="AY147" t="s">
        <v>87</v>
      </c>
      <c r="AZ147" t="s">
        <v>87</v>
      </c>
      <c r="BA147" t="s">
        <v>87</v>
      </c>
      <c r="BB147" t="s">
        <v>87</v>
      </c>
      <c r="BC147" t="s">
        <v>87</v>
      </c>
      <c r="BD147" t="s">
        <v>87</v>
      </c>
      <c r="BE147" t="s">
        <v>87</v>
      </c>
    </row>
    <row r="148" spans="1:57" x14ac:dyDescent="0.45">
      <c r="A148" t="s">
        <v>401</v>
      </c>
      <c r="B148" t="s">
        <v>79</v>
      </c>
      <c r="C148" t="s">
        <v>402</v>
      </c>
      <c r="D148" t="s">
        <v>81</v>
      </c>
      <c r="E148" s="2" t="str">
        <f>HYPERLINK("capsilon://?command=openfolder&amp;siteaddress=FAM.docvelocity-na8.net&amp;folderid=FXE2CD6C6E-3444-1F95-DA56-EE17E310BFB5","FX22034374")</f>
        <v>FX22034374</v>
      </c>
      <c r="F148" t="s">
        <v>19</v>
      </c>
      <c r="G148" t="s">
        <v>19</v>
      </c>
      <c r="H148" t="s">
        <v>82</v>
      </c>
      <c r="I148" t="s">
        <v>403</v>
      </c>
      <c r="J148">
        <v>223</v>
      </c>
      <c r="K148" t="s">
        <v>84</v>
      </c>
      <c r="L148" t="s">
        <v>85</v>
      </c>
      <c r="M148" t="s">
        <v>86</v>
      </c>
      <c r="N148">
        <v>1</v>
      </c>
      <c r="O148" s="1">
        <v>44631.07671296296</v>
      </c>
      <c r="P148" s="1">
        <v>44631.156412037039</v>
      </c>
      <c r="Q148">
        <v>6263</v>
      </c>
      <c r="R148">
        <v>623</v>
      </c>
      <c r="S148" t="b">
        <v>0</v>
      </c>
      <c r="T148" t="s">
        <v>87</v>
      </c>
      <c r="U148" t="b">
        <v>0</v>
      </c>
      <c r="V148" t="s">
        <v>88</v>
      </c>
      <c r="W148" s="1">
        <v>44631.156412037039</v>
      </c>
      <c r="X148">
        <v>432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223</v>
      </c>
      <c r="AE148">
        <v>213</v>
      </c>
      <c r="AF148">
        <v>0</v>
      </c>
      <c r="AG148">
        <v>7</v>
      </c>
      <c r="AH148" t="s">
        <v>87</v>
      </c>
      <c r="AI148" t="s">
        <v>87</v>
      </c>
      <c r="AJ148" t="s">
        <v>87</v>
      </c>
      <c r="AK148" t="s">
        <v>87</v>
      </c>
      <c r="AL148" t="s">
        <v>87</v>
      </c>
      <c r="AM148" t="s">
        <v>87</v>
      </c>
      <c r="AN148" t="s">
        <v>87</v>
      </c>
      <c r="AO148" t="s">
        <v>87</v>
      </c>
      <c r="AP148" t="s">
        <v>87</v>
      </c>
      <c r="AQ148" t="s">
        <v>87</v>
      </c>
      <c r="AR148" t="s">
        <v>87</v>
      </c>
      <c r="AS148" t="s">
        <v>87</v>
      </c>
      <c r="AT148" t="s">
        <v>87</v>
      </c>
      <c r="AU148" t="s">
        <v>87</v>
      </c>
      <c r="AV148" t="s">
        <v>87</v>
      </c>
      <c r="AW148" t="s">
        <v>87</v>
      </c>
      <c r="AX148" t="s">
        <v>87</v>
      </c>
      <c r="AY148" t="s">
        <v>87</v>
      </c>
      <c r="AZ148" t="s">
        <v>87</v>
      </c>
      <c r="BA148" t="s">
        <v>87</v>
      </c>
      <c r="BB148" t="s">
        <v>87</v>
      </c>
      <c r="BC148" t="s">
        <v>87</v>
      </c>
      <c r="BD148" t="s">
        <v>87</v>
      </c>
      <c r="BE148" t="s">
        <v>87</v>
      </c>
    </row>
    <row r="149" spans="1:57" x14ac:dyDescent="0.45">
      <c r="A149" t="s">
        <v>404</v>
      </c>
      <c r="B149" t="s">
        <v>79</v>
      </c>
      <c r="C149" t="s">
        <v>402</v>
      </c>
      <c r="D149" t="s">
        <v>81</v>
      </c>
      <c r="E149" s="2" t="str">
        <f>HYPERLINK("capsilon://?command=openfolder&amp;siteaddress=FAM.docvelocity-na8.net&amp;folderid=FXE2CD6C6E-3444-1F95-DA56-EE17E310BFB5","FX22034374")</f>
        <v>FX22034374</v>
      </c>
      <c r="F149" t="s">
        <v>19</v>
      </c>
      <c r="G149" t="s">
        <v>19</v>
      </c>
      <c r="H149" t="s">
        <v>82</v>
      </c>
      <c r="I149" t="s">
        <v>403</v>
      </c>
      <c r="J149">
        <v>343</v>
      </c>
      <c r="K149" t="s">
        <v>84</v>
      </c>
      <c r="L149" t="s">
        <v>85</v>
      </c>
      <c r="M149" t="s">
        <v>86</v>
      </c>
      <c r="N149">
        <v>2</v>
      </c>
      <c r="O149" s="1">
        <v>44631.157210648147</v>
      </c>
      <c r="P149" s="1">
        <v>44631.185671296298</v>
      </c>
      <c r="Q149">
        <v>196</v>
      </c>
      <c r="R149">
        <v>2263</v>
      </c>
      <c r="S149" t="b">
        <v>0</v>
      </c>
      <c r="T149" t="s">
        <v>87</v>
      </c>
      <c r="U149" t="b">
        <v>1</v>
      </c>
      <c r="V149" t="s">
        <v>119</v>
      </c>
      <c r="W149" s="1">
        <v>44631.17627314815</v>
      </c>
      <c r="X149">
        <v>1642</v>
      </c>
      <c r="Y149">
        <v>266</v>
      </c>
      <c r="Z149">
        <v>0</v>
      </c>
      <c r="AA149">
        <v>266</v>
      </c>
      <c r="AB149">
        <v>0</v>
      </c>
      <c r="AC149">
        <v>37</v>
      </c>
      <c r="AD149">
        <v>77</v>
      </c>
      <c r="AE149">
        <v>0</v>
      </c>
      <c r="AF149">
        <v>0</v>
      </c>
      <c r="AG149">
        <v>0</v>
      </c>
      <c r="AH149" t="s">
        <v>299</v>
      </c>
      <c r="AI149" s="1">
        <v>44631.185671296298</v>
      </c>
      <c r="AJ149">
        <v>621</v>
      </c>
      <c r="AK149">
        <v>0</v>
      </c>
      <c r="AL149">
        <v>0</v>
      </c>
      <c r="AM149">
        <v>0</v>
      </c>
      <c r="AN149">
        <v>114</v>
      </c>
      <c r="AO149">
        <v>0</v>
      </c>
      <c r="AP149">
        <v>77</v>
      </c>
      <c r="AQ149">
        <v>0</v>
      </c>
      <c r="AR149">
        <v>0</v>
      </c>
      <c r="AS149">
        <v>0</v>
      </c>
      <c r="AT149" t="s">
        <v>87</v>
      </c>
      <c r="AU149" t="s">
        <v>87</v>
      </c>
      <c r="AV149" t="s">
        <v>87</v>
      </c>
      <c r="AW149" t="s">
        <v>87</v>
      </c>
      <c r="AX149" t="s">
        <v>87</v>
      </c>
      <c r="AY149" t="s">
        <v>87</v>
      </c>
      <c r="AZ149" t="s">
        <v>87</v>
      </c>
      <c r="BA149" t="s">
        <v>87</v>
      </c>
      <c r="BB149" t="s">
        <v>87</v>
      </c>
      <c r="BC149" t="s">
        <v>87</v>
      </c>
      <c r="BD149" t="s">
        <v>87</v>
      </c>
      <c r="BE149" t="s">
        <v>87</v>
      </c>
    </row>
    <row r="150" spans="1:57" x14ac:dyDescent="0.45">
      <c r="A150" t="s">
        <v>405</v>
      </c>
      <c r="B150" t="s">
        <v>79</v>
      </c>
      <c r="C150" t="s">
        <v>406</v>
      </c>
      <c r="D150" t="s">
        <v>81</v>
      </c>
      <c r="E150" s="2" t="str">
        <f>HYPERLINK("capsilon://?command=openfolder&amp;siteaddress=FAM.docvelocity-na8.net&amp;folderid=FX514B4125-F1AD-A44F-5610-5F18A6058788","FX220212712")</f>
        <v>FX220212712</v>
      </c>
      <c r="F150" t="s">
        <v>19</v>
      </c>
      <c r="G150" t="s">
        <v>19</v>
      </c>
      <c r="H150" t="s">
        <v>82</v>
      </c>
      <c r="I150" t="s">
        <v>407</v>
      </c>
      <c r="J150">
        <v>0</v>
      </c>
      <c r="K150" t="s">
        <v>84</v>
      </c>
      <c r="L150" t="s">
        <v>85</v>
      </c>
      <c r="M150" t="s">
        <v>86</v>
      </c>
      <c r="N150">
        <v>2</v>
      </c>
      <c r="O150" s="1">
        <v>44631.623460648145</v>
      </c>
      <c r="P150" s="1">
        <v>44631.655324074076</v>
      </c>
      <c r="Q150">
        <v>2166</v>
      </c>
      <c r="R150">
        <v>587</v>
      </c>
      <c r="S150" t="b">
        <v>0</v>
      </c>
      <c r="T150" t="s">
        <v>87</v>
      </c>
      <c r="U150" t="b">
        <v>0</v>
      </c>
      <c r="V150" t="s">
        <v>160</v>
      </c>
      <c r="W150" s="1">
        <v>44631.629351851851</v>
      </c>
      <c r="X150">
        <v>279</v>
      </c>
      <c r="Y150">
        <v>9</v>
      </c>
      <c r="Z150">
        <v>0</v>
      </c>
      <c r="AA150">
        <v>9</v>
      </c>
      <c r="AB150">
        <v>0</v>
      </c>
      <c r="AC150">
        <v>3</v>
      </c>
      <c r="AD150">
        <v>-9</v>
      </c>
      <c r="AE150">
        <v>0</v>
      </c>
      <c r="AF150">
        <v>0</v>
      </c>
      <c r="AG150">
        <v>0</v>
      </c>
      <c r="AH150" t="s">
        <v>99</v>
      </c>
      <c r="AI150" s="1">
        <v>44631.655324074076</v>
      </c>
      <c r="AJ150">
        <v>14</v>
      </c>
      <c r="AK150">
        <v>0</v>
      </c>
      <c r="AL150">
        <v>0</v>
      </c>
      <c r="AM150">
        <v>0</v>
      </c>
      <c r="AN150">
        <v>9</v>
      </c>
      <c r="AO150">
        <v>0</v>
      </c>
      <c r="AP150">
        <v>-9</v>
      </c>
      <c r="AQ150">
        <v>0</v>
      </c>
      <c r="AR150">
        <v>0</v>
      </c>
      <c r="AS150">
        <v>0</v>
      </c>
      <c r="AT150" t="s">
        <v>87</v>
      </c>
      <c r="AU150" t="s">
        <v>87</v>
      </c>
      <c r="AV150" t="s">
        <v>87</v>
      </c>
      <c r="AW150" t="s">
        <v>87</v>
      </c>
      <c r="AX150" t="s">
        <v>87</v>
      </c>
      <c r="AY150" t="s">
        <v>87</v>
      </c>
      <c r="AZ150" t="s">
        <v>87</v>
      </c>
      <c r="BA150" t="s">
        <v>87</v>
      </c>
      <c r="BB150" t="s">
        <v>87</v>
      </c>
      <c r="BC150" t="s">
        <v>87</v>
      </c>
      <c r="BD150" t="s">
        <v>87</v>
      </c>
      <c r="BE150" t="s">
        <v>87</v>
      </c>
    </row>
    <row r="151" spans="1:57" x14ac:dyDescent="0.45">
      <c r="A151" t="s">
        <v>408</v>
      </c>
      <c r="B151" t="s">
        <v>79</v>
      </c>
      <c r="C151" t="s">
        <v>409</v>
      </c>
      <c r="D151" t="s">
        <v>81</v>
      </c>
      <c r="E151" s="2" t="str">
        <f>HYPERLINK("capsilon://?command=openfolder&amp;siteaddress=FAM.docvelocity-na8.net&amp;folderid=FX4D2812FB-A954-B143-BAA7-3F4DCD140174","FX220212162")</f>
        <v>FX220212162</v>
      </c>
      <c r="F151" t="s">
        <v>19</v>
      </c>
      <c r="G151" t="s">
        <v>19</v>
      </c>
      <c r="H151" t="s">
        <v>82</v>
      </c>
      <c r="I151" t="s">
        <v>410</v>
      </c>
      <c r="J151">
        <v>0</v>
      </c>
      <c r="K151" t="s">
        <v>84</v>
      </c>
      <c r="L151" t="s">
        <v>85</v>
      </c>
      <c r="M151" t="s">
        <v>86</v>
      </c>
      <c r="N151">
        <v>2</v>
      </c>
      <c r="O151" s="1">
        <v>44621.703530092593</v>
      </c>
      <c r="P151" s="1">
        <v>44622.679618055554</v>
      </c>
      <c r="Q151">
        <v>83559</v>
      </c>
      <c r="R151">
        <v>775</v>
      </c>
      <c r="S151" t="b">
        <v>0</v>
      </c>
      <c r="T151" t="s">
        <v>87</v>
      </c>
      <c r="U151" t="b">
        <v>0</v>
      </c>
      <c r="V151" t="s">
        <v>175</v>
      </c>
      <c r="W151" s="1">
        <v>44621.710555555554</v>
      </c>
      <c r="X151">
        <v>537</v>
      </c>
      <c r="Y151">
        <v>52</v>
      </c>
      <c r="Z151">
        <v>0</v>
      </c>
      <c r="AA151">
        <v>52</v>
      </c>
      <c r="AB151">
        <v>0</v>
      </c>
      <c r="AC151">
        <v>44</v>
      </c>
      <c r="AD151">
        <v>-52</v>
      </c>
      <c r="AE151">
        <v>0</v>
      </c>
      <c r="AF151">
        <v>0</v>
      </c>
      <c r="AG151">
        <v>0</v>
      </c>
      <c r="AH151" t="s">
        <v>99</v>
      </c>
      <c r="AI151" s="1">
        <v>44622.679618055554</v>
      </c>
      <c r="AJ151">
        <v>190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-52</v>
      </c>
      <c r="AQ151">
        <v>0</v>
      </c>
      <c r="AR151">
        <v>0</v>
      </c>
      <c r="AS151">
        <v>0</v>
      </c>
      <c r="AT151" t="s">
        <v>87</v>
      </c>
      <c r="AU151" t="s">
        <v>87</v>
      </c>
      <c r="AV151" t="s">
        <v>87</v>
      </c>
      <c r="AW151" t="s">
        <v>87</v>
      </c>
      <c r="AX151" t="s">
        <v>87</v>
      </c>
      <c r="AY151" t="s">
        <v>87</v>
      </c>
      <c r="AZ151" t="s">
        <v>87</v>
      </c>
      <c r="BA151" t="s">
        <v>87</v>
      </c>
      <c r="BB151" t="s">
        <v>87</v>
      </c>
      <c r="BC151" t="s">
        <v>87</v>
      </c>
      <c r="BD151" t="s">
        <v>87</v>
      </c>
      <c r="BE151" t="s">
        <v>87</v>
      </c>
    </row>
    <row r="152" spans="1:57" x14ac:dyDescent="0.45">
      <c r="A152" t="s">
        <v>411</v>
      </c>
      <c r="B152" t="s">
        <v>79</v>
      </c>
      <c r="C152" t="s">
        <v>412</v>
      </c>
      <c r="D152" t="s">
        <v>81</v>
      </c>
      <c r="E152" s="2" t="str">
        <f>HYPERLINK("capsilon://?command=openfolder&amp;siteaddress=FAM.docvelocity-na8.net&amp;folderid=FX061F7B3F-E9D1-845E-A57E-651821C3C8B4","FX22017899")</f>
        <v>FX22017899</v>
      </c>
      <c r="F152" t="s">
        <v>19</v>
      </c>
      <c r="G152" t="s">
        <v>19</v>
      </c>
      <c r="H152" t="s">
        <v>82</v>
      </c>
      <c r="I152" t="s">
        <v>413</v>
      </c>
      <c r="J152">
        <v>28</v>
      </c>
      <c r="K152" t="s">
        <v>84</v>
      </c>
      <c r="L152" t="s">
        <v>85</v>
      </c>
      <c r="M152" t="s">
        <v>86</v>
      </c>
      <c r="N152">
        <v>2</v>
      </c>
      <c r="O152" s="1">
        <v>44631.669988425929</v>
      </c>
      <c r="P152" s="1">
        <v>44631.722708333335</v>
      </c>
      <c r="Q152">
        <v>4068</v>
      </c>
      <c r="R152">
        <v>487</v>
      </c>
      <c r="S152" t="b">
        <v>0</v>
      </c>
      <c r="T152" t="s">
        <v>87</v>
      </c>
      <c r="U152" t="b">
        <v>0</v>
      </c>
      <c r="V152" t="s">
        <v>88</v>
      </c>
      <c r="W152" s="1">
        <v>44631.70820601852</v>
      </c>
      <c r="X152">
        <v>101</v>
      </c>
      <c r="Y152">
        <v>21</v>
      </c>
      <c r="Z152">
        <v>0</v>
      </c>
      <c r="AA152">
        <v>21</v>
      </c>
      <c r="AB152">
        <v>0</v>
      </c>
      <c r="AC152">
        <v>0</v>
      </c>
      <c r="AD152">
        <v>7</v>
      </c>
      <c r="AE152">
        <v>0</v>
      </c>
      <c r="AF152">
        <v>0</v>
      </c>
      <c r="AG152">
        <v>0</v>
      </c>
      <c r="AH152" t="s">
        <v>99</v>
      </c>
      <c r="AI152" s="1">
        <v>44631.722708333335</v>
      </c>
      <c r="AJ152">
        <v>353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7</v>
      </c>
      <c r="AQ152">
        <v>0</v>
      </c>
      <c r="AR152">
        <v>0</v>
      </c>
      <c r="AS152">
        <v>0</v>
      </c>
      <c r="AT152" t="s">
        <v>87</v>
      </c>
      <c r="AU152" t="s">
        <v>87</v>
      </c>
      <c r="AV152" t="s">
        <v>87</v>
      </c>
      <c r="AW152" t="s">
        <v>87</v>
      </c>
      <c r="AX152" t="s">
        <v>87</v>
      </c>
      <c r="AY152" t="s">
        <v>87</v>
      </c>
      <c r="AZ152" t="s">
        <v>87</v>
      </c>
      <c r="BA152" t="s">
        <v>87</v>
      </c>
      <c r="BB152" t="s">
        <v>87</v>
      </c>
      <c r="BC152" t="s">
        <v>87</v>
      </c>
      <c r="BD152" t="s">
        <v>87</v>
      </c>
      <c r="BE152" t="s">
        <v>87</v>
      </c>
    </row>
    <row r="153" spans="1:57" x14ac:dyDescent="0.45">
      <c r="A153" t="s">
        <v>414</v>
      </c>
      <c r="B153" t="s">
        <v>79</v>
      </c>
      <c r="C153" t="s">
        <v>415</v>
      </c>
      <c r="D153" t="s">
        <v>81</v>
      </c>
      <c r="E153" s="2" t="str">
        <f>HYPERLINK("capsilon://?command=openfolder&amp;siteaddress=FAM.docvelocity-na8.net&amp;folderid=FX4EB3A93C-8D87-96A7-1EF3-021290DA1584","FX22019808")</f>
        <v>FX22019808</v>
      </c>
      <c r="F153" t="s">
        <v>19</v>
      </c>
      <c r="G153" t="s">
        <v>19</v>
      </c>
      <c r="H153" t="s">
        <v>82</v>
      </c>
      <c r="I153" t="s">
        <v>416</v>
      </c>
      <c r="J153">
        <v>65</v>
      </c>
      <c r="K153" t="s">
        <v>84</v>
      </c>
      <c r="L153" t="s">
        <v>85</v>
      </c>
      <c r="M153" t="s">
        <v>86</v>
      </c>
      <c r="N153">
        <v>1</v>
      </c>
      <c r="O153" s="1">
        <v>44631.679606481484</v>
      </c>
      <c r="P153" s="1">
        <v>44631.694479166668</v>
      </c>
      <c r="Q153">
        <v>1106</v>
      </c>
      <c r="R153">
        <v>179</v>
      </c>
      <c r="S153" t="b">
        <v>0</v>
      </c>
      <c r="T153" t="s">
        <v>87</v>
      </c>
      <c r="U153" t="b">
        <v>0</v>
      </c>
      <c r="V153" t="s">
        <v>102</v>
      </c>
      <c r="W153" s="1">
        <v>44631.694479166668</v>
      </c>
      <c r="X153">
        <v>179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65</v>
      </c>
      <c r="AE153">
        <v>60</v>
      </c>
      <c r="AF153">
        <v>0</v>
      </c>
      <c r="AG153">
        <v>2</v>
      </c>
      <c r="AH153" t="s">
        <v>87</v>
      </c>
      <c r="AI153" t="s">
        <v>87</v>
      </c>
      <c r="AJ153" t="s">
        <v>87</v>
      </c>
      <c r="AK153" t="s">
        <v>87</v>
      </c>
      <c r="AL153" t="s">
        <v>87</v>
      </c>
      <c r="AM153" t="s">
        <v>87</v>
      </c>
      <c r="AN153" t="s">
        <v>87</v>
      </c>
      <c r="AO153" t="s">
        <v>87</v>
      </c>
      <c r="AP153" t="s">
        <v>87</v>
      </c>
      <c r="AQ153" t="s">
        <v>87</v>
      </c>
      <c r="AR153" t="s">
        <v>87</v>
      </c>
      <c r="AS153" t="s">
        <v>87</v>
      </c>
      <c r="AT153" t="s">
        <v>87</v>
      </c>
      <c r="AU153" t="s">
        <v>87</v>
      </c>
      <c r="AV153" t="s">
        <v>87</v>
      </c>
      <c r="AW153" t="s">
        <v>87</v>
      </c>
      <c r="AX153" t="s">
        <v>87</v>
      </c>
      <c r="AY153" t="s">
        <v>87</v>
      </c>
      <c r="AZ153" t="s">
        <v>87</v>
      </c>
      <c r="BA153" t="s">
        <v>87</v>
      </c>
      <c r="BB153" t="s">
        <v>87</v>
      </c>
      <c r="BC153" t="s">
        <v>87</v>
      </c>
      <c r="BD153" t="s">
        <v>87</v>
      </c>
      <c r="BE153" t="s">
        <v>87</v>
      </c>
    </row>
    <row r="154" spans="1:57" x14ac:dyDescent="0.45">
      <c r="A154" t="s">
        <v>417</v>
      </c>
      <c r="B154" t="s">
        <v>79</v>
      </c>
      <c r="C154" t="s">
        <v>96</v>
      </c>
      <c r="D154" t="s">
        <v>81</v>
      </c>
      <c r="E154" s="2" t="str">
        <f>HYPERLINK("capsilon://?command=openfolder&amp;siteaddress=FAM.docvelocity-na8.net&amp;folderid=FXA08DD81C-7353-79E4-9DDD-E134BB784CA8","FX220210404")</f>
        <v>FX220210404</v>
      </c>
      <c r="F154" t="s">
        <v>19</v>
      </c>
      <c r="G154" t="s">
        <v>19</v>
      </c>
      <c r="H154" t="s">
        <v>82</v>
      </c>
      <c r="I154" t="s">
        <v>125</v>
      </c>
      <c r="J154">
        <v>0</v>
      </c>
      <c r="K154" t="s">
        <v>84</v>
      </c>
      <c r="L154" t="s">
        <v>85</v>
      </c>
      <c r="M154" t="s">
        <v>86</v>
      </c>
      <c r="N154">
        <v>2</v>
      </c>
      <c r="O154" s="1">
        <v>44621.706886574073</v>
      </c>
      <c r="P154" s="1">
        <v>44622.283159722225</v>
      </c>
      <c r="Q154">
        <v>43522</v>
      </c>
      <c r="R154">
        <v>6268</v>
      </c>
      <c r="S154" t="b">
        <v>0</v>
      </c>
      <c r="T154" t="s">
        <v>87</v>
      </c>
      <c r="U154" t="b">
        <v>1</v>
      </c>
      <c r="V154" t="s">
        <v>160</v>
      </c>
      <c r="W154" s="1">
        <v>44621.77416666667</v>
      </c>
      <c r="X154">
        <v>5802</v>
      </c>
      <c r="Y154">
        <v>148</v>
      </c>
      <c r="Z154">
        <v>0</v>
      </c>
      <c r="AA154">
        <v>148</v>
      </c>
      <c r="AB154">
        <v>0</v>
      </c>
      <c r="AC154">
        <v>116</v>
      </c>
      <c r="AD154">
        <v>-148</v>
      </c>
      <c r="AE154">
        <v>0</v>
      </c>
      <c r="AF154">
        <v>0</v>
      </c>
      <c r="AG154">
        <v>0</v>
      </c>
      <c r="AH154" t="s">
        <v>184</v>
      </c>
      <c r="AI154" s="1">
        <v>44622.283159722225</v>
      </c>
      <c r="AJ154">
        <v>466</v>
      </c>
      <c r="AK154">
        <v>3</v>
      </c>
      <c r="AL154">
        <v>0</v>
      </c>
      <c r="AM154">
        <v>3</v>
      </c>
      <c r="AN154">
        <v>0</v>
      </c>
      <c r="AO154">
        <v>3</v>
      </c>
      <c r="AP154">
        <v>-151</v>
      </c>
      <c r="AQ154">
        <v>0</v>
      </c>
      <c r="AR154">
        <v>0</v>
      </c>
      <c r="AS154">
        <v>0</v>
      </c>
      <c r="AT154" t="s">
        <v>87</v>
      </c>
      <c r="AU154" t="s">
        <v>87</v>
      </c>
      <c r="AV154" t="s">
        <v>87</v>
      </c>
      <c r="AW154" t="s">
        <v>87</v>
      </c>
      <c r="AX154" t="s">
        <v>87</v>
      </c>
      <c r="AY154" t="s">
        <v>87</v>
      </c>
      <c r="AZ154" t="s">
        <v>87</v>
      </c>
      <c r="BA154" t="s">
        <v>87</v>
      </c>
      <c r="BB154" t="s">
        <v>87</v>
      </c>
      <c r="BC154" t="s">
        <v>87</v>
      </c>
      <c r="BD154" t="s">
        <v>87</v>
      </c>
      <c r="BE154" t="s">
        <v>87</v>
      </c>
    </row>
    <row r="155" spans="1:57" x14ac:dyDescent="0.45">
      <c r="A155" t="s">
        <v>418</v>
      </c>
      <c r="B155" t="s">
        <v>79</v>
      </c>
      <c r="C155" t="s">
        <v>415</v>
      </c>
      <c r="D155" t="s">
        <v>81</v>
      </c>
      <c r="E155" s="2" t="str">
        <f>HYPERLINK("capsilon://?command=openfolder&amp;siteaddress=FAM.docvelocity-na8.net&amp;folderid=FX4EB3A93C-8D87-96A7-1EF3-021290DA1584","FX22019808")</f>
        <v>FX22019808</v>
      </c>
      <c r="F155" t="s">
        <v>19</v>
      </c>
      <c r="G155" t="s">
        <v>19</v>
      </c>
      <c r="H155" t="s">
        <v>82</v>
      </c>
      <c r="I155" t="s">
        <v>416</v>
      </c>
      <c r="J155">
        <v>89</v>
      </c>
      <c r="K155" t="s">
        <v>84</v>
      </c>
      <c r="L155" t="s">
        <v>85</v>
      </c>
      <c r="M155" t="s">
        <v>86</v>
      </c>
      <c r="N155">
        <v>2</v>
      </c>
      <c r="O155" s="1">
        <v>44631.695104166669</v>
      </c>
      <c r="P155" s="1">
        <v>44631.718622685185</v>
      </c>
      <c r="Q155">
        <v>1148</v>
      </c>
      <c r="R155">
        <v>884</v>
      </c>
      <c r="S155" t="b">
        <v>0</v>
      </c>
      <c r="T155" t="s">
        <v>87</v>
      </c>
      <c r="U155" t="b">
        <v>1</v>
      </c>
      <c r="V155" t="s">
        <v>88</v>
      </c>
      <c r="W155" s="1">
        <v>44631.707025462965</v>
      </c>
      <c r="X155">
        <v>500</v>
      </c>
      <c r="Y155">
        <v>76</v>
      </c>
      <c r="Z155">
        <v>0</v>
      </c>
      <c r="AA155">
        <v>76</v>
      </c>
      <c r="AB155">
        <v>0</v>
      </c>
      <c r="AC155">
        <v>7</v>
      </c>
      <c r="AD155">
        <v>13</v>
      </c>
      <c r="AE155">
        <v>0</v>
      </c>
      <c r="AF155">
        <v>0</v>
      </c>
      <c r="AG155">
        <v>0</v>
      </c>
      <c r="AH155" t="s">
        <v>99</v>
      </c>
      <c r="AI155" s="1">
        <v>44631.718622685185</v>
      </c>
      <c r="AJ155">
        <v>240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13</v>
      </c>
      <c r="AQ155">
        <v>0</v>
      </c>
      <c r="AR155">
        <v>0</v>
      </c>
      <c r="AS155">
        <v>0</v>
      </c>
      <c r="AT155" t="s">
        <v>87</v>
      </c>
      <c r="AU155" t="s">
        <v>87</v>
      </c>
      <c r="AV155" t="s">
        <v>87</v>
      </c>
      <c r="AW155" t="s">
        <v>87</v>
      </c>
      <c r="AX155" t="s">
        <v>87</v>
      </c>
      <c r="AY155" t="s">
        <v>87</v>
      </c>
      <c r="AZ155" t="s">
        <v>87</v>
      </c>
      <c r="BA155" t="s">
        <v>87</v>
      </c>
      <c r="BB155" t="s">
        <v>87</v>
      </c>
      <c r="BC155" t="s">
        <v>87</v>
      </c>
      <c r="BD155" t="s">
        <v>87</v>
      </c>
      <c r="BE155" t="s">
        <v>87</v>
      </c>
    </row>
    <row r="156" spans="1:57" x14ac:dyDescent="0.45">
      <c r="A156" t="s">
        <v>419</v>
      </c>
      <c r="B156" t="s">
        <v>79</v>
      </c>
      <c r="C156" t="s">
        <v>420</v>
      </c>
      <c r="D156" t="s">
        <v>81</v>
      </c>
      <c r="E156" s="2" t="str">
        <f>HYPERLINK("capsilon://?command=openfolder&amp;siteaddress=FAM.docvelocity-na8.net&amp;folderid=FX55488C77-BFE5-F78B-25A4-112CF7197597","FX220210296")</f>
        <v>FX220210296</v>
      </c>
      <c r="F156" t="s">
        <v>19</v>
      </c>
      <c r="G156" t="s">
        <v>19</v>
      </c>
      <c r="H156" t="s">
        <v>82</v>
      </c>
      <c r="I156" t="s">
        <v>421</v>
      </c>
      <c r="J156">
        <v>0</v>
      </c>
      <c r="K156" t="s">
        <v>84</v>
      </c>
      <c r="L156" t="s">
        <v>85</v>
      </c>
      <c r="M156" t="s">
        <v>86</v>
      </c>
      <c r="N156">
        <v>2</v>
      </c>
      <c r="O156" s="1">
        <v>44631.703344907408</v>
      </c>
      <c r="P156" s="1">
        <v>44631.725300925929</v>
      </c>
      <c r="Q156">
        <v>1285</v>
      </c>
      <c r="R156">
        <v>612</v>
      </c>
      <c r="S156" t="b">
        <v>0</v>
      </c>
      <c r="T156" t="s">
        <v>87</v>
      </c>
      <c r="U156" t="b">
        <v>0</v>
      </c>
      <c r="V156" t="s">
        <v>88</v>
      </c>
      <c r="W156" s="1">
        <v>44631.712500000001</v>
      </c>
      <c r="X156">
        <v>371</v>
      </c>
      <c r="Y156">
        <v>37</v>
      </c>
      <c r="Z156">
        <v>0</v>
      </c>
      <c r="AA156">
        <v>37</v>
      </c>
      <c r="AB156">
        <v>0</v>
      </c>
      <c r="AC156">
        <v>25</v>
      </c>
      <c r="AD156">
        <v>-37</v>
      </c>
      <c r="AE156">
        <v>0</v>
      </c>
      <c r="AF156">
        <v>0</v>
      </c>
      <c r="AG156">
        <v>0</v>
      </c>
      <c r="AH156" t="s">
        <v>99</v>
      </c>
      <c r="AI156" s="1">
        <v>44631.725300925929</v>
      </c>
      <c r="AJ156">
        <v>223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-37</v>
      </c>
      <c r="AQ156">
        <v>0</v>
      </c>
      <c r="AR156">
        <v>0</v>
      </c>
      <c r="AS156">
        <v>0</v>
      </c>
      <c r="AT156" t="s">
        <v>87</v>
      </c>
      <c r="AU156" t="s">
        <v>87</v>
      </c>
      <c r="AV156" t="s">
        <v>87</v>
      </c>
      <c r="AW156" t="s">
        <v>87</v>
      </c>
      <c r="AX156" t="s">
        <v>87</v>
      </c>
      <c r="AY156" t="s">
        <v>87</v>
      </c>
      <c r="AZ156" t="s">
        <v>87</v>
      </c>
      <c r="BA156" t="s">
        <v>87</v>
      </c>
      <c r="BB156" t="s">
        <v>87</v>
      </c>
      <c r="BC156" t="s">
        <v>87</v>
      </c>
      <c r="BD156" t="s">
        <v>87</v>
      </c>
      <c r="BE156" t="s">
        <v>87</v>
      </c>
    </row>
    <row r="157" spans="1:57" x14ac:dyDescent="0.45">
      <c r="A157" t="s">
        <v>422</v>
      </c>
      <c r="B157" t="s">
        <v>79</v>
      </c>
      <c r="C157" t="s">
        <v>96</v>
      </c>
      <c r="D157" t="s">
        <v>81</v>
      </c>
      <c r="E157" s="2" t="str">
        <f>HYPERLINK("capsilon://?command=openfolder&amp;siteaddress=FAM.docvelocity-na8.net&amp;folderid=FXA08DD81C-7353-79E4-9DDD-E134BB784CA8","FX220210404")</f>
        <v>FX220210404</v>
      </c>
      <c r="F157" t="s">
        <v>19</v>
      </c>
      <c r="G157" t="s">
        <v>19</v>
      </c>
      <c r="H157" t="s">
        <v>82</v>
      </c>
      <c r="I157" t="s">
        <v>162</v>
      </c>
      <c r="J157">
        <v>0</v>
      </c>
      <c r="K157" t="s">
        <v>84</v>
      </c>
      <c r="L157" t="s">
        <v>85</v>
      </c>
      <c r="M157" t="s">
        <v>86</v>
      </c>
      <c r="N157">
        <v>2</v>
      </c>
      <c r="O157" s="1">
        <v>44621.710370370369</v>
      </c>
      <c r="P157" s="1">
        <v>44622.298298611109</v>
      </c>
      <c r="Q157">
        <v>48665</v>
      </c>
      <c r="R157">
        <v>2132</v>
      </c>
      <c r="S157" t="b">
        <v>0</v>
      </c>
      <c r="T157" t="s">
        <v>87</v>
      </c>
      <c r="U157" t="b">
        <v>1</v>
      </c>
      <c r="V157" t="s">
        <v>175</v>
      </c>
      <c r="W157" s="1">
        <v>44621.719583333332</v>
      </c>
      <c r="X157">
        <v>779</v>
      </c>
      <c r="Y157">
        <v>111</v>
      </c>
      <c r="Z157">
        <v>0</v>
      </c>
      <c r="AA157">
        <v>111</v>
      </c>
      <c r="AB157">
        <v>0</v>
      </c>
      <c r="AC157">
        <v>71</v>
      </c>
      <c r="AD157">
        <v>-111</v>
      </c>
      <c r="AE157">
        <v>0</v>
      </c>
      <c r="AF157">
        <v>0</v>
      </c>
      <c r="AG157">
        <v>0</v>
      </c>
      <c r="AH157" t="s">
        <v>204</v>
      </c>
      <c r="AI157" s="1">
        <v>44622.298298611109</v>
      </c>
      <c r="AJ157">
        <v>1353</v>
      </c>
      <c r="AK157">
        <v>7</v>
      </c>
      <c r="AL157">
        <v>0</v>
      </c>
      <c r="AM157">
        <v>7</v>
      </c>
      <c r="AN157">
        <v>0</v>
      </c>
      <c r="AO157">
        <v>10</v>
      </c>
      <c r="AP157">
        <v>-118</v>
      </c>
      <c r="AQ157">
        <v>0</v>
      </c>
      <c r="AR157">
        <v>0</v>
      </c>
      <c r="AS157">
        <v>0</v>
      </c>
      <c r="AT157" t="s">
        <v>87</v>
      </c>
      <c r="AU157" t="s">
        <v>87</v>
      </c>
      <c r="AV157" t="s">
        <v>87</v>
      </c>
      <c r="AW157" t="s">
        <v>87</v>
      </c>
      <c r="AX157" t="s">
        <v>87</v>
      </c>
      <c r="AY157" t="s">
        <v>87</v>
      </c>
      <c r="AZ157" t="s">
        <v>87</v>
      </c>
      <c r="BA157" t="s">
        <v>87</v>
      </c>
      <c r="BB157" t="s">
        <v>87</v>
      </c>
      <c r="BC157" t="s">
        <v>87</v>
      </c>
      <c r="BD157" t="s">
        <v>87</v>
      </c>
      <c r="BE157" t="s">
        <v>87</v>
      </c>
    </row>
    <row r="158" spans="1:57" x14ac:dyDescent="0.45">
      <c r="A158" t="s">
        <v>423</v>
      </c>
      <c r="B158" t="s">
        <v>79</v>
      </c>
      <c r="C158" t="s">
        <v>96</v>
      </c>
      <c r="D158" t="s">
        <v>81</v>
      </c>
      <c r="E158" s="2" t="str">
        <f>HYPERLINK("capsilon://?command=openfolder&amp;siteaddress=FAM.docvelocity-na8.net&amp;folderid=FXA08DD81C-7353-79E4-9DDD-E134BB784CA8","FX220210404")</f>
        <v>FX220210404</v>
      </c>
      <c r="F158" t="s">
        <v>19</v>
      </c>
      <c r="G158" t="s">
        <v>19</v>
      </c>
      <c r="H158" t="s">
        <v>82</v>
      </c>
      <c r="I158" t="s">
        <v>172</v>
      </c>
      <c r="J158">
        <v>0</v>
      </c>
      <c r="K158" t="s">
        <v>84</v>
      </c>
      <c r="L158" t="s">
        <v>85</v>
      </c>
      <c r="M158" t="s">
        <v>86</v>
      </c>
      <c r="N158">
        <v>2</v>
      </c>
      <c r="O158" s="1">
        <v>44621.711342592593</v>
      </c>
      <c r="P158" s="1">
        <v>44622.285405092596</v>
      </c>
      <c r="Q158">
        <v>48871</v>
      </c>
      <c r="R158">
        <v>728</v>
      </c>
      <c r="S158" t="b">
        <v>0</v>
      </c>
      <c r="T158" t="s">
        <v>87</v>
      </c>
      <c r="U158" t="b">
        <v>1</v>
      </c>
      <c r="V158" t="s">
        <v>151</v>
      </c>
      <c r="W158" s="1">
        <v>44621.717569444445</v>
      </c>
      <c r="X158">
        <v>534</v>
      </c>
      <c r="Y158">
        <v>37</v>
      </c>
      <c r="Z158">
        <v>0</v>
      </c>
      <c r="AA158">
        <v>37</v>
      </c>
      <c r="AB158">
        <v>0</v>
      </c>
      <c r="AC158">
        <v>25</v>
      </c>
      <c r="AD158">
        <v>-37</v>
      </c>
      <c r="AE158">
        <v>0</v>
      </c>
      <c r="AF158">
        <v>0</v>
      </c>
      <c r="AG158">
        <v>0</v>
      </c>
      <c r="AH158" t="s">
        <v>184</v>
      </c>
      <c r="AI158" s="1">
        <v>44622.285405092596</v>
      </c>
      <c r="AJ158">
        <v>194</v>
      </c>
      <c r="AK158">
        <v>1</v>
      </c>
      <c r="AL158">
        <v>0</v>
      </c>
      <c r="AM158">
        <v>1</v>
      </c>
      <c r="AN158">
        <v>0</v>
      </c>
      <c r="AO158">
        <v>0</v>
      </c>
      <c r="AP158">
        <v>-38</v>
      </c>
      <c r="AQ158">
        <v>0</v>
      </c>
      <c r="AR158">
        <v>0</v>
      </c>
      <c r="AS158">
        <v>0</v>
      </c>
      <c r="AT158" t="s">
        <v>87</v>
      </c>
      <c r="AU158" t="s">
        <v>87</v>
      </c>
      <c r="AV158" t="s">
        <v>87</v>
      </c>
      <c r="AW158" t="s">
        <v>87</v>
      </c>
      <c r="AX158" t="s">
        <v>87</v>
      </c>
      <c r="AY158" t="s">
        <v>87</v>
      </c>
      <c r="AZ158" t="s">
        <v>87</v>
      </c>
      <c r="BA158" t="s">
        <v>87</v>
      </c>
      <c r="BB158" t="s">
        <v>87</v>
      </c>
      <c r="BC158" t="s">
        <v>87</v>
      </c>
      <c r="BD158" t="s">
        <v>87</v>
      </c>
      <c r="BE158" t="s">
        <v>87</v>
      </c>
    </row>
    <row r="159" spans="1:57" x14ac:dyDescent="0.45">
      <c r="A159" t="s">
        <v>424</v>
      </c>
      <c r="B159" t="s">
        <v>79</v>
      </c>
      <c r="C159" t="s">
        <v>425</v>
      </c>
      <c r="D159" t="s">
        <v>81</v>
      </c>
      <c r="E159" s="2" t="str">
        <f>HYPERLINK("capsilon://?command=openfolder&amp;siteaddress=FAM.docvelocity-na8.net&amp;folderid=FXFE8B17E7-5ACC-22E6-D00E-ED311AEDF6C3","FX22032226")</f>
        <v>FX22032226</v>
      </c>
      <c r="F159" t="s">
        <v>19</v>
      </c>
      <c r="G159" t="s">
        <v>19</v>
      </c>
      <c r="H159" t="s">
        <v>82</v>
      </c>
      <c r="I159" t="s">
        <v>426</v>
      </c>
      <c r="J159">
        <v>28</v>
      </c>
      <c r="K159" t="s">
        <v>84</v>
      </c>
      <c r="L159" t="s">
        <v>85</v>
      </c>
      <c r="M159" t="s">
        <v>86</v>
      </c>
      <c r="N159">
        <v>1</v>
      </c>
      <c r="O159" s="1">
        <v>44631.835532407407</v>
      </c>
      <c r="P159" s="1">
        <v>44633.158148148148</v>
      </c>
      <c r="Q159">
        <v>113431</v>
      </c>
      <c r="R159">
        <v>843</v>
      </c>
      <c r="S159" t="b">
        <v>0</v>
      </c>
      <c r="T159" t="s">
        <v>87</v>
      </c>
      <c r="U159" t="b">
        <v>0</v>
      </c>
      <c r="V159" t="s">
        <v>131</v>
      </c>
      <c r="W159" s="1">
        <v>44633.158148148148</v>
      </c>
      <c r="X159">
        <v>562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28</v>
      </c>
      <c r="AE159">
        <v>21</v>
      </c>
      <c r="AF159">
        <v>0</v>
      </c>
      <c r="AG159">
        <v>2</v>
      </c>
      <c r="AH159" t="s">
        <v>87</v>
      </c>
      <c r="AI159" t="s">
        <v>87</v>
      </c>
      <c r="AJ159" t="s">
        <v>87</v>
      </c>
      <c r="AK159" t="s">
        <v>87</v>
      </c>
      <c r="AL159" t="s">
        <v>87</v>
      </c>
      <c r="AM159" t="s">
        <v>87</v>
      </c>
      <c r="AN159" t="s">
        <v>87</v>
      </c>
      <c r="AO159" t="s">
        <v>87</v>
      </c>
      <c r="AP159" t="s">
        <v>87</v>
      </c>
      <c r="AQ159" t="s">
        <v>87</v>
      </c>
      <c r="AR159" t="s">
        <v>87</v>
      </c>
      <c r="AS159" t="s">
        <v>87</v>
      </c>
      <c r="AT159" t="s">
        <v>87</v>
      </c>
      <c r="AU159" t="s">
        <v>87</v>
      </c>
      <c r="AV159" t="s">
        <v>87</v>
      </c>
      <c r="AW159" t="s">
        <v>87</v>
      </c>
      <c r="AX159" t="s">
        <v>87</v>
      </c>
      <c r="AY159" t="s">
        <v>87</v>
      </c>
      <c r="AZ159" t="s">
        <v>87</v>
      </c>
      <c r="BA159" t="s">
        <v>87</v>
      </c>
      <c r="BB159" t="s">
        <v>87</v>
      </c>
      <c r="BC159" t="s">
        <v>87</v>
      </c>
      <c r="BD159" t="s">
        <v>87</v>
      </c>
      <c r="BE159" t="s">
        <v>87</v>
      </c>
    </row>
    <row r="160" spans="1:57" x14ac:dyDescent="0.45">
      <c r="A160" t="s">
        <v>427</v>
      </c>
      <c r="B160" t="s">
        <v>79</v>
      </c>
      <c r="C160" t="s">
        <v>428</v>
      </c>
      <c r="D160" t="s">
        <v>81</v>
      </c>
      <c r="E160" s="2" t="str">
        <f>HYPERLINK("capsilon://?command=openfolder&amp;siteaddress=FAM.docvelocity-na8.net&amp;folderid=FX8E51C9C5-B6F8-6C70-A753-8AFB3A552B4F","FX22032844")</f>
        <v>FX22032844</v>
      </c>
      <c r="F160" t="s">
        <v>19</v>
      </c>
      <c r="G160" t="s">
        <v>19</v>
      </c>
      <c r="H160" t="s">
        <v>82</v>
      </c>
      <c r="I160" t="s">
        <v>429</v>
      </c>
      <c r="J160">
        <v>0</v>
      </c>
      <c r="K160" t="s">
        <v>84</v>
      </c>
      <c r="L160" t="s">
        <v>85</v>
      </c>
      <c r="M160" t="s">
        <v>86</v>
      </c>
      <c r="N160">
        <v>1</v>
      </c>
      <c r="O160" s="1">
        <v>44632.088148148148</v>
      </c>
      <c r="P160" s="1">
        <v>44633.158831018518</v>
      </c>
      <c r="Q160">
        <v>92309</v>
      </c>
      <c r="R160">
        <v>198</v>
      </c>
      <c r="S160" t="b">
        <v>0</v>
      </c>
      <c r="T160" t="s">
        <v>87</v>
      </c>
      <c r="U160" t="b">
        <v>0</v>
      </c>
      <c r="V160" t="s">
        <v>131</v>
      </c>
      <c r="W160" s="1">
        <v>44633.158831018518</v>
      </c>
      <c r="X160">
        <v>59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52</v>
      </c>
      <c r="AF160">
        <v>0</v>
      </c>
      <c r="AG160">
        <v>1</v>
      </c>
      <c r="AH160" t="s">
        <v>87</v>
      </c>
      <c r="AI160" t="s">
        <v>87</v>
      </c>
      <c r="AJ160" t="s">
        <v>87</v>
      </c>
      <c r="AK160" t="s">
        <v>87</v>
      </c>
      <c r="AL160" t="s">
        <v>87</v>
      </c>
      <c r="AM160" t="s">
        <v>87</v>
      </c>
      <c r="AN160" t="s">
        <v>87</v>
      </c>
      <c r="AO160" t="s">
        <v>87</v>
      </c>
      <c r="AP160" t="s">
        <v>87</v>
      </c>
      <c r="AQ160" t="s">
        <v>87</v>
      </c>
      <c r="AR160" t="s">
        <v>87</v>
      </c>
      <c r="AS160" t="s">
        <v>87</v>
      </c>
      <c r="AT160" t="s">
        <v>87</v>
      </c>
      <c r="AU160" t="s">
        <v>87</v>
      </c>
      <c r="AV160" t="s">
        <v>87</v>
      </c>
      <c r="AW160" t="s">
        <v>87</v>
      </c>
      <c r="AX160" t="s">
        <v>87</v>
      </c>
      <c r="AY160" t="s">
        <v>87</v>
      </c>
      <c r="AZ160" t="s">
        <v>87</v>
      </c>
      <c r="BA160" t="s">
        <v>87</v>
      </c>
      <c r="BB160" t="s">
        <v>87</v>
      </c>
      <c r="BC160" t="s">
        <v>87</v>
      </c>
      <c r="BD160" t="s">
        <v>87</v>
      </c>
      <c r="BE160" t="s">
        <v>87</v>
      </c>
    </row>
    <row r="161" spans="1:57" x14ac:dyDescent="0.45">
      <c r="A161" t="s">
        <v>430</v>
      </c>
      <c r="B161" t="s">
        <v>79</v>
      </c>
      <c r="C161" t="s">
        <v>431</v>
      </c>
      <c r="D161" t="s">
        <v>81</v>
      </c>
      <c r="E161" s="2" t="str">
        <f>HYPERLINK("capsilon://?command=openfolder&amp;siteaddress=FAM.docvelocity-na8.net&amp;folderid=FX2ED313B5-A7D5-BDF8-E834-37B4ABCF2313","FX2202488")</f>
        <v>FX2202488</v>
      </c>
      <c r="F161" t="s">
        <v>19</v>
      </c>
      <c r="G161" t="s">
        <v>19</v>
      </c>
      <c r="H161" t="s">
        <v>82</v>
      </c>
      <c r="I161" t="s">
        <v>432</v>
      </c>
      <c r="J161">
        <v>0</v>
      </c>
      <c r="K161" t="s">
        <v>84</v>
      </c>
      <c r="L161" t="s">
        <v>85</v>
      </c>
      <c r="M161" t="s">
        <v>86</v>
      </c>
      <c r="N161">
        <v>2</v>
      </c>
      <c r="O161" s="1">
        <v>44621.749247685184</v>
      </c>
      <c r="P161" s="1">
        <v>44622.680254629631</v>
      </c>
      <c r="Q161">
        <v>80259</v>
      </c>
      <c r="R161">
        <v>180</v>
      </c>
      <c r="S161" t="b">
        <v>0</v>
      </c>
      <c r="T161" t="s">
        <v>87</v>
      </c>
      <c r="U161" t="b">
        <v>0</v>
      </c>
      <c r="V161" t="s">
        <v>127</v>
      </c>
      <c r="W161" s="1">
        <v>44621.764317129629</v>
      </c>
      <c r="X161">
        <v>126</v>
      </c>
      <c r="Y161">
        <v>9</v>
      </c>
      <c r="Z161">
        <v>0</v>
      </c>
      <c r="AA161">
        <v>9</v>
      </c>
      <c r="AB161">
        <v>0</v>
      </c>
      <c r="AC161">
        <v>4</v>
      </c>
      <c r="AD161">
        <v>-9</v>
      </c>
      <c r="AE161">
        <v>0</v>
      </c>
      <c r="AF161">
        <v>0</v>
      </c>
      <c r="AG161">
        <v>0</v>
      </c>
      <c r="AH161" t="s">
        <v>99</v>
      </c>
      <c r="AI161" s="1">
        <v>44622.680254629631</v>
      </c>
      <c r="AJ161">
        <v>54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-9</v>
      </c>
      <c r="AQ161">
        <v>0</v>
      </c>
      <c r="AR161">
        <v>0</v>
      </c>
      <c r="AS161">
        <v>0</v>
      </c>
      <c r="AT161" t="s">
        <v>87</v>
      </c>
      <c r="AU161" t="s">
        <v>87</v>
      </c>
      <c r="AV161" t="s">
        <v>87</v>
      </c>
      <c r="AW161" t="s">
        <v>87</v>
      </c>
      <c r="AX161" t="s">
        <v>87</v>
      </c>
      <c r="AY161" t="s">
        <v>87</v>
      </c>
      <c r="AZ161" t="s">
        <v>87</v>
      </c>
      <c r="BA161" t="s">
        <v>87</v>
      </c>
      <c r="BB161" t="s">
        <v>87</v>
      </c>
      <c r="BC161" t="s">
        <v>87</v>
      </c>
      <c r="BD161" t="s">
        <v>87</v>
      </c>
      <c r="BE161" t="s">
        <v>87</v>
      </c>
    </row>
    <row r="162" spans="1:57" x14ac:dyDescent="0.45">
      <c r="A162" t="s">
        <v>433</v>
      </c>
      <c r="B162" t="s">
        <v>79</v>
      </c>
      <c r="C162" t="s">
        <v>434</v>
      </c>
      <c r="D162" t="s">
        <v>81</v>
      </c>
      <c r="E162" s="2" t="str">
        <f>HYPERLINK("capsilon://?command=openfolder&amp;siteaddress=FAM.docvelocity-na8.net&amp;folderid=FX6D636A68-473B-254C-157B-B7421CFBA9CB","FX220211262")</f>
        <v>FX220211262</v>
      </c>
      <c r="F162" t="s">
        <v>19</v>
      </c>
      <c r="G162" t="s">
        <v>19</v>
      </c>
      <c r="H162" t="s">
        <v>82</v>
      </c>
      <c r="I162" t="s">
        <v>435</v>
      </c>
      <c r="J162">
        <v>0</v>
      </c>
      <c r="K162" t="s">
        <v>84</v>
      </c>
      <c r="L162" t="s">
        <v>85</v>
      </c>
      <c r="M162" t="s">
        <v>86</v>
      </c>
      <c r="N162">
        <v>2</v>
      </c>
      <c r="O162" s="1">
        <v>44621.053530092591</v>
      </c>
      <c r="P162" s="1">
        <v>44621.235486111109</v>
      </c>
      <c r="Q162">
        <v>14141</v>
      </c>
      <c r="R162">
        <v>1580</v>
      </c>
      <c r="S162" t="b">
        <v>0</v>
      </c>
      <c r="T162" t="s">
        <v>87</v>
      </c>
      <c r="U162" t="b">
        <v>1</v>
      </c>
      <c r="V162" t="s">
        <v>183</v>
      </c>
      <c r="W162" s="1">
        <v>44621.164988425924</v>
      </c>
      <c r="X162">
        <v>1219</v>
      </c>
      <c r="Y162">
        <v>84</v>
      </c>
      <c r="Z162">
        <v>0</v>
      </c>
      <c r="AA162">
        <v>84</v>
      </c>
      <c r="AB162">
        <v>21</v>
      </c>
      <c r="AC162">
        <v>22</v>
      </c>
      <c r="AD162">
        <v>-84</v>
      </c>
      <c r="AE162">
        <v>0</v>
      </c>
      <c r="AF162">
        <v>0</v>
      </c>
      <c r="AG162">
        <v>0</v>
      </c>
      <c r="AH162" t="s">
        <v>184</v>
      </c>
      <c r="AI162" s="1">
        <v>44621.235486111109</v>
      </c>
      <c r="AJ162">
        <v>331</v>
      </c>
      <c r="AK162">
        <v>2</v>
      </c>
      <c r="AL162">
        <v>0</v>
      </c>
      <c r="AM162">
        <v>2</v>
      </c>
      <c r="AN162">
        <v>21</v>
      </c>
      <c r="AO162">
        <v>1</v>
      </c>
      <c r="AP162">
        <v>-86</v>
      </c>
      <c r="AQ162">
        <v>0</v>
      </c>
      <c r="AR162">
        <v>0</v>
      </c>
      <c r="AS162">
        <v>0</v>
      </c>
      <c r="AT162" t="s">
        <v>87</v>
      </c>
      <c r="AU162" t="s">
        <v>87</v>
      </c>
      <c r="AV162" t="s">
        <v>87</v>
      </c>
      <c r="AW162" t="s">
        <v>87</v>
      </c>
      <c r="AX162" t="s">
        <v>87</v>
      </c>
      <c r="AY162" t="s">
        <v>87</v>
      </c>
      <c r="AZ162" t="s">
        <v>87</v>
      </c>
      <c r="BA162" t="s">
        <v>87</v>
      </c>
      <c r="BB162" t="s">
        <v>87</v>
      </c>
      <c r="BC162" t="s">
        <v>87</v>
      </c>
      <c r="BD162" t="s">
        <v>87</v>
      </c>
      <c r="BE162" t="s">
        <v>87</v>
      </c>
    </row>
    <row r="163" spans="1:57" x14ac:dyDescent="0.45">
      <c r="A163" t="s">
        <v>436</v>
      </c>
      <c r="B163" t="s">
        <v>79</v>
      </c>
      <c r="C163" t="s">
        <v>437</v>
      </c>
      <c r="D163" t="s">
        <v>81</v>
      </c>
      <c r="E163" s="2" t="str">
        <f>HYPERLINK("capsilon://?command=openfolder&amp;siteaddress=FAM.docvelocity-na8.net&amp;folderid=FX6B0B52A0-9919-C39B-EFA7-EA558104D99D","FX220111625")</f>
        <v>FX220111625</v>
      </c>
      <c r="F163" t="s">
        <v>19</v>
      </c>
      <c r="G163" t="s">
        <v>19</v>
      </c>
      <c r="H163" t="s">
        <v>82</v>
      </c>
      <c r="I163" t="s">
        <v>438</v>
      </c>
      <c r="J163">
        <v>0</v>
      </c>
      <c r="K163" t="s">
        <v>84</v>
      </c>
      <c r="L163" t="s">
        <v>85</v>
      </c>
      <c r="M163" t="s">
        <v>86</v>
      </c>
      <c r="N163">
        <v>1</v>
      </c>
      <c r="O163" s="1">
        <v>44621.816666666666</v>
      </c>
      <c r="P163" s="1">
        <v>44622.116261574076</v>
      </c>
      <c r="Q163">
        <v>25716</v>
      </c>
      <c r="R163">
        <v>169</v>
      </c>
      <c r="S163" t="b">
        <v>0</v>
      </c>
      <c r="T163" t="s">
        <v>87</v>
      </c>
      <c r="U163" t="b">
        <v>0</v>
      </c>
      <c r="V163" t="s">
        <v>175</v>
      </c>
      <c r="W163" s="1">
        <v>44622.116261574076</v>
      </c>
      <c r="X163">
        <v>85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27</v>
      </c>
      <c r="AF163">
        <v>0</v>
      </c>
      <c r="AG163">
        <v>2</v>
      </c>
      <c r="AH163" t="s">
        <v>87</v>
      </c>
      <c r="AI163" t="s">
        <v>87</v>
      </c>
      <c r="AJ163" t="s">
        <v>87</v>
      </c>
      <c r="AK163" t="s">
        <v>87</v>
      </c>
      <c r="AL163" t="s">
        <v>87</v>
      </c>
      <c r="AM163" t="s">
        <v>87</v>
      </c>
      <c r="AN163" t="s">
        <v>87</v>
      </c>
      <c r="AO163" t="s">
        <v>87</v>
      </c>
      <c r="AP163" t="s">
        <v>87</v>
      </c>
      <c r="AQ163" t="s">
        <v>87</v>
      </c>
      <c r="AR163" t="s">
        <v>87</v>
      </c>
      <c r="AS163" t="s">
        <v>87</v>
      </c>
      <c r="AT163" t="s">
        <v>87</v>
      </c>
      <c r="AU163" t="s">
        <v>87</v>
      </c>
      <c r="AV163" t="s">
        <v>87</v>
      </c>
      <c r="AW163" t="s">
        <v>87</v>
      </c>
      <c r="AX163" t="s">
        <v>87</v>
      </c>
      <c r="AY163" t="s">
        <v>87</v>
      </c>
      <c r="AZ163" t="s">
        <v>87</v>
      </c>
      <c r="BA163" t="s">
        <v>87</v>
      </c>
      <c r="BB163" t="s">
        <v>87</v>
      </c>
      <c r="BC163" t="s">
        <v>87</v>
      </c>
      <c r="BD163" t="s">
        <v>87</v>
      </c>
      <c r="BE163" t="s">
        <v>87</v>
      </c>
    </row>
    <row r="164" spans="1:57" x14ac:dyDescent="0.45">
      <c r="A164" t="s">
        <v>439</v>
      </c>
      <c r="B164" t="s">
        <v>79</v>
      </c>
      <c r="C164" t="s">
        <v>440</v>
      </c>
      <c r="D164" t="s">
        <v>81</v>
      </c>
      <c r="E164" s="2" t="str">
        <f>HYPERLINK("capsilon://?command=openfolder&amp;siteaddress=FAM.docvelocity-na8.net&amp;folderid=FXF357C50B-3A59-0E7B-0090-0B4633A6327B","FX220210049")</f>
        <v>FX220210049</v>
      </c>
      <c r="F164" t="s">
        <v>19</v>
      </c>
      <c r="G164" t="s">
        <v>19</v>
      </c>
      <c r="H164" t="s">
        <v>82</v>
      </c>
      <c r="I164" t="s">
        <v>441</v>
      </c>
      <c r="J164">
        <v>0</v>
      </c>
      <c r="K164" t="s">
        <v>84</v>
      </c>
      <c r="L164" t="s">
        <v>85</v>
      </c>
      <c r="M164" t="s">
        <v>86</v>
      </c>
      <c r="N164">
        <v>2</v>
      </c>
      <c r="O164" s="1">
        <v>44621.20584490741</v>
      </c>
      <c r="P164" s="1">
        <v>44621.252013888887</v>
      </c>
      <c r="Q164">
        <v>813</v>
      </c>
      <c r="R164">
        <v>3176</v>
      </c>
      <c r="S164" t="b">
        <v>0</v>
      </c>
      <c r="T164" t="s">
        <v>87</v>
      </c>
      <c r="U164" t="b">
        <v>1</v>
      </c>
      <c r="V164" t="s">
        <v>88</v>
      </c>
      <c r="W164" s="1">
        <v>44621.241631944446</v>
      </c>
      <c r="X164">
        <v>2911</v>
      </c>
      <c r="Y164">
        <v>63</v>
      </c>
      <c r="Z164">
        <v>0</v>
      </c>
      <c r="AA164">
        <v>63</v>
      </c>
      <c r="AB164">
        <v>0</v>
      </c>
      <c r="AC164">
        <v>52</v>
      </c>
      <c r="AD164">
        <v>-63</v>
      </c>
      <c r="AE164">
        <v>0</v>
      </c>
      <c r="AF164">
        <v>0</v>
      </c>
      <c r="AG164">
        <v>0</v>
      </c>
      <c r="AH164" t="s">
        <v>184</v>
      </c>
      <c r="AI164" s="1">
        <v>44621.252013888887</v>
      </c>
      <c r="AJ164">
        <v>265</v>
      </c>
      <c r="AK164">
        <v>1</v>
      </c>
      <c r="AL164">
        <v>0</v>
      </c>
      <c r="AM164">
        <v>1</v>
      </c>
      <c r="AN164">
        <v>0</v>
      </c>
      <c r="AO164">
        <v>0</v>
      </c>
      <c r="AP164">
        <v>-64</v>
      </c>
      <c r="AQ164">
        <v>0</v>
      </c>
      <c r="AR164">
        <v>0</v>
      </c>
      <c r="AS164">
        <v>0</v>
      </c>
      <c r="AT164" t="s">
        <v>87</v>
      </c>
      <c r="AU164" t="s">
        <v>87</v>
      </c>
      <c r="AV164" t="s">
        <v>87</v>
      </c>
      <c r="AW164" t="s">
        <v>87</v>
      </c>
      <c r="AX164" t="s">
        <v>87</v>
      </c>
      <c r="AY164" t="s">
        <v>87</v>
      </c>
      <c r="AZ164" t="s">
        <v>87</v>
      </c>
      <c r="BA164" t="s">
        <v>87</v>
      </c>
      <c r="BB164" t="s">
        <v>87</v>
      </c>
      <c r="BC164" t="s">
        <v>87</v>
      </c>
      <c r="BD164" t="s">
        <v>87</v>
      </c>
      <c r="BE164" t="s">
        <v>87</v>
      </c>
    </row>
    <row r="165" spans="1:57" x14ac:dyDescent="0.45">
      <c r="A165" t="s">
        <v>442</v>
      </c>
      <c r="B165" t="s">
        <v>79</v>
      </c>
      <c r="C165" t="s">
        <v>177</v>
      </c>
      <c r="D165" t="s">
        <v>81</v>
      </c>
      <c r="E165" s="2" t="str">
        <f>HYPERLINK("capsilon://?command=openfolder&amp;siteaddress=FAM.docvelocity-na8.net&amp;folderid=FXE4DA9138-9643-428D-7BA2-3DB4FFA772C9","FX220210044")</f>
        <v>FX220210044</v>
      </c>
      <c r="F165" t="s">
        <v>19</v>
      </c>
      <c r="G165" t="s">
        <v>19</v>
      </c>
      <c r="H165" t="s">
        <v>82</v>
      </c>
      <c r="I165" t="s">
        <v>248</v>
      </c>
      <c r="J165">
        <v>0</v>
      </c>
      <c r="K165" t="s">
        <v>84</v>
      </c>
      <c r="L165" t="s">
        <v>85</v>
      </c>
      <c r="M165" t="s">
        <v>86</v>
      </c>
      <c r="N165">
        <v>2</v>
      </c>
      <c r="O165" s="1">
        <v>44622.210115740738</v>
      </c>
      <c r="P165" s="1">
        <v>44622.616620370369</v>
      </c>
      <c r="Q165">
        <v>27145</v>
      </c>
      <c r="R165">
        <v>7977</v>
      </c>
      <c r="S165" t="b">
        <v>0</v>
      </c>
      <c r="T165" t="s">
        <v>87</v>
      </c>
      <c r="U165" t="b">
        <v>1</v>
      </c>
      <c r="V165" t="s">
        <v>187</v>
      </c>
      <c r="W165" s="1">
        <v>44622.274687500001</v>
      </c>
      <c r="X165">
        <v>5382</v>
      </c>
      <c r="Y165">
        <v>456</v>
      </c>
      <c r="Z165">
        <v>0</v>
      </c>
      <c r="AA165">
        <v>456</v>
      </c>
      <c r="AB165">
        <v>310</v>
      </c>
      <c r="AC165">
        <v>192</v>
      </c>
      <c r="AD165">
        <v>-456</v>
      </c>
      <c r="AE165">
        <v>0</v>
      </c>
      <c r="AF165">
        <v>0</v>
      </c>
      <c r="AG165">
        <v>0</v>
      </c>
      <c r="AH165" t="s">
        <v>99</v>
      </c>
      <c r="AI165" s="1">
        <v>44622.616620370369</v>
      </c>
      <c r="AJ165">
        <v>1828</v>
      </c>
      <c r="AK165">
        <v>18</v>
      </c>
      <c r="AL165">
        <v>0</v>
      </c>
      <c r="AM165">
        <v>18</v>
      </c>
      <c r="AN165">
        <v>310</v>
      </c>
      <c r="AO165">
        <v>18</v>
      </c>
      <c r="AP165">
        <v>-474</v>
      </c>
      <c r="AQ165">
        <v>0</v>
      </c>
      <c r="AR165">
        <v>0</v>
      </c>
      <c r="AS165">
        <v>0</v>
      </c>
      <c r="AT165" t="s">
        <v>87</v>
      </c>
      <c r="AU165" t="s">
        <v>87</v>
      </c>
      <c r="AV165" t="s">
        <v>87</v>
      </c>
      <c r="AW165" t="s">
        <v>87</v>
      </c>
      <c r="AX165" t="s">
        <v>87</v>
      </c>
      <c r="AY165" t="s">
        <v>87</v>
      </c>
      <c r="AZ165" t="s">
        <v>87</v>
      </c>
      <c r="BA165" t="s">
        <v>87</v>
      </c>
      <c r="BB165" t="s">
        <v>87</v>
      </c>
      <c r="BC165" t="s">
        <v>87</v>
      </c>
      <c r="BD165" t="s">
        <v>87</v>
      </c>
      <c r="BE165" t="s">
        <v>87</v>
      </c>
    </row>
    <row r="166" spans="1:57" x14ac:dyDescent="0.45">
      <c r="A166" t="s">
        <v>443</v>
      </c>
      <c r="B166" t="s">
        <v>79</v>
      </c>
      <c r="C166" t="s">
        <v>164</v>
      </c>
      <c r="D166" t="s">
        <v>81</v>
      </c>
      <c r="E166" s="2" t="str">
        <f>HYPERLINK("capsilon://?command=openfolder&amp;siteaddress=FAM.docvelocity-na8.net&amp;folderid=FX37DDE947-04BA-3498-0D5B-A50F84623EB2","FX22029059")</f>
        <v>FX22029059</v>
      </c>
      <c r="F166" t="s">
        <v>19</v>
      </c>
      <c r="G166" t="s">
        <v>19</v>
      </c>
      <c r="H166" t="s">
        <v>82</v>
      </c>
      <c r="I166" t="s">
        <v>261</v>
      </c>
      <c r="J166">
        <v>0</v>
      </c>
      <c r="K166" t="s">
        <v>84</v>
      </c>
      <c r="L166" t="s">
        <v>85</v>
      </c>
      <c r="M166" t="s">
        <v>86</v>
      </c>
      <c r="N166">
        <v>2</v>
      </c>
      <c r="O166" s="1">
        <v>44622.252164351848</v>
      </c>
      <c r="P166" s="1">
        <v>44622.639351851853</v>
      </c>
      <c r="Q166">
        <v>28585</v>
      </c>
      <c r="R166">
        <v>4868</v>
      </c>
      <c r="S166" t="b">
        <v>0</v>
      </c>
      <c r="T166" t="s">
        <v>87</v>
      </c>
      <c r="U166" t="b">
        <v>1</v>
      </c>
      <c r="V166" t="s">
        <v>183</v>
      </c>
      <c r="W166" s="1">
        <v>44622.287534722222</v>
      </c>
      <c r="X166">
        <v>2867</v>
      </c>
      <c r="Y166">
        <v>532</v>
      </c>
      <c r="Z166">
        <v>0</v>
      </c>
      <c r="AA166">
        <v>532</v>
      </c>
      <c r="AB166">
        <v>0</v>
      </c>
      <c r="AC166">
        <v>87</v>
      </c>
      <c r="AD166">
        <v>-532</v>
      </c>
      <c r="AE166">
        <v>0</v>
      </c>
      <c r="AF166">
        <v>0</v>
      </c>
      <c r="AG166">
        <v>0</v>
      </c>
      <c r="AH166" t="s">
        <v>168</v>
      </c>
      <c r="AI166" s="1">
        <v>44622.639351851853</v>
      </c>
      <c r="AJ166">
        <v>2001</v>
      </c>
      <c r="AK166">
        <v>5</v>
      </c>
      <c r="AL166">
        <v>0</v>
      </c>
      <c r="AM166">
        <v>5</v>
      </c>
      <c r="AN166">
        <v>0</v>
      </c>
      <c r="AO166">
        <v>5</v>
      </c>
      <c r="AP166">
        <v>-537</v>
      </c>
      <c r="AQ166">
        <v>0</v>
      </c>
      <c r="AR166">
        <v>0</v>
      </c>
      <c r="AS166">
        <v>0</v>
      </c>
      <c r="AT166" t="s">
        <v>87</v>
      </c>
      <c r="AU166" t="s">
        <v>87</v>
      </c>
      <c r="AV166" t="s">
        <v>87</v>
      </c>
      <c r="AW166" t="s">
        <v>87</v>
      </c>
      <c r="AX166" t="s">
        <v>87</v>
      </c>
      <c r="AY166" t="s">
        <v>87</v>
      </c>
      <c r="AZ166" t="s">
        <v>87</v>
      </c>
      <c r="BA166" t="s">
        <v>87</v>
      </c>
      <c r="BB166" t="s">
        <v>87</v>
      </c>
      <c r="BC166" t="s">
        <v>87</v>
      </c>
      <c r="BD166" t="s">
        <v>87</v>
      </c>
      <c r="BE166" t="s">
        <v>87</v>
      </c>
    </row>
    <row r="167" spans="1:57" x14ac:dyDescent="0.45">
      <c r="A167" t="s">
        <v>444</v>
      </c>
      <c r="B167" t="s">
        <v>79</v>
      </c>
      <c r="C167" t="s">
        <v>294</v>
      </c>
      <c r="D167" t="s">
        <v>81</v>
      </c>
      <c r="E167" s="2" t="str">
        <f>HYPERLINK("capsilon://?command=openfolder&amp;siteaddress=FAM.docvelocity-na8.net&amp;folderid=FX18C77600-5157-E64A-C244-A87883DFA044","FX220210676")</f>
        <v>FX220210676</v>
      </c>
      <c r="F167" t="s">
        <v>19</v>
      </c>
      <c r="G167" t="s">
        <v>19</v>
      </c>
      <c r="H167" t="s">
        <v>82</v>
      </c>
      <c r="I167" t="s">
        <v>295</v>
      </c>
      <c r="J167">
        <v>0</v>
      </c>
      <c r="K167" t="s">
        <v>84</v>
      </c>
      <c r="L167" t="s">
        <v>85</v>
      </c>
      <c r="M167" t="s">
        <v>86</v>
      </c>
      <c r="N167">
        <v>2</v>
      </c>
      <c r="O167" s="1">
        <v>44622.255127314813</v>
      </c>
      <c r="P167" s="1">
        <v>44622.629988425928</v>
      </c>
      <c r="Q167">
        <v>30366</v>
      </c>
      <c r="R167">
        <v>2022</v>
      </c>
      <c r="S167" t="b">
        <v>0</v>
      </c>
      <c r="T167" t="s">
        <v>87</v>
      </c>
      <c r="U167" t="b">
        <v>1</v>
      </c>
      <c r="V167" t="s">
        <v>88</v>
      </c>
      <c r="W167" s="1">
        <v>44622.279652777775</v>
      </c>
      <c r="X167">
        <v>1771</v>
      </c>
      <c r="Y167">
        <v>42</v>
      </c>
      <c r="Z167">
        <v>0</v>
      </c>
      <c r="AA167">
        <v>42</v>
      </c>
      <c r="AB167">
        <v>21</v>
      </c>
      <c r="AC167">
        <v>37</v>
      </c>
      <c r="AD167">
        <v>-42</v>
      </c>
      <c r="AE167">
        <v>0</v>
      </c>
      <c r="AF167">
        <v>0</v>
      </c>
      <c r="AG167">
        <v>0</v>
      </c>
      <c r="AH167" t="s">
        <v>99</v>
      </c>
      <c r="AI167" s="1">
        <v>44622.629988425928</v>
      </c>
      <c r="AJ167">
        <v>241</v>
      </c>
      <c r="AK167">
        <v>0</v>
      </c>
      <c r="AL167">
        <v>0</v>
      </c>
      <c r="AM167">
        <v>0</v>
      </c>
      <c r="AN167">
        <v>21</v>
      </c>
      <c r="AO167">
        <v>0</v>
      </c>
      <c r="AP167">
        <v>-42</v>
      </c>
      <c r="AQ167">
        <v>0</v>
      </c>
      <c r="AR167">
        <v>0</v>
      </c>
      <c r="AS167">
        <v>0</v>
      </c>
      <c r="AT167" t="s">
        <v>87</v>
      </c>
      <c r="AU167" t="s">
        <v>87</v>
      </c>
      <c r="AV167" t="s">
        <v>87</v>
      </c>
      <c r="AW167" t="s">
        <v>87</v>
      </c>
      <c r="AX167" t="s">
        <v>87</v>
      </c>
      <c r="AY167" t="s">
        <v>87</v>
      </c>
      <c r="AZ167" t="s">
        <v>87</v>
      </c>
      <c r="BA167" t="s">
        <v>87</v>
      </c>
      <c r="BB167" t="s">
        <v>87</v>
      </c>
      <c r="BC167" t="s">
        <v>87</v>
      </c>
      <c r="BD167" t="s">
        <v>87</v>
      </c>
      <c r="BE167" t="s">
        <v>87</v>
      </c>
    </row>
    <row r="168" spans="1:57" x14ac:dyDescent="0.45">
      <c r="A168" t="s">
        <v>445</v>
      </c>
      <c r="B168" t="s">
        <v>79</v>
      </c>
      <c r="C168" t="s">
        <v>446</v>
      </c>
      <c r="D168" t="s">
        <v>81</v>
      </c>
      <c r="E168" s="2" t="str">
        <f>HYPERLINK("capsilon://?command=openfolder&amp;siteaddress=FAM.docvelocity-na8.net&amp;folderid=FX4E77B65B-47B8-E6C8-853C-F30E0E04078F","FX22028436")</f>
        <v>FX22028436</v>
      </c>
      <c r="F168" t="s">
        <v>19</v>
      </c>
      <c r="G168" t="s">
        <v>19</v>
      </c>
      <c r="H168" t="s">
        <v>82</v>
      </c>
      <c r="I168" t="s">
        <v>447</v>
      </c>
      <c r="J168">
        <v>0</v>
      </c>
      <c r="K168" t="s">
        <v>84</v>
      </c>
      <c r="L168" t="s">
        <v>85</v>
      </c>
      <c r="M168" t="s">
        <v>86</v>
      </c>
      <c r="N168">
        <v>2</v>
      </c>
      <c r="O168" s="1">
        <v>44622.363252314812</v>
      </c>
      <c r="P168" s="1">
        <v>44622.681168981479</v>
      </c>
      <c r="Q168">
        <v>27237</v>
      </c>
      <c r="R168">
        <v>231</v>
      </c>
      <c r="S168" t="b">
        <v>0</v>
      </c>
      <c r="T168" t="s">
        <v>87</v>
      </c>
      <c r="U168" t="b">
        <v>0</v>
      </c>
      <c r="V168" t="s">
        <v>277</v>
      </c>
      <c r="W168" s="1">
        <v>44622.365428240744</v>
      </c>
      <c r="X168">
        <v>153</v>
      </c>
      <c r="Y168">
        <v>9</v>
      </c>
      <c r="Z168">
        <v>0</v>
      </c>
      <c r="AA168">
        <v>9</v>
      </c>
      <c r="AB168">
        <v>0</v>
      </c>
      <c r="AC168">
        <v>3</v>
      </c>
      <c r="AD168">
        <v>-9</v>
      </c>
      <c r="AE168">
        <v>0</v>
      </c>
      <c r="AF168">
        <v>0</v>
      </c>
      <c r="AG168">
        <v>0</v>
      </c>
      <c r="AH168" t="s">
        <v>99</v>
      </c>
      <c r="AI168" s="1">
        <v>44622.681168981479</v>
      </c>
      <c r="AJ168">
        <v>78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-9</v>
      </c>
      <c r="AQ168">
        <v>0</v>
      </c>
      <c r="AR168">
        <v>0</v>
      </c>
      <c r="AS168">
        <v>0</v>
      </c>
      <c r="AT168" t="s">
        <v>87</v>
      </c>
      <c r="AU168" t="s">
        <v>87</v>
      </c>
      <c r="AV168" t="s">
        <v>87</v>
      </c>
      <c r="AW168" t="s">
        <v>87</v>
      </c>
      <c r="AX168" t="s">
        <v>87</v>
      </c>
      <c r="AY168" t="s">
        <v>87</v>
      </c>
      <c r="AZ168" t="s">
        <v>87</v>
      </c>
      <c r="BA168" t="s">
        <v>87</v>
      </c>
      <c r="BB168" t="s">
        <v>87</v>
      </c>
      <c r="BC168" t="s">
        <v>87</v>
      </c>
      <c r="BD168" t="s">
        <v>87</v>
      </c>
      <c r="BE168" t="s">
        <v>87</v>
      </c>
    </row>
    <row r="169" spans="1:57" x14ac:dyDescent="0.45">
      <c r="A169" t="s">
        <v>448</v>
      </c>
      <c r="B169" t="s">
        <v>79</v>
      </c>
      <c r="C169" t="s">
        <v>449</v>
      </c>
      <c r="D169" t="s">
        <v>81</v>
      </c>
      <c r="E169" s="2" t="str">
        <f>HYPERLINK("capsilon://?command=openfolder&amp;siteaddress=FAM.docvelocity-na8.net&amp;folderid=FX6DA6D881-4DA3-46DB-04DA-716E57449765","FX21128485")</f>
        <v>FX21128485</v>
      </c>
      <c r="F169" t="s">
        <v>19</v>
      </c>
      <c r="G169" t="s">
        <v>19</v>
      </c>
      <c r="H169" t="s">
        <v>82</v>
      </c>
      <c r="I169" t="s">
        <v>450</v>
      </c>
      <c r="J169">
        <v>0</v>
      </c>
      <c r="K169" t="s">
        <v>84</v>
      </c>
      <c r="L169" t="s">
        <v>85</v>
      </c>
      <c r="M169" t="s">
        <v>86</v>
      </c>
      <c r="N169">
        <v>2</v>
      </c>
      <c r="O169" s="1">
        <v>44622.385381944441</v>
      </c>
      <c r="P169" s="1">
        <v>44622.681932870371</v>
      </c>
      <c r="Q169">
        <v>25309</v>
      </c>
      <c r="R169">
        <v>313</v>
      </c>
      <c r="S169" t="b">
        <v>0</v>
      </c>
      <c r="T169" t="s">
        <v>87</v>
      </c>
      <c r="U169" t="b">
        <v>0</v>
      </c>
      <c r="V169" t="s">
        <v>277</v>
      </c>
      <c r="W169" s="1">
        <v>44622.391944444447</v>
      </c>
      <c r="X169">
        <v>201</v>
      </c>
      <c r="Y169">
        <v>9</v>
      </c>
      <c r="Z169">
        <v>0</v>
      </c>
      <c r="AA169">
        <v>9</v>
      </c>
      <c r="AB169">
        <v>0</v>
      </c>
      <c r="AC169">
        <v>9</v>
      </c>
      <c r="AD169">
        <v>-9</v>
      </c>
      <c r="AE169">
        <v>0</v>
      </c>
      <c r="AF169">
        <v>0</v>
      </c>
      <c r="AG169">
        <v>0</v>
      </c>
      <c r="AH169" t="s">
        <v>99</v>
      </c>
      <c r="AI169" s="1">
        <v>44622.681932870371</v>
      </c>
      <c r="AJ169">
        <v>65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-9</v>
      </c>
      <c r="AQ169">
        <v>0</v>
      </c>
      <c r="AR169">
        <v>0</v>
      </c>
      <c r="AS169">
        <v>0</v>
      </c>
      <c r="AT169" t="s">
        <v>87</v>
      </c>
      <c r="AU169" t="s">
        <v>87</v>
      </c>
      <c r="AV169" t="s">
        <v>87</v>
      </c>
      <c r="AW169" t="s">
        <v>87</v>
      </c>
      <c r="AX169" t="s">
        <v>87</v>
      </c>
      <c r="AY169" t="s">
        <v>87</v>
      </c>
      <c r="AZ169" t="s">
        <v>87</v>
      </c>
      <c r="BA169" t="s">
        <v>87</v>
      </c>
      <c r="BB169" t="s">
        <v>87</v>
      </c>
      <c r="BC169" t="s">
        <v>87</v>
      </c>
      <c r="BD169" t="s">
        <v>87</v>
      </c>
      <c r="BE169" t="s">
        <v>87</v>
      </c>
    </row>
    <row r="170" spans="1:57" x14ac:dyDescent="0.45">
      <c r="A170" t="s">
        <v>451</v>
      </c>
      <c r="B170" t="s">
        <v>79</v>
      </c>
      <c r="C170" t="s">
        <v>452</v>
      </c>
      <c r="D170" t="s">
        <v>81</v>
      </c>
      <c r="E170" s="2" t="str">
        <f>HYPERLINK("capsilon://?command=openfolder&amp;siteaddress=FAM.docvelocity-na8.net&amp;folderid=FXA5EDD204-27EB-3CEA-20A6-618984EDA550","FX220212856")</f>
        <v>FX220212856</v>
      </c>
      <c r="F170" t="s">
        <v>19</v>
      </c>
      <c r="G170" t="s">
        <v>19</v>
      </c>
      <c r="H170" t="s">
        <v>82</v>
      </c>
      <c r="I170" t="s">
        <v>453</v>
      </c>
      <c r="J170">
        <v>0</v>
      </c>
      <c r="K170" t="s">
        <v>84</v>
      </c>
      <c r="L170" t="s">
        <v>85</v>
      </c>
      <c r="M170" t="s">
        <v>86</v>
      </c>
      <c r="N170">
        <v>1</v>
      </c>
      <c r="O170" s="1">
        <v>44622.460509259261</v>
      </c>
      <c r="P170" s="1">
        <v>44622.502789351849</v>
      </c>
      <c r="Q170">
        <v>3374</v>
      </c>
      <c r="R170">
        <v>279</v>
      </c>
      <c r="S170" t="b">
        <v>0</v>
      </c>
      <c r="T170" t="s">
        <v>87</v>
      </c>
      <c r="U170" t="b">
        <v>0</v>
      </c>
      <c r="V170" t="s">
        <v>102</v>
      </c>
      <c r="W170" s="1">
        <v>44622.502789351849</v>
      </c>
      <c r="X170">
        <v>176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27</v>
      </c>
      <c r="AF170">
        <v>0</v>
      </c>
      <c r="AG170">
        <v>4</v>
      </c>
      <c r="AH170" t="s">
        <v>87</v>
      </c>
      <c r="AI170" t="s">
        <v>87</v>
      </c>
      <c r="AJ170" t="s">
        <v>87</v>
      </c>
      <c r="AK170" t="s">
        <v>87</v>
      </c>
      <c r="AL170" t="s">
        <v>87</v>
      </c>
      <c r="AM170" t="s">
        <v>87</v>
      </c>
      <c r="AN170" t="s">
        <v>87</v>
      </c>
      <c r="AO170" t="s">
        <v>87</v>
      </c>
      <c r="AP170" t="s">
        <v>87</v>
      </c>
      <c r="AQ170" t="s">
        <v>87</v>
      </c>
      <c r="AR170" t="s">
        <v>87</v>
      </c>
      <c r="AS170" t="s">
        <v>87</v>
      </c>
      <c r="AT170" t="s">
        <v>87</v>
      </c>
      <c r="AU170" t="s">
        <v>87</v>
      </c>
      <c r="AV170" t="s">
        <v>87</v>
      </c>
      <c r="AW170" t="s">
        <v>87</v>
      </c>
      <c r="AX170" t="s">
        <v>87</v>
      </c>
      <c r="AY170" t="s">
        <v>87</v>
      </c>
      <c r="AZ170" t="s">
        <v>87</v>
      </c>
      <c r="BA170" t="s">
        <v>87</v>
      </c>
      <c r="BB170" t="s">
        <v>87</v>
      </c>
      <c r="BC170" t="s">
        <v>87</v>
      </c>
      <c r="BD170" t="s">
        <v>87</v>
      </c>
      <c r="BE170" t="s">
        <v>87</v>
      </c>
    </row>
    <row r="171" spans="1:57" x14ac:dyDescent="0.45">
      <c r="A171" t="s">
        <v>454</v>
      </c>
      <c r="B171" t="s">
        <v>79</v>
      </c>
      <c r="C171" t="s">
        <v>452</v>
      </c>
      <c r="D171" t="s">
        <v>81</v>
      </c>
      <c r="E171" s="2" t="str">
        <f>HYPERLINK("capsilon://?command=openfolder&amp;siteaddress=FAM.docvelocity-na8.net&amp;folderid=FXA5EDD204-27EB-3CEA-20A6-618984EDA550","FX220212856")</f>
        <v>FX220212856</v>
      </c>
      <c r="F171" t="s">
        <v>19</v>
      </c>
      <c r="G171" t="s">
        <v>19</v>
      </c>
      <c r="H171" t="s">
        <v>82</v>
      </c>
      <c r="I171" t="s">
        <v>455</v>
      </c>
      <c r="J171">
        <v>0</v>
      </c>
      <c r="K171" t="s">
        <v>84</v>
      </c>
      <c r="L171" t="s">
        <v>85</v>
      </c>
      <c r="M171" t="s">
        <v>86</v>
      </c>
      <c r="N171">
        <v>1</v>
      </c>
      <c r="O171" s="1">
        <v>44622.462939814817</v>
      </c>
      <c r="P171" s="1">
        <v>44622.504374999997</v>
      </c>
      <c r="Q171">
        <v>3382</v>
      </c>
      <c r="R171">
        <v>198</v>
      </c>
      <c r="S171" t="b">
        <v>0</v>
      </c>
      <c r="T171" t="s">
        <v>87</v>
      </c>
      <c r="U171" t="b">
        <v>0</v>
      </c>
      <c r="V171" t="s">
        <v>102</v>
      </c>
      <c r="W171" s="1">
        <v>44622.504374999997</v>
      </c>
      <c r="X171">
        <v>136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27</v>
      </c>
      <c r="AF171">
        <v>0</v>
      </c>
      <c r="AG171">
        <v>4</v>
      </c>
      <c r="AH171" t="s">
        <v>87</v>
      </c>
      <c r="AI171" t="s">
        <v>87</v>
      </c>
      <c r="AJ171" t="s">
        <v>87</v>
      </c>
      <c r="AK171" t="s">
        <v>87</v>
      </c>
      <c r="AL171" t="s">
        <v>87</v>
      </c>
      <c r="AM171" t="s">
        <v>87</v>
      </c>
      <c r="AN171" t="s">
        <v>87</v>
      </c>
      <c r="AO171" t="s">
        <v>87</v>
      </c>
      <c r="AP171" t="s">
        <v>87</v>
      </c>
      <c r="AQ171" t="s">
        <v>87</v>
      </c>
      <c r="AR171" t="s">
        <v>87</v>
      </c>
      <c r="AS171" t="s">
        <v>87</v>
      </c>
      <c r="AT171" t="s">
        <v>87</v>
      </c>
      <c r="AU171" t="s">
        <v>87</v>
      </c>
      <c r="AV171" t="s">
        <v>87</v>
      </c>
      <c r="AW171" t="s">
        <v>87</v>
      </c>
      <c r="AX171" t="s">
        <v>87</v>
      </c>
      <c r="AY171" t="s">
        <v>87</v>
      </c>
      <c r="AZ171" t="s">
        <v>87</v>
      </c>
      <c r="BA171" t="s">
        <v>87</v>
      </c>
      <c r="BB171" t="s">
        <v>87</v>
      </c>
      <c r="BC171" t="s">
        <v>87</v>
      </c>
      <c r="BD171" t="s">
        <v>87</v>
      </c>
      <c r="BE171" t="s">
        <v>87</v>
      </c>
    </row>
    <row r="172" spans="1:57" x14ac:dyDescent="0.45">
      <c r="A172" t="s">
        <v>456</v>
      </c>
      <c r="B172" t="s">
        <v>79</v>
      </c>
      <c r="C172" t="s">
        <v>452</v>
      </c>
      <c r="D172" t="s">
        <v>81</v>
      </c>
      <c r="E172" s="2" t="str">
        <f>HYPERLINK("capsilon://?command=openfolder&amp;siteaddress=FAM.docvelocity-na8.net&amp;folderid=FXA5EDD204-27EB-3CEA-20A6-618984EDA550","FX220212856")</f>
        <v>FX220212856</v>
      </c>
      <c r="F172" t="s">
        <v>19</v>
      </c>
      <c r="G172" t="s">
        <v>19</v>
      </c>
      <c r="H172" t="s">
        <v>82</v>
      </c>
      <c r="I172" t="s">
        <v>453</v>
      </c>
      <c r="J172">
        <v>0</v>
      </c>
      <c r="K172" t="s">
        <v>84</v>
      </c>
      <c r="L172" t="s">
        <v>85</v>
      </c>
      <c r="M172" t="s">
        <v>86</v>
      </c>
      <c r="N172">
        <v>2</v>
      </c>
      <c r="O172" s="1">
        <v>44622.503506944442</v>
      </c>
      <c r="P172" s="1">
        <v>44622.641006944446</v>
      </c>
      <c r="Q172">
        <v>9436</v>
      </c>
      <c r="R172">
        <v>2444</v>
      </c>
      <c r="S172" t="b">
        <v>0</v>
      </c>
      <c r="T172" t="s">
        <v>87</v>
      </c>
      <c r="U172" t="b">
        <v>1</v>
      </c>
      <c r="V172" t="s">
        <v>175</v>
      </c>
      <c r="W172" s="1">
        <v>44622.533715277779</v>
      </c>
      <c r="X172">
        <v>1986</v>
      </c>
      <c r="Y172">
        <v>142</v>
      </c>
      <c r="Z172">
        <v>0</v>
      </c>
      <c r="AA172">
        <v>142</v>
      </c>
      <c r="AB172">
        <v>27</v>
      </c>
      <c r="AC172">
        <v>118</v>
      </c>
      <c r="AD172">
        <v>-142</v>
      </c>
      <c r="AE172">
        <v>0</v>
      </c>
      <c r="AF172">
        <v>0</v>
      </c>
      <c r="AG172">
        <v>0</v>
      </c>
      <c r="AH172" t="s">
        <v>99</v>
      </c>
      <c r="AI172" s="1">
        <v>44622.641006944446</v>
      </c>
      <c r="AJ172">
        <v>451</v>
      </c>
      <c r="AK172">
        <v>9</v>
      </c>
      <c r="AL172">
        <v>0</v>
      </c>
      <c r="AM172">
        <v>9</v>
      </c>
      <c r="AN172">
        <v>27</v>
      </c>
      <c r="AO172">
        <v>9</v>
      </c>
      <c r="AP172">
        <v>-151</v>
      </c>
      <c r="AQ172">
        <v>0</v>
      </c>
      <c r="AR172">
        <v>0</v>
      </c>
      <c r="AS172">
        <v>0</v>
      </c>
      <c r="AT172" t="s">
        <v>87</v>
      </c>
      <c r="AU172" t="s">
        <v>87</v>
      </c>
      <c r="AV172" t="s">
        <v>87</v>
      </c>
      <c r="AW172" t="s">
        <v>87</v>
      </c>
      <c r="AX172" t="s">
        <v>87</v>
      </c>
      <c r="AY172" t="s">
        <v>87</v>
      </c>
      <c r="AZ172" t="s">
        <v>87</v>
      </c>
      <c r="BA172" t="s">
        <v>87</v>
      </c>
      <c r="BB172" t="s">
        <v>87</v>
      </c>
      <c r="BC172" t="s">
        <v>87</v>
      </c>
      <c r="BD172" t="s">
        <v>87</v>
      </c>
      <c r="BE172" t="s">
        <v>87</v>
      </c>
    </row>
    <row r="173" spans="1:57" x14ac:dyDescent="0.45">
      <c r="A173" t="s">
        <v>457</v>
      </c>
      <c r="B173" t="s">
        <v>79</v>
      </c>
      <c r="C173" t="s">
        <v>452</v>
      </c>
      <c r="D173" t="s">
        <v>81</v>
      </c>
      <c r="E173" s="2" t="str">
        <f>HYPERLINK("capsilon://?command=openfolder&amp;siteaddress=FAM.docvelocity-na8.net&amp;folderid=FXA5EDD204-27EB-3CEA-20A6-618984EDA550","FX220212856")</f>
        <v>FX220212856</v>
      </c>
      <c r="F173" t="s">
        <v>19</v>
      </c>
      <c r="G173" t="s">
        <v>19</v>
      </c>
      <c r="H173" t="s">
        <v>82</v>
      </c>
      <c r="I173" t="s">
        <v>455</v>
      </c>
      <c r="J173">
        <v>0</v>
      </c>
      <c r="K173" t="s">
        <v>84</v>
      </c>
      <c r="L173" t="s">
        <v>85</v>
      </c>
      <c r="M173" t="s">
        <v>86</v>
      </c>
      <c r="N173">
        <v>2</v>
      </c>
      <c r="O173" s="1">
        <v>44622.505266203705</v>
      </c>
      <c r="P173" s="1">
        <v>44622.664837962962</v>
      </c>
      <c r="Q173">
        <v>8569</v>
      </c>
      <c r="R173">
        <v>5218</v>
      </c>
      <c r="S173" t="b">
        <v>0</v>
      </c>
      <c r="T173" t="s">
        <v>87</v>
      </c>
      <c r="U173" t="b">
        <v>1</v>
      </c>
      <c r="V173" t="s">
        <v>119</v>
      </c>
      <c r="W173" s="1">
        <v>44622.583009259259</v>
      </c>
      <c r="X173">
        <v>3227</v>
      </c>
      <c r="Y173">
        <v>191</v>
      </c>
      <c r="Z173">
        <v>0</v>
      </c>
      <c r="AA173">
        <v>191</v>
      </c>
      <c r="AB173">
        <v>0</v>
      </c>
      <c r="AC173">
        <v>152</v>
      </c>
      <c r="AD173">
        <v>-191</v>
      </c>
      <c r="AE173">
        <v>0</v>
      </c>
      <c r="AF173">
        <v>0</v>
      </c>
      <c r="AG173">
        <v>0</v>
      </c>
      <c r="AH173" t="s">
        <v>99</v>
      </c>
      <c r="AI173" s="1">
        <v>44622.664837962962</v>
      </c>
      <c r="AJ173">
        <v>100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-191</v>
      </c>
      <c r="AQ173">
        <v>0</v>
      </c>
      <c r="AR173">
        <v>0</v>
      </c>
      <c r="AS173">
        <v>0</v>
      </c>
      <c r="AT173" t="s">
        <v>87</v>
      </c>
      <c r="AU173" t="s">
        <v>87</v>
      </c>
      <c r="AV173" t="s">
        <v>87</v>
      </c>
      <c r="AW173" t="s">
        <v>87</v>
      </c>
      <c r="AX173" t="s">
        <v>87</v>
      </c>
      <c r="AY173" t="s">
        <v>87</v>
      </c>
      <c r="AZ173" t="s">
        <v>87</v>
      </c>
      <c r="BA173" t="s">
        <v>87</v>
      </c>
      <c r="BB173" t="s">
        <v>87</v>
      </c>
      <c r="BC173" t="s">
        <v>87</v>
      </c>
      <c r="BD173" t="s">
        <v>87</v>
      </c>
      <c r="BE173" t="s">
        <v>87</v>
      </c>
    </row>
    <row r="174" spans="1:57" x14ac:dyDescent="0.45">
      <c r="A174" t="s">
        <v>458</v>
      </c>
      <c r="B174" t="s">
        <v>79</v>
      </c>
      <c r="C174" t="s">
        <v>459</v>
      </c>
      <c r="D174" t="s">
        <v>81</v>
      </c>
      <c r="E174" s="2" t="str">
        <f>HYPERLINK("capsilon://?command=openfolder&amp;siteaddress=FAM.docvelocity-na8.net&amp;folderid=FX1A2DCB78-CA91-55C2-A48A-B5D369B4CE1A","FX220210870")</f>
        <v>FX220210870</v>
      </c>
      <c r="F174" t="s">
        <v>19</v>
      </c>
      <c r="G174" t="s">
        <v>19</v>
      </c>
      <c r="H174" t="s">
        <v>82</v>
      </c>
      <c r="I174" t="s">
        <v>460</v>
      </c>
      <c r="J174">
        <v>0</v>
      </c>
      <c r="K174" t="s">
        <v>84</v>
      </c>
      <c r="L174" t="s">
        <v>85</v>
      </c>
      <c r="M174" t="s">
        <v>86</v>
      </c>
      <c r="N174">
        <v>2</v>
      </c>
      <c r="O174" s="1">
        <v>44622.559664351851</v>
      </c>
      <c r="P174" s="1">
        <v>44622.682106481479</v>
      </c>
      <c r="Q174">
        <v>10401</v>
      </c>
      <c r="R174">
        <v>178</v>
      </c>
      <c r="S174" t="b">
        <v>0</v>
      </c>
      <c r="T174" t="s">
        <v>87</v>
      </c>
      <c r="U174" t="b">
        <v>0</v>
      </c>
      <c r="V174" t="s">
        <v>142</v>
      </c>
      <c r="W174" s="1">
        <v>44622.563194444447</v>
      </c>
      <c r="X174">
        <v>164</v>
      </c>
      <c r="Y174">
        <v>0</v>
      </c>
      <c r="Z174">
        <v>0</v>
      </c>
      <c r="AA174">
        <v>0</v>
      </c>
      <c r="AB174">
        <v>52</v>
      </c>
      <c r="AC174">
        <v>0</v>
      </c>
      <c r="AD174">
        <v>0</v>
      </c>
      <c r="AE174">
        <v>0</v>
      </c>
      <c r="AF174">
        <v>0</v>
      </c>
      <c r="AG174">
        <v>0</v>
      </c>
      <c r="AH174" t="s">
        <v>99</v>
      </c>
      <c r="AI174" s="1">
        <v>44622.682106481479</v>
      </c>
      <c r="AJ174">
        <v>14</v>
      </c>
      <c r="AK174">
        <v>0</v>
      </c>
      <c r="AL174">
        <v>0</v>
      </c>
      <c r="AM174">
        <v>0</v>
      </c>
      <c r="AN174">
        <v>52</v>
      </c>
      <c r="AO174">
        <v>0</v>
      </c>
      <c r="AP174">
        <v>0</v>
      </c>
      <c r="AQ174">
        <v>0</v>
      </c>
      <c r="AR174">
        <v>0</v>
      </c>
      <c r="AS174">
        <v>0</v>
      </c>
      <c r="AT174" t="s">
        <v>87</v>
      </c>
      <c r="AU174" t="s">
        <v>87</v>
      </c>
      <c r="AV174" t="s">
        <v>87</v>
      </c>
      <c r="AW174" t="s">
        <v>87</v>
      </c>
      <c r="AX174" t="s">
        <v>87</v>
      </c>
      <c r="AY174" t="s">
        <v>87</v>
      </c>
      <c r="AZ174" t="s">
        <v>87</v>
      </c>
      <c r="BA174" t="s">
        <v>87</v>
      </c>
      <c r="BB174" t="s">
        <v>87</v>
      </c>
      <c r="BC174" t="s">
        <v>87</v>
      </c>
      <c r="BD174" t="s">
        <v>87</v>
      </c>
      <c r="BE174" t="s">
        <v>87</v>
      </c>
    </row>
    <row r="175" spans="1:57" x14ac:dyDescent="0.45">
      <c r="A175" t="s">
        <v>461</v>
      </c>
      <c r="B175" t="s">
        <v>79</v>
      </c>
      <c r="C175" t="s">
        <v>462</v>
      </c>
      <c r="D175" t="s">
        <v>81</v>
      </c>
      <c r="E175" s="2" t="str">
        <f>HYPERLINK("capsilon://?command=openfolder&amp;siteaddress=FAM.docvelocity-na8.net&amp;folderid=FX48C86831-B0BE-0AF6-0788-D2AA76DB40E7","FX22027712")</f>
        <v>FX22027712</v>
      </c>
      <c r="F175" t="s">
        <v>19</v>
      </c>
      <c r="G175" t="s">
        <v>19</v>
      </c>
      <c r="H175" t="s">
        <v>82</v>
      </c>
      <c r="I175" t="s">
        <v>463</v>
      </c>
      <c r="J175">
        <v>0</v>
      </c>
      <c r="K175" t="s">
        <v>84</v>
      </c>
      <c r="L175" t="s">
        <v>85</v>
      </c>
      <c r="M175" t="s">
        <v>86</v>
      </c>
      <c r="N175">
        <v>1</v>
      </c>
      <c r="O175" s="1">
        <v>44622.607847222222</v>
      </c>
      <c r="P175" s="1">
        <v>44623.36109953704</v>
      </c>
      <c r="Q175">
        <v>63660</v>
      </c>
      <c r="R175">
        <v>1421</v>
      </c>
      <c r="S175" t="b">
        <v>0</v>
      </c>
      <c r="T175" t="s">
        <v>87</v>
      </c>
      <c r="U175" t="b">
        <v>0</v>
      </c>
      <c r="V175" t="s">
        <v>192</v>
      </c>
      <c r="W175" s="1">
        <v>44623.36109953704</v>
      </c>
      <c r="X175">
        <v>453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27</v>
      </c>
      <c r="AF175">
        <v>0</v>
      </c>
      <c r="AG175">
        <v>2</v>
      </c>
      <c r="AH175" t="s">
        <v>87</v>
      </c>
      <c r="AI175" t="s">
        <v>87</v>
      </c>
      <c r="AJ175" t="s">
        <v>87</v>
      </c>
      <c r="AK175" t="s">
        <v>87</v>
      </c>
      <c r="AL175" t="s">
        <v>87</v>
      </c>
      <c r="AM175" t="s">
        <v>87</v>
      </c>
      <c r="AN175" t="s">
        <v>87</v>
      </c>
      <c r="AO175" t="s">
        <v>87</v>
      </c>
      <c r="AP175" t="s">
        <v>87</v>
      </c>
      <c r="AQ175" t="s">
        <v>87</v>
      </c>
      <c r="AR175" t="s">
        <v>87</v>
      </c>
      <c r="AS175" t="s">
        <v>87</v>
      </c>
      <c r="AT175" t="s">
        <v>87</v>
      </c>
      <c r="AU175" t="s">
        <v>87</v>
      </c>
      <c r="AV175" t="s">
        <v>87</v>
      </c>
      <c r="AW175" t="s">
        <v>87</v>
      </c>
      <c r="AX175" t="s">
        <v>87</v>
      </c>
      <c r="AY175" t="s">
        <v>87</v>
      </c>
      <c r="AZ175" t="s">
        <v>87</v>
      </c>
      <c r="BA175" t="s">
        <v>87</v>
      </c>
      <c r="BB175" t="s">
        <v>87</v>
      </c>
      <c r="BC175" t="s">
        <v>87</v>
      </c>
      <c r="BD175" t="s">
        <v>87</v>
      </c>
      <c r="BE175" t="s">
        <v>87</v>
      </c>
    </row>
    <row r="176" spans="1:57" x14ac:dyDescent="0.45">
      <c r="A176" t="s">
        <v>464</v>
      </c>
      <c r="B176" t="s">
        <v>79</v>
      </c>
      <c r="C176" t="s">
        <v>342</v>
      </c>
      <c r="D176" t="s">
        <v>81</v>
      </c>
      <c r="E176" s="2" t="str">
        <f>HYPERLINK("capsilon://?command=openfolder&amp;siteaddress=FAM.docvelocity-na8.net&amp;folderid=FXBA18067B-ED52-6D87-0E3C-6F20AFFF0756","FX22024160")</f>
        <v>FX22024160</v>
      </c>
      <c r="F176" t="s">
        <v>19</v>
      </c>
      <c r="G176" t="s">
        <v>19</v>
      </c>
      <c r="H176" t="s">
        <v>82</v>
      </c>
      <c r="I176" t="s">
        <v>465</v>
      </c>
      <c r="J176">
        <v>0</v>
      </c>
      <c r="K176" t="s">
        <v>84</v>
      </c>
      <c r="L176" t="s">
        <v>85</v>
      </c>
      <c r="M176" t="s">
        <v>86</v>
      </c>
      <c r="N176">
        <v>1</v>
      </c>
      <c r="O176" s="1">
        <v>44622.610335648147</v>
      </c>
      <c r="P176" s="1">
        <v>44623.363275462965</v>
      </c>
      <c r="Q176">
        <v>64579</v>
      </c>
      <c r="R176">
        <v>475</v>
      </c>
      <c r="S176" t="b">
        <v>0</v>
      </c>
      <c r="T176" t="s">
        <v>87</v>
      </c>
      <c r="U176" t="b">
        <v>0</v>
      </c>
      <c r="V176" t="s">
        <v>192</v>
      </c>
      <c r="W176" s="1">
        <v>44623.363275462965</v>
      </c>
      <c r="X176">
        <v>188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32</v>
      </c>
      <c r="AF176">
        <v>0</v>
      </c>
      <c r="AG176">
        <v>4</v>
      </c>
      <c r="AH176" t="s">
        <v>87</v>
      </c>
      <c r="AI176" t="s">
        <v>87</v>
      </c>
      <c r="AJ176" t="s">
        <v>87</v>
      </c>
      <c r="AK176" t="s">
        <v>87</v>
      </c>
      <c r="AL176" t="s">
        <v>87</v>
      </c>
      <c r="AM176" t="s">
        <v>87</v>
      </c>
      <c r="AN176" t="s">
        <v>87</v>
      </c>
      <c r="AO176" t="s">
        <v>87</v>
      </c>
      <c r="AP176" t="s">
        <v>87</v>
      </c>
      <c r="AQ176" t="s">
        <v>87</v>
      </c>
      <c r="AR176" t="s">
        <v>87</v>
      </c>
      <c r="AS176" t="s">
        <v>87</v>
      </c>
      <c r="AT176" t="s">
        <v>87</v>
      </c>
      <c r="AU176" t="s">
        <v>87</v>
      </c>
      <c r="AV176" t="s">
        <v>87</v>
      </c>
      <c r="AW176" t="s">
        <v>87</v>
      </c>
      <c r="AX176" t="s">
        <v>87</v>
      </c>
      <c r="AY176" t="s">
        <v>87</v>
      </c>
      <c r="AZ176" t="s">
        <v>87</v>
      </c>
      <c r="BA176" t="s">
        <v>87</v>
      </c>
      <c r="BB176" t="s">
        <v>87</v>
      </c>
      <c r="BC176" t="s">
        <v>87</v>
      </c>
      <c r="BD176" t="s">
        <v>87</v>
      </c>
      <c r="BE176" t="s">
        <v>87</v>
      </c>
    </row>
    <row r="177" spans="1:57" x14ac:dyDescent="0.45">
      <c r="A177" t="s">
        <v>466</v>
      </c>
      <c r="B177" t="s">
        <v>79</v>
      </c>
      <c r="C177" t="s">
        <v>342</v>
      </c>
      <c r="D177" t="s">
        <v>81</v>
      </c>
      <c r="E177" s="2" t="str">
        <f>HYPERLINK("capsilon://?command=openfolder&amp;siteaddress=FAM.docvelocity-na8.net&amp;folderid=FXBA18067B-ED52-6D87-0E3C-6F20AFFF0756","FX22024160")</f>
        <v>FX22024160</v>
      </c>
      <c r="F177" t="s">
        <v>19</v>
      </c>
      <c r="G177" t="s">
        <v>19</v>
      </c>
      <c r="H177" t="s">
        <v>82</v>
      </c>
      <c r="I177" t="s">
        <v>467</v>
      </c>
      <c r="J177">
        <v>0</v>
      </c>
      <c r="K177" t="s">
        <v>84</v>
      </c>
      <c r="L177" t="s">
        <v>85</v>
      </c>
      <c r="M177" t="s">
        <v>86</v>
      </c>
      <c r="N177">
        <v>1</v>
      </c>
      <c r="O177" s="1">
        <v>44622.615787037037</v>
      </c>
      <c r="P177" s="1">
        <v>44622.619479166664</v>
      </c>
      <c r="Q177">
        <v>22</v>
      </c>
      <c r="R177">
        <v>297</v>
      </c>
      <c r="S177" t="b">
        <v>0</v>
      </c>
      <c r="T177" t="s">
        <v>87</v>
      </c>
      <c r="U177" t="b">
        <v>0</v>
      </c>
      <c r="V177" t="s">
        <v>175</v>
      </c>
      <c r="W177" s="1">
        <v>44622.619479166664</v>
      </c>
      <c r="X177">
        <v>297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32</v>
      </c>
      <c r="AF177">
        <v>0</v>
      </c>
      <c r="AG177">
        <v>4</v>
      </c>
      <c r="AH177" t="s">
        <v>87</v>
      </c>
      <c r="AI177" t="s">
        <v>87</v>
      </c>
      <c r="AJ177" t="s">
        <v>87</v>
      </c>
      <c r="AK177" t="s">
        <v>87</v>
      </c>
      <c r="AL177" t="s">
        <v>87</v>
      </c>
      <c r="AM177" t="s">
        <v>87</v>
      </c>
      <c r="AN177" t="s">
        <v>87</v>
      </c>
      <c r="AO177" t="s">
        <v>87</v>
      </c>
      <c r="AP177" t="s">
        <v>87</v>
      </c>
      <c r="AQ177" t="s">
        <v>87</v>
      </c>
      <c r="AR177" t="s">
        <v>87</v>
      </c>
      <c r="AS177" t="s">
        <v>87</v>
      </c>
      <c r="AT177" t="s">
        <v>87</v>
      </c>
      <c r="AU177" t="s">
        <v>87</v>
      </c>
      <c r="AV177" t="s">
        <v>87</v>
      </c>
      <c r="AW177" t="s">
        <v>87</v>
      </c>
      <c r="AX177" t="s">
        <v>87</v>
      </c>
      <c r="AY177" t="s">
        <v>87</v>
      </c>
      <c r="AZ177" t="s">
        <v>87</v>
      </c>
      <c r="BA177" t="s">
        <v>87</v>
      </c>
      <c r="BB177" t="s">
        <v>87</v>
      </c>
      <c r="BC177" t="s">
        <v>87</v>
      </c>
      <c r="BD177" t="s">
        <v>87</v>
      </c>
      <c r="BE177" t="s">
        <v>87</v>
      </c>
    </row>
    <row r="178" spans="1:57" x14ac:dyDescent="0.45">
      <c r="A178" t="s">
        <v>468</v>
      </c>
      <c r="B178" t="s">
        <v>79</v>
      </c>
      <c r="C178" t="s">
        <v>342</v>
      </c>
      <c r="D178" t="s">
        <v>81</v>
      </c>
      <c r="E178" s="2" t="str">
        <f>HYPERLINK("capsilon://?command=openfolder&amp;siteaddress=FAM.docvelocity-na8.net&amp;folderid=FXBA18067B-ED52-6D87-0E3C-6F20AFFF0756","FX22024160")</f>
        <v>FX22024160</v>
      </c>
      <c r="F178" t="s">
        <v>19</v>
      </c>
      <c r="G178" t="s">
        <v>19</v>
      </c>
      <c r="H178" t="s">
        <v>82</v>
      </c>
      <c r="I178" t="s">
        <v>469</v>
      </c>
      <c r="J178">
        <v>0</v>
      </c>
      <c r="K178" t="s">
        <v>84</v>
      </c>
      <c r="L178" t="s">
        <v>85</v>
      </c>
      <c r="M178" t="s">
        <v>86</v>
      </c>
      <c r="N178">
        <v>1</v>
      </c>
      <c r="O178" s="1">
        <v>44622.616261574076</v>
      </c>
      <c r="P178" s="1">
        <v>44622.621701388889</v>
      </c>
      <c r="Q178">
        <v>261</v>
      </c>
      <c r="R178">
        <v>209</v>
      </c>
      <c r="S178" t="b">
        <v>0</v>
      </c>
      <c r="T178" t="s">
        <v>87</v>
      </c>
      <c r="U178" t="b">
        <v>0</v>
      </c>
      <c r="V178" t="s">
        <v>175</v>
      </c>
      <c r="W178" s="1">
        <v>44622.621701388889</v>
      </c>
      <c r="X178">
        <v>191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35</v>
      </c>
      <c r="AF178">
        <v>0</v>
      </c>
      <c r="AG178">
        <v>4</v>
      </c>
      <c r="AH178" t="s">
        <v>87</v>
      </c>
      <c r="AI178" t="s">
        <v>87</v>
      </c>
      <c r="AJ178" t="s">
        <v>87</v>
      </c>
      <c r="AK178" t="s">
        <v>87</v>
      </c>
      <c r="AL178" t="s">
        <v>87</v>
      </c>
      <c r="AM178" t="s">
        <v>87</v>
      </c>
      <c r="AN178" t="s">
        <v>87</v>
      </c>
      <c r="AO178" t="s">
        <v>87</v>
      </c>
      <c r="AP178" t="s">
        <v>87</v>
      </c>
      <c r="AQ178" t="s">
        <v>87</v>
      </c>
      <c r="AR178" t="s">
        <v>87</v>
      </c>
      <c r="AS178" t="s">
        <v>87</v>
      </c>
      <c r="AT178" t="s">
        <v>87</v>
      </c>
      <c r="AU178" t="s">
        <v>87</v>
      </c>
      <c r="AV178" t="s">
        <v>87</v>
      </c>
      <c r="AW178" t="s">
        <v>87</v>
      </c>
      <c r="AX178" t="s">
        <v>87</v>
      </c>
      <c r="AY178" t="s">
        <v>87</v>
      </c>
      <c r="AZ178" t="s">
        <v>87</v>
      </c>
      <c r="BA178" t="s">
        <v>87</v>
      </c>
      <c r="BB178" t="s">
        <v>87</v>
      </c>
      <c r="BC178" t="s">
        <v>87</v>
      </c>
      <c r="BD178" t="s">
        <v>87</v>
      </c>
      <c r="BE178" t="s">
        <v>87</v>
      </c>
    </row>
    <row r="179" spans="1:57" x14ac:dyDescent="0.45">
      <c r="A179" t="s">
        <v>470</v>
      </c>
      <c r="B179" t="s">
        <v>79</v>
      </c>
      <c r="C179" t="s">
        <v>342</v>
      </c>
      <c r="D179" t="s">
        <v>81</v>
      </c>
      <c r="E179" s="2" t="str">
        <f>HYPERLINK("capsilon://?command=openfolder&amp;siteaddress=FAM.docvelocity-na8.net&amp;folderid=FXBA18067B-ED52-6D87-0E3C-6F20AFFF0756","FX22024160")</f>
        <v>FX22024160</v>
      </c>
      <c r="F179" t="s">
        <v>19</v>
      </c>
      <c r="G179" t="s">
        <v>19</v>
      </c>
      <c r="H179" t="s">
        <v>82</v>
      </c>
      <c r="I179" t="s">
        <v>467</v>
      </c>
      <c r="J179">
        <v>0</v>
      </c>
      <c r="K179" t="s">
        <v>84</v>
      </c>
      <c r="L179" t="s">
        <v>85</v>
      </c>
      <c r="M179" t="s">
        <v>86</v>
      </c>
      <c r="N179">
        <v>2</v>
      </c>
      <c r="O179" s="1">
        <v>44622.620659722219</v>
      </c>
      <c r="P179" s="1">
        <v>44622.64634259259</v>
      </c>
      <c r="Q179">
        <v>506</v>
      </c>
      <c r="R179">
        <v>1713</v>
      </c>
      <c r="S179" t="b">
        <v>0</v>
      </c>
      <c r="T179" t="s">
        <v>87</v>
      </c>
      <c r="U179" t="b">
        <v>1</v>
      </c>
      <c r="V179" t="s">
        <v>88</v>
      </c>
      <c r="W179" s="1">
        <v>44622.63521990741</v>
      </c>
      <c r="X179">
        <v>1253</v>
      </c>
      <c r="Y179">
        <v>184</v>
      </c>
      <c r="Z179">
        <v>0</v>
      </c>
      <c r="AA179">
        <v>184</v>
      </c>
      <c r="AB179">
        <v>0</v>
      </c>
      <c r="AC179">
        <v>131</v>
      </c>
      <c r="AD179">
        <v>-184</v>
      </c>
      <c r="AE179">
        <v>0</v>
      </c>
      <c r="AF179">
        <v>0</v>
      </c>
      <c r="AG179">
        <v>0</v>
      </c>
      <c r="AH179" t="s">
        <v>99</v>
      </c>
      <c r="AI179" s="1">
        <v>44622.64634259259</v>
      </c>
      <c r="AJ179">
        <v>460</v>
      </c>
      <c r="AK179">
        <v>2</v>
      </c>
      <c r="AL179">
        <v>0</v>
      </c>
      <c r="AM179">
        <v>2</v>
      </c>
      <c r="AN179">
        <v>0</v>
      </c>
      <c r="AO179">
        <v>2</v>
      </c>
      <c r="AP179">
        <v>-186</v>
      </c>
      <c r="AQ179">
        <v>0</v>
      </c>
      <c r="AR179">
        <v>0</v>
      </c>
      <c r="AS179">
        <v>0</v>
      </c>
      <c r="AT179" t="s">
        <v>87</v>
      </c>
      <c r="AU179" t="s">
        <v>87</v>
      </c>
      <c r="AV179" t="s">
        <v>87</v>
      </c>
      <c r="AW179" t="s">
        <v>87</v>
      </c>
      <c r="AX179" t="s">
        <v>87</v>
      </c>
      <c r="AY179" t="s">
        <v>87</v>
      </c>
      <c r="AZ179" t="s">
        <v>87</v>
      </c>
      <c r="BA179" t="s">
        <v>87</v>
      </c>
      <c r="BB179" t="s">
        <v>87</v>
      </c>
      <c r="BC179" t="s">
        <v>87</v>
      </c>
      <c r="BD179" t="s">
        <v>87</v>
      </c>
      <c r="BE179" t="s">
        <v>87</v>
      </c>
    </row>
    <row r="180" spans="1:57" x14ac:dyDescent="0.45">
      <c r="A180" t="s">
        <v>471</v>
      </c>
      <c r="B180" t="s">
        <v>79</v>
      </c>
      <c r="C180" t="s">
        <v>342</v>
      </c>
      <c r="D180" t="s">
        <v>81</v>
      </c>
      <c r="E180" s="2" t="str">
        <f>HYPERLINK("capsilon://?command=openfolder&amp;siteaddress=FAM.docvelocity-na8.net&amp;folderid=FXBA18067B-ED52-6D87-0E3C-6F20AFFF0756","FX22024160")</f>
        <v>FX22024160</v>
      </c>
      <c r="F180" t="s">
        <v>19</v>
      </c>
      <c r="G180" t="s">
        <v>19</v>
      </c>
      <c r="H180" t="s">
        <v>82</v>
      </c>
      <c r="I180" t="s">
        <v>469</v>
      </c>
      <c r="J180">
        <v>0</v>
      </c>
      <c r="K180" t="s">
        <v>84</v>
      </c>
      <c r="L180" t="s">
        <v>85</v>
      </c>
      <c r="M180" t="s">
        <v>86</v>
      </c>
      <c r="N180">
        <v>2</v>
      </c>
      <c r="O180" s="1">
        <v>44622.623020833336</v>
      </c>
      <c r="P180" s="1">
        <v>44622.741875</v>
      </c>
      <c r="Q180">
        <v>4611</v>
      </c>
      <c r="R180">
        <v>5658</v>
      </c>
      <c r="S180" t="b">
        <v>0</v>
      </c>
      <c r="T180" t="s">
        <v>87</v>
      </c>
      <c r="U180" t="b">
        <v>1</v>
      </c>
      <c r="V180" t="s">
        <v>160</v>
      </c>
      <c r="W180" s="1">
        <v>44622.67119212963</v>
      </c>
      <c r="X180">
        <v>4131</v>
      </c>
      <c r="Y180">
        <v>239</v>
      </c>
      <c r="Z180">
        <v>0</v>
      </c>
      <c r="AA180">
        <v>239</v>
      </c>
      <c r="AB180">
        <v>0</v>
      </c>
      <c r="AC180">
        <v>166</v>
      </c>
      <c r="AD180">
        <v>-239</v>
      </c>
      <c r="AE180">
        <v>0</v>
      </c>
      <c r="AF180">
        <v>0</v>
      </c>
      <c r="AG180">
        <v>0</v>
      </c>
      <c r="AH180" t="s">
        <v>129</v>
      </c>
      <c r="AI180" s="1">
        <v>44622.741875</v>
      </c>
      <c r="AJ180">
        <v>1432</v>
      </c>
      <c r="AK180">
        <v>8</v>
      </c>
      <c r="AL180">
        <v>0</v>
      </c>
      <c r="AM180">
        <v>8</v>
      </c>
      <c r="AN180">
        <v>0</v>
      </c>
      <c r="AO180">
        <v>8</v>
      </c>
      <c r="AP180">
        <v>-247</v>
      </c>
      <c r="AQ180">
        <v>0</v>
      </c>
      <c r="AR180">
        <v>0</v>
      </c>
      <c r="AS180">
        <v>0</v>
      </c>
      <c r="AT180" t="s">
        <v>87</v>
      </c>
      <c r="AU180" t="s">
        <v>87</v>
      </c>
      <c r="AV180" t="s">
        <v>87</v>
      </c>
      <c r="AW180" t="s">
        <v>87</v>
      </c>
      <c r="AX180" t="s">
        <v>87</v>
      </c>
      <c r="AY180" t="s">
        <v>87</v>
      </c>
      <c r="AZ180" t="s">
        <v>87</v>
      </c>
      <c r="BA180" t="s">
        <v>87</v>
      </c>
      <c r="BB180" t="s">
        <v>87</v>
      </c>
      <c r="BC180" t="s">
        <v>87</v>
      </c>
      <c r="BD180" t="s">
        <v>87</v>
      </c>
      <c r="BE180" t="s">
        <v>87</v>
      </c>
    </row>
    <row r="181" spans="1:57" x14ac:dyDescent="0.45">
      <c r="A181" t="s">
        <v>472</v>
      </c>
      <c r="B181" t="s">
        <v>79</v>
      </c>
      <c r="C181" t="s">
        <v>96</v>
      </c>
      <c r="D181" t="s">
        <v>81</v>
      </c>
      <c r="E181" s="2" t="str">
        <f>HYPERLINK("capsilon://?command=openfolder&amp;siteaddress=FAM.docvelocity-na8.net&amp;folderid=FXA08DD81C-7353-79E4-9DDD-E134BB784CA8","FX220210404")</f>
        <v>FX220210404</v>
      </c>
      <c r="F181" t="s">
        <v>19</v>
      </c>
      <c r="G181" t="s">
        <v>19</v>
      </c>
      <c r="H181" t="s">
        <v>82</v>
      </c>
      <c r="I181" t="s">
        <v>170</v>
      </c>
      <c r="J181">
        <v>0</v>
      </c>
      <c r="K181" t="s">
        <v>84</v>
      </c>
      <c r="L181" t="s">
        <v>85</v>
      </c>
      <c r="M181" t="s">
        <v>86</v>
      </c>
      <c r="N181">
        <v>2</v>
      </c>
      <c r="O181" s="1">
        <v>44622.676493055558</v>
      </c>
      <c r="P181" s="1">
        <v>44622.779456018521</v>
      </c>
      <c r="Q181">
        <v>5132</v>
      </c>
      <c r="R181">
        <v>3764</v>
      </c>
      <c r="S181" t="b">
        <v>0</v>
      </c>
      <c r="T181" t="s">
        <v>87</v>
      </c>
      <c r="U181" t="b">
        <v>1</v>
      </c>
      <c r="V181" t="s">
        <v>151</v>
      </c>
      <c r="W181" s="1">
        <v>44622.733715277776</v>
      </c>
      <c r="X181">
        <v>3457</v>
      </c>
      <c r="Y181">
        <v>148</v>
      </c>
      <c r="Z181">
        <v>0</v>
      </c>
      <c r="AA181">
        <v>148</v>
      </c>
      <c r="AB181">
        <v>37</v>
      </c>
      <c r="AC181">
        <v>129</v>
      </c>
      <c r="AD181">
        <v>-148</v>
      </c>
      <c r="AE181">
        <v>0</v>
      </c>
      <c r="AF181">
        <v>0</v>
      </c>
      <c r="AG181">
        <v>0</v>
      </c>
      <c r="AH181" t="s">
        <v>89</v>
      </c>
      <c r="AI181" s="1">
        <v>44622.779456018521</v>
      </c>
      <c r="AJ181">
        <v>149</v>
      </c>
      <c r="AK181">
        <v>0</v>
      </c>
      <c r="AL181">
        <v>0</v>
      </c>
      <c r="AM181">
        <v>0</v>
      </c>
      <c r="AN181">
        <v>37</v>
      </c>
      <c r="AO181">
        <v>0</v>
      </c>
      <c r="AP181">
        <v>-148</v>
      </c>
      <c r="AQ181">
        <v>0</v>
      </c>
      <c r="AR181">
        <v>0</v>
      </c>
      <c r="AS181">
        <v>0</v>
      </c>
      <c r="AT181" t="s">
        <v>87</v>
      </c>
      <c r="AU181" t="s">
        <v>87</v>
      </c>
      <c r="AV181" t="s">
        <v>87</v>
      </c>
      <c r="AW181" t="s">
        <v>87</v>
      </c>
      <c r="AX181" t="s">
        <v>87</v>
      </c>
      <c r="AY181" t="s">
        <v>87</v>
      </c>
      <c r="AZ181" t="s">
        <v>87</v>
      </c>
      <c r="BA181" t="s">
        <v>87</v>
      </c>
      <c r="BB181" t="s">
        <v>87</v>
      </c>
      <c r="BC181" t="s">
        <v>87</v>
      </c>
      <c r="BD181" t="s">
        <v>87</v>
      </c>
      <c r="BE181" t="s">
        <v>87</v>
      </c>
    </row>
    <row r="182" spans="1:57" x14ac:dyDescent="0.45">
      <c r="A182" t="s">
        <v>473</v>
      </c>
      <c r="B182" t="s">
        <v>79</v>
      </c>
      <c r="C182" t="s">
        <v>474</v>
      </c>
      <c r="D182" t="s">
        <v>81</v>
      </c>
      <c r="E182" s="2" t="str">
        <f>HYPERLINK("capsilon://?command=openfolder&amp;siteaddress=FAM.docvelocity-na8.net&amp;folderid=FXCDCFA6AE-8D0A-2090-3F69-30B35CE9677A","FX220211002")</f>
        <v>FX220211002</v>
      </c>
      <c r="F182" t="s">
        <v>19</v>
      </c>
      <c r="G182" t="s">
        <v>19</v>
      </c>
      <c r="H182" t="s">
        <v>82</v>
      </c>
      <c r="I182" t="s">
        <v>475</v>
      </c>
      <c r="J182">
        <v>0</v>
      </c>
      <c r="K182" t="s">
        <v>84</v>
      </c>
      <c r="L182" t="s">
        <v>85</v>
      </c>
      <c r="M182" t="s">
        <v>86</v>
      </c>
      <c r="N182">
        <v>2</v>
      </c>
      <c r="O182" s="1">
        <v>44622.729560185187</v>
      </c>
      <c r="P182" s="1">
        <v>44622.780405092592</v>
      </c>
      <c r="Q182">
        <v>4080</v>
      </c>
      <c r="R182">
        <v>313</v>
      </c>
      <c r="S182" t="b">
        <v>0</v>
      </c>
      <c r="T182" t="s">
        <v>87</v>
      </c>
      <c r="U182" t="b">
        <v>0</v>
      </c>
      <c r="V182" t="s">
        <v>151</v>
      </c>
      <c r="W182" s="1">
        <v>44622.736307870371</v>
      </c>
      <c r="X182">
        <v>223</v>
      </c>
      <c r="Y182">
        <v>9</v>
      </c>
      <c r="Z182">
        <v>0</v>
      </c>
      <c r="AA182">
        <v>9</v>
      </c>
      <c r="AB182">
        <v>0</v>
      </c>
      <c r="AC182">
        <v>3</v>
      </c>
      <c r="AD182">
        <v>-9</v>
      </c>
      <c r="AE182">
        <v>0</v>
      </c>
      <c r="AF182">
        <v>0</v>
      </c>
      <c r="AG182">
        <v>0</v>
      </c>
      <c r="AH182" t="s">
        <v>129</v>
      </c>
      <c r="AI182" s="1">
        <v>44622.780405092592</v>
      </c>
      <c r="AJ182">
        <v>90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-9</v>
      </c>
      <c r="AQ182">
        <v>0</v>
      </c>
      <c r="AR182">
        <v>0</v>
      </c>
      <c r="AS182">
        <v>0</v>
      </c>
      <c r="AT182" t="s">
        <v>87</v>
      </c>
      <c r="AU182" t="s">
        <v>87</v>
      </c>
      <c r="AV182" t="s">
        <v>87</v>
      </c>
      <c r="AW182" t="s">
        <v>87</v>
      </c>
      <c r="AX182" t="s">
        <v>87</v>
      </c>
      <c r="AY182" t="s">
        <v>87</v>
      </c>
      <c r="AZ182" t="s">
        <v>87</v>
      </c>
      <c r="BA182" t="s">
        <v>87</v>
      </c>
      <c r="BB182" t="s">
        <v>87</v>
      </c>
      <c r="BC182" t="s">
        <v>87</v>
      </c>
      <c r="BD182" t="s">
        <v>87</v>
      </c>
      <c r="BE182" t="s">
        <v>87</v>
      </c>
    </row>
    <row r="183" spans="1:57" x14ac:dyDescent="0.45">
      <c r="A183" t="s">
        <v>476</v>
      </c>
      <c r="B183" t="s">
        <v>79</v>
      </c>
      <c r="C183" t="s">
        <v>462</v>
      </c>
      <c r="D183" t="s">
        <v>81</v>
      </c>
      <c r="E183" s="2" t="str">
        <f>HYPERLINK("capsilon://?command=openfolder&amp;siteaddress=FAM.docvelocity-na8.net&amp;folderid=FX48C86831-B0BE-0AF6-0788-D2AA76DB40E7","FX22027712")</f>
        <v>FX22027712</v>
      </c>
      <c r="F183" t="s">
        <v>19</v>
      </c>
      <c r="G183" t="s">
        <v>19</v>
      </c>
      <c r="H183" t="s">
        <v>82</v>
      </c>
      <c r="I183" t="s">
        <v>463</v>
      </c>
      <c r="J183">
        <v>0</v>
      </c>
      <c r="K183" t="s">
        <v>84</v>
      </c>
      <c r="L183" t="s">
        <v>85</v>
      </c>
      <c r="M183" t="s">
        <v>86</v>
      </c>
      <c r="N183">
        <v>2</v>
      </c>
      <c r="O183" s="1">
        <v>44623.361539351848</v>
      </c>
      <c r="P183" s="1">
        <v>44623.392430555556</v>
      </c>
      <c r="Q183">
        <v>1109</v>
      </c>
      <c r="R183">
        <v>1560</v>
      </c>
      <c r="S183" t="b">
        <v>0</v>
      </c>
      <c r="T183" t="s">
        <v>87</v>
      </c>
      <c r="U183" t="b">
        <v>1</v>
      </c>
      <c r="V183" t="s">
        <v>142</v>
      </c>
      <c r="W183" s="1">
        <v>44623.379803240743</v>
      </c>
      <c r="X183">
        <v>871</v>
      </c>
      <c r="Y183">
        <v>42</v>
      </c>
      <c r="Z183">
        <v>0</v>
      </c>
      <c r="AA183">
        <v>42</v>
      </c>
      <c r="AB183">
        <v>0</v>
      </c>
      <c r="AC183">
        <v>22</v>
      </c>
      <c r="AD183">
        <v>-42</v>
      </c>
      <c r="AE183">
        <v>0</v>
      </c>
      <c r="AF183">
        <v>0</v>
      </c>
      <c r="AG183">
        <v>0</v>
      </c>
      <c r="AH183" t="s">
        <v>204</v>
      </c>
      <c r="AI183" s="1">
        <v>44623.392430555556</v>
      </c>
      <c r="AJ183">
        <v>387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-42</v>
      </c>
      <c r="AQ183">
        <v>0</v>
      </c>
      <c r="AR183">
        <v>0</v>
      </c>
      <c r="AS183">
        <v>0</v>
      </c>
      <c r="AT183" t="s">
        <v>87</v>
      </c>
      <c r="AU183" t="s">
        <v>87</v>
      </c>
      <c r="AV183" t="s">
        <v>87</v>
      </c>
      <c r="AW183" t="s">
        <v>87</v>
      </c>
      <c r="AX183" t="s">
        <v>87</v>
      </c>
      <c r="AY183" t="s">
        <v>87</v>
      </c>
      <c r="AZ183" t="s">
        <v>87</v>
      </c>
      <c r="BA183" t="s">
        <v>87</v>
      </c>
      <c r="BB183" t="s">
        <v>87</v>
      </c>
      <c r="BC183" t="s">
        <v>87</v>
      </c>
      <c r="BD183" t="s">
        <v>87</v>
      </c>
      <c r="BE183" t="s">
        <v>87</v>
      </c>
    </row>
    <row r="184" spans="1:57" x14ac:dyDescent="0.45">
      <c r="A184" t="s">
        <v>477</v>
      </c>
      <c r="B184" t="s">
        <v>79</v>
      </c>
      <c r="C184" t="s">
        <v>342</v>
      </c>
      <c r="D184" t="s">
        <v>81</v>
      </c>
      <c r="E184" s="2" t="str">
        <f>HYPERLINK("capsilon://?command=openfolder&amp;siteaddress=FAM.docvelocity-na8.net&amp;folderid=FXBA18067B-ED52-6D87-0E3C-6F20AFFF0756","FX22024160")</f>
        <v>FX22024160</v>
      </c>
      <c r="F184" t="s">
        <v>19</v>
      </c>
      <c r="G184" t="s">
        <v>19</v>
      </c>
      <c r="H184" t="s">
        <v>82</v>
      </c>
      <c r="I184" t="s">
        <v>465</v>
      </c>
      <c r="J184">
        <v>0</v>
      </c>
      <c r="K184" t="s">
        <v>84</v>
      </c>
      <c r="L184" t="s">
        <v>85</v>
      </c>
      <c r="M184" t="s">
        <v>86</v>
      </c>
      <c r="N184">
        <v>2</v>
      </c>
      <c r="O184" s="1">
        <v>44623.36440972222</v>
      </c>
      <c r="P184" s="1">
        <v>44623.425381944442</v>
      </c>
      <c r="Q184">
        <v>2308</v>
      </c>
      <c r="R184">
        <v>2960</v>
      </c>
      <c r="S184" t="b">
        <v>0</v>
      </c>
      <c r="T184" t="s">
        <v>87</v>
      </c>
      <c r="U184" t="b">
        <v>1</v>
      </c>
      <c r="V184" t="s">
        <v>88</v>
      </c>
      <c r="W184" s="1">
        <v>44623.394999999997</v>
      </c>
      <c r="X184">
        <v>1763</v>
      </c>
      <c r="Y184">
        <v>196</v>
      </c>
      <c r="Z184">
        <v>0</v>
      </c>
      <c r="AA184">
        <v>196</v>
      </c>
      <c r="AB184">
        <v>0</v>
      </c>
      <c r="AC184">
        <v>133</v>
      </c>
      <c r="AD184">
        <v>-196</v>
      </c>
      <c r="AE184">
        <v>0</v>
      </c>
      <c r="AF184">
        <v>0</v>
      </c>
      <c r="AG184">
        <v>0</v>
      </c>
      <c r="AH184" t="s">
        <v>204</v>
      </c>
      <c r="AI184" s="1">
        <v>44623.425381944442</v>
      </c>
      <c r="AJ184">
        <v>1197</v>
      </c>
      <c r="AK184">
        <v>1</v>
      </c>
      <c r="AL184">
        <v>0</v>
      </c>
      <c r="AM184">
        <v>1</v>
      </c>
      <c r="AN184">
        <v>0</v>
      </c>
      <c r="AO184">
        <v>1</v>
      </c>
      <c r="AP184">
        <v>-197</v>
      </c>
      <c r="AQ184">
        <v>0</v>
      </c>
      <c r="AR184">
        <v>0</v>
      </c>
      <c r="AS184">
        <v>0</v>
      </c>
      <c r="AT184" t="s">
        <v>87</v>
      </c>
      <c r="AU184" t="s">
        <v>87</v>
      </c>
      <c r="AV184" t="s">
        <v>87</v>
      </c>
      <c r="AW184" t="s">
        <v>87</v>
      </c>
      <c r="AX184" t="s">
        <v>87</v>
      </c>
      <c r="AY184" t="s">
        <v>87</v>
      </c>
      <c r="AZ184" t="s">
        <v>87</v>
      </c>
      <c r="BA184" t="s">
        <v>87</v>
      </c>
      <c r="BB184" t="s">
        <v>87</v>
      </c>
      <c r="BC184" t="s">
        <v>87</v>
      </c>
      <c r="BD184" t="s">
        <v>87</v>
      </c>
      <c r="BE184" t="s">
        <v>87</v>
      </c>
    </row>
    <row r="185" spans="1:57" x14ac:dyDescent="0.45">
      <c r="A185" t="s">
        <v>478</v>
      </c>
      <c r="B185" t="s">
        <v>79</v>
      </c>
      <c r="C185" t="s">
        <v>479</v>
      </c>
      <c r="D185" t="s">
        <v>81</v>
      </c>
      <c r="E185" s="2" t="str">
        <f>HYPERLINK("capsilon://?command=openfolder&amp;siteaddress=FAM.docvelocity-na8.net&amp;folderid=FX2C0C3C28-1EB3-99CB-DFC8-A8E9CE4A5E2D","FX22028329")</f>
        <v>FX22028329</v>
      </c>
      <c r="F185" t="s">
        <v>19</v>
      </c>
      <c r="G185" t="s">
        <v>19</v>
      </c>
      <c r="H185" t="s">
        <v>82</v>
      </c>
      <c r="I185" t="s">
        <v>480</v>
      </c>
      <c r="J185">
        <v>0</v>
      </c>
      <c r="K185" t="s">
        <v>84</v>
      </c>
      <c r="L185" t="s">
        <v>85</v>
      </c>
      <c r="M185" t="s">
        <v>86</v>
      </c>
      <c r="N185">
        <v>2</v>
      </c>
      <c r="O185" s="1">
        <v>44623.430405092593</v>
      </c>
      <c r="P185" s="1">
        <v>44623.466215277775</v>
      </c>
      <c r="Q185">
        <v>2837</v>
      </c>
      <c r="R185">
        <v>257</v>
      </c>
      <c r="S185" t="b">
        <v>0</v>
      </c>
      <c r="T185" t="s">
        <v>87</v>
      </c>
      <c r="U185" t="b">
        <v>0</v>
      </c>
      <c r="V185" t="s">
        <v>160</v>
      </c>
      <c r="W185" s="1">
        <v>44623.433020833334</v>
      </c>
      <c r="X185">
        <v>156</v>
      </c>
      <c r="Y185">
        <v>9</v>
      </c>
      <c r="Z185">
        <v>0</v>
      </c>
      <c r="AA185">
        <v>9</v>
      </c>
      <c r="AB185">
        <v>0</v>
      </c>
      <c r="AC185">
        <v>1</v>
      </c>
      <c r="AD185">
        <v>-9</v>
      </c>
      <c r="AE185">
        <v>0</v>
      </c>
      <c r="AF185">
        <v>0</v>
      </c>
      <c r="AG185">
        <v>0</v>
      </c>
      <c r="AH185" t="s">
        <v>204</v>
      </c>
      <c r="AI185" s="1">
        <v>44623.466215277775</v>
      </c>
      <c r="AJ185">
        <v>101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-9</v>
      </c>
      <c r="AQ185">
        <v>0</v>
      </c>
      <c r="AR185">
        <v>0</v>
      </c>
      <c r="AS185">
        <v>0</v>
      </c>
      <c r="AT185" t="s">
        <v>87</v>
      </c>
      <c r="AU185" t="s">
        <v>87</v>
      </c>
      <c r="AV185" t="s">
        <v>87</v>
      </c>
      <c r="AW185" t="s">
        <v>87</v>
      </c>
      <c r="AX185" t="s">
        <v>87</v>
      </c>
      <c r="AY185" t="s">
        <v>87</v>
      </c>
      <c r="AZ185" t="s">
        <v>87</v>
      </c>
      <c r="BA185" t="s">
        <v>87</v>
      </c>
      <c r="BB185" t="s">
        <v>87</v>
      </c>
      <c r="BC185" t="s">
        <v>87</v>
      </c>
      <c r="BD185" t="s">
        <v>87</v>
      </c>
      <c r="BE185" t="s">
        <v>87</v>
      </c>
    </row>
    <row r="186" spans="1:57" x14ac:dyDescent="0.45">
      <c r="A186" t="s">
        <v>481</v>
      </c>
      <c r="B186" t="s">
        <v>79</v>
      </c>
      <c r="C186" t="s">
        <v>96</v>
      </c>
      <c r="D186" t="s">
        <v>81</v>
      </c>
      <c r="E186" s="2" t="str">
        <f>HYPERLINK("capsilon://?command=openfolder&amp;siteaddress=FAM.docvelocity-na8.net&amp;folderid=FXA08DD81C-7353-79E4-9DDD-E134BB784CA8","FX220210404")</f>
        <v>FX220210404</v>
      </c>
      <c r="F186" t="s">
        <v>19</v>
      </c>
      <c r="G186" t="s">
        <v>19</v>
      </c>
      <c r="H186" t="s">
        <v>82</v>
      </c>
      <c r="I186" t="s">
        <v>153</v>
      </c>
      <c r="J186">
        <v>0</v>
      </c>
      <c r="K186" t="s">
        <v>84</v>
      </c>
      <c r="L186" t="s">
        <v>85</v>
      </c>
      <c r="M186" t="s">
        <v>86</v>
      </c>
      <c r="N186">
        <v>1</v>
      </c>
      <c r="O186" s="1">
        <v>44621.456770833334</v>
      </c>
      <c r="P186" s="1">
        <v>44621.482581018521</v>
      </c>
      <c r="Q186">
        <v>2087</v>
      </c>
      <c r="R186">
        <v>143</v>
      </c>
      <c r="S186" t="b">
        <v>0</v>
      </c>
      <c r="T186" t="s">
        <v>87</v>
      </c>
      <c r="U186" t="b">
        <v>0</v>
      </c>
      <c r="V186" t="s">
        <v>142</v>
      </c>
      <c r="W186" s="1">
        <v>44621.482581018521</v>
      </c>
      <c r="X186">
        <v>143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52</v>
      </c>
      <c r="AF186">
        <v>0</v>
      </c>
      <c r="AG186">
        <v>1</v>
      </c>
      <c r="AH186" t="s">
        <v>87</v>
      </c>
      <c r="AI186" t="s">
        <v>87</v>
      </c>
      <c r="AJ186" t="s">
        <v>87</v>
      </c>
      <c r="AK186" t="s">
        <v>87</v>
      </c>
      <c r="AL186" t="s">
        <v>87</v>
      </c>
      <c r="AM186" t="s">
        <v>87</v>
      </c>
      <c r="AN186" t="s">
        <v>87</v>
      </c>
      <c r="AO186" t="s">
        <v>87</v>
      </c>
      <c r="AP186" t="s">
        <v>87</v>
      </c>
      <c r="AQ186" t="s">
        <v>87</v>
      </c>
      <c r="AR186" t="s">
        <v>87</v>
      </c>
      <c r="AS186" t="s">
        <v>87</v>
      </c>
      <c r="AT186" t="s">
        <v>87</v>
      </c>
      <c r="AU186" t="s">
        <v>87</v>
      </c>
      <c r="AV186" t="s">
        <v>87</v>
      </c>
      <c r="AW186" t="s">
        <v>87</v>
      </c>
      <c r="AX186" t="s">
        <v>87</v>
      </c>
      <c r="AY186" t="s">
        <v>87</v>
      </c>
      <c r="AZ186" t="s">
        <v>87</v>
      </c>
      <c r="BA186" t="s">
        <v>87</v>
      </c>
      <c r="BB186" t="s">
        <v>87</v>
      </c>
      <c r="BC186" t="s">
        <v>87</v>
      </c>
      <c r="BD186" t="s">
        <v>87</v>
      </c>
      <c r="BE186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 Properties</vt:lpstr>
      <vt:lpstr>DATA_VALIDATION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Aparna Ramchandra Chavan</cp:lastModifiedBy>
  <dcterms:created xsi:type="dcterms:W3CDTF">2022-03-13T15:00:00Z</dcterms:created>
  <dcterms:modified xsi:type="dcterms:W3CDTF">2022-03-14T15:03:00Z</dcterms:modified>
</cp:coreProperties>
</file>