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B1F592774406C2ED4717A81EA15CFCC01D02786A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2" i="2" l="1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<sst xmlns="http://schemas.openxmlformats.org/spreadsheetml/2006/main" count="14005" uniqueCount="1093">
  <si>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</si>
  <si>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</si>
  <si>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</si>
  <si>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</si>
  <si>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</si>
  <si>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</si>
  <si>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</si>
  <si>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</si>
  <si>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</si>
  <si>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</si>
  <si>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</si>
  <si>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</si>
  <si>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</si>
  <si>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</si>
  <si>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</si>
  <si>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</si>
  <si>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</si>
  <si>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</si>
  <si>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</si>
  <si>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</si>
  <si>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</si>
  <si>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</si>
  <si>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</si>
  <si>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</si>
  <si>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</si>
  <si>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</si>
  <si>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</si>
  <si>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</si>
  <si>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</si>
  <si>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</si>
  <si>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</si>
  <si>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</si>
  <si>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</si>
  <si>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</si>
  <si>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</si>
  <si>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</si>
  <si>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</si>
  <si>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</si>
  <si>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</si>
  <si>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</si>
  <si>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</si>
  <si>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</si>
  <si>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</si>
  <si>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</si>
  <si>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</si>
  <si>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</si>
  <si>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</si>
  <si>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</si>
  <si>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</si>
  <si>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</si>
  <si>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</si>
  <si>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</si>
  <si>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</si>
  <si>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</si>
  <si>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</si>
  <si>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</si>
  <si>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</si>
  <si>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</si>
  <si>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</si>
  <si>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</si>
  <si>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</si>
  <si>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</si>
  <si>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</si>
  <si>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</si>
  <si>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</si>
  <si>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</si>
  <si>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</si>
  <si>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</si>
  <si>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</si>
  <si>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</si>
  <si>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</si>
  <si>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</si>
  <si>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</si>
  <si>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</si>
  <si>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</si>
  <si>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</si>
  <si>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WI220310170</t>
  </si>
  <si>
    <t>DATA_VALIDATION</t>
  </si>
  <si>
    <t>201100014592</t>
  </si>
  <si>
    <t>Folder</t>
  </si>
  <si>
    <t/>
  </si>
  <si>
    <t>Mailitem</t>
  </si>
  <si>
    <t>MI2203107483</t>
  </si>
  <si>
    <t>COMPLETED</t>
  </si>
  <si>
    <t>MARK_AS_COMPLETED</t>
  </si>
  <si>
    <t>Queue</t>
  </si>
  <si>
    <t>N/A</t>
  </si>
  <si>
    <t>Raman Vaidya</t>
  </si>
  <si>
    <t>Vikash Suryakanth Parmar</t>
  </si>
  <si>
    <t>WI220310182</t>
  </si>
  <si>
    <t>201340000633</t>
  </si>
  <si>
    <t>MI2203107587</t>
  </si>
  <si>
    <t>WI220310200</t>
  </si>
  <si>
    <t>MI2203107688</t>
  </si>
  <si>
    <t>WI22031059</t>
  </si>
  <si>
    <t>201330005424</t>
  </si>
  <si>
    <t>MI220313853</t>
  </si>
  <si>
    <t>Ketan Pathak</t>
  </si>
  <si>
    <t>Mohini Shinde</t>
  </si>
  <si>
    <t>WI22031065</t>
  </si>
  <si>
    <t>MI220313882</t>
  </si>
  <si>
    <t>Sumit Jarhad</t>
  </si>
  <si>
    <t>WI22031066</t>
  </si>
  <si>
    <t>MI220314002</t>
  </si>
  <si>
    <t>WI220310680</t>
  </si>
  <si>
    <t>201300021774</t>
  </si>
  <si>
    <t>MI2203112109</t>
  </si>
  <si>
    <t>WI220310714</t>
  </si>
  <si>
    <t>MI2203112527</t>
  </si>
  <si>
    <t>WI22031072</t>
  </si>
  <si>
    <t>MI220314047</t>
  </si>
  <si>
    <t>WI220310749</t>
  </si>
  <si>
    <t>MI2203112762</t>
  </si>
  <si>
    <t>WI220310786</t>
  </si>
  <si>
    <t>MI2203112894</t>
  </si>
  <si>
    <t>WI220310804</t>
  </si>
  <si>
    <t>MI2203113053</t>
  </si>
  <si>
    <t>WI220310833</t>
  </si>
  <si>
    <t>Aditya Tade</t>
  </si>
  <si>
    <t>WI220310847</t>
  </si>
  <si>
    <t>MI2203113552</t>
  </si>
  <si>
    <t>WI22031110</t>
  </si>
  <si>
    <t>MI220313961</t>
  </si>
  <si>
    <t>WI22031111</t>
  </si>
  <si>
    <t>MI220314264</t>
  </si>
  <si>
    <t>WI220311429</t>
  </si>
  <si>
    <t>Amruta Erande</t>
  </si>
  <si>
    <t>WI220311439</t>
  </si>
  <si>
    <t>Dashrath Soren</t>
  </si>
  <si>
    <t>WI220311527</t>
  </si>
  <si>
    <t>Karnal Akhare</t>
  </si>
  <si>
    <t>Ashish Sutar</t>
  </si>
  <si>
    <t>WI220311535</t>
  </si>
  <si>
    <t>Archana Bhujbal</t>
  </si>
  <si>
    <t>WI220311539</t>
  </si>
  <si>
    <t>WI220311685</t>
  </si>
  <si>
    <t>201130013138</t>
  </si>
  <si>
    <t>MI2203122126</t>
  </si>
  <si>
    <t>Caroline Rudloff</t>
  </si>
  <si>
    <t>WI22031183</t>
  </si>
  <si>
    <t>MI220314998</t>
  </si>
  <si>
    <t>Ujwala Ajabe</t>
  </si>
  <si>
    <t>WI22031193</t>
  </si>
  <si>
    <t>MI220315101</t>
  </si>
  <si>
    <t>WI220311975</t>
  </si>
  <si>
    <t>201300021726</t>
  </si>
  <si>
    <t>MI2203125143</t>
  </si>
  <si>
    <t>WI220312043</t>
  </si>
  <si>
    <t>201300019506</t>
  </si>
  <si>
    <t>MI2203125938</t>
  </si>
  <si>
    <t>Sanjana Uttekar</t>
  </si>
  <si>
    <t>WI22031208</t>
  </si>
  <si>
    <t>MI220313170</t>
  </si>
  <si>
    <t>WI220312114</t>
  </si>
  <si>
    <t>MI2203126532</t>
  </si>
  <si>
    <t>WI22031217</t>
  </si>
  <si>
    <t>201130013118</t>
  </si>
  <si>
    <t>MI220315368</t>
  </si>
  <si>
    <t>WI220312316</t>
  </si>
  <si>
    <t>Supriya Khape</t>
  </si>
  <si>
    <t>WI22031244</t>
  </si>
  <si>
    <t>MI220315671</t>
  </si>
  <si>
    <t>WI220312586</t>
  </si>
  <si>
    <t>201300021597</t>
  </si>
  <si>
    <t>MI2203130908</t>
  </si>
  <si>
    <t>WI220312618</t>
  </si>
  <si>
    <t>WI220312633</t>
  </si>
  <si>
    <t>Rohit Mawal</t>
  </si>
  <si>
    <t>WI22031265</t>
  </si>
  <si>
    <t>MI220315790</t>
  </si>
  <si>
    <t>WI22031268</t>
  </si>
  <si>
    <t>MI220315813</t>
  </si>
  <si>
    <t>WI220312724</t>
  </si>
  <si>
    <t>MI2203132175</t>
  </si>
  <si>
    <t>Prajakta Jagannath Mane</t>
  </si>
  <si>
    <t>WI220312761</t>
  </si>
  <si>
    <t>201300021630</t>
  </si>
  <si>
    <t>MI2203132568</t>
  </si>
  <si>
    <t>WI220312954</t>
  </si>
  <si>
    <t>WI220313655</t>
  </si>
  <si>
    <t>201100014224</t>
  </si>
  <si>
    <t>MI2203141152</t>
  </si>
  <si>
    <t>Devendra Naidu</t>
  </si>
  <si>
    <t>Sangeeta Kumari</t>
  </si>
  <si>
    <t>WI220313841</t>
  </si>
  <si>
    <t>MI2203143418</t>
  </si>
  <si>
    <t>Sanjay Kharade</t>
  </si>
  <si>
    <t>WI220313849</t>
  </si>
  <si>
    <t>MI2203143445</t>
  </si>
  <si>
    <t>WI220313851</t>
  </si>
  <si>
    <t>MI2203143466</t>
  </si>
  <si>
    <t>Hemanshi Deshlahara</t>
  </si>
  <si>
    <t>WI220313852</t>
  </si>
  <si>
    <t>MI2203143501</t>
  </si>
  <si>
    <t>WI220313854</t>
  </si>
  <si>
    <t>MI2203143532</t>
  </si>
  <si>
    <t>WI220313864</t>
  </si>
  <si>
    <t>MI2203143598</t>
  </si>
  <si>
    <t>WI220313866</t>
  </si>
  <si>
    <t>MI2203143613</t>
  </si>
  <si>
    <t>WI220313912</t>
  </si>
  <si>
    <t>MI2203143973</t>
  </si>
  <si>
    <t>WI220313977</t>
  </si>
  <si>
    <t>Aparna Chavan</t>
  </si>
  <si>
    <t>WI220313989</t>
  </si>
  <si>
    <t>WI220314455</t>
  </si>
  <si>
    <t>201130013385</t>
  </si>
  <si>
    <t>MI2203148821</t>
  </si>
  <si>
    <t>WI220314456</t>
  </si>
  <si>
    <t>201300021461</t>
  </si>
  <si>
    <t>MI2203148929</t>
  </si>
  <si>
    <t>WI220314470</t>
  </si>
  <si>
    <t>MI2203149116</t>
  </si>
  <si>
    <t>WI220314758</t>
  </si>
  <si>
    <t>MI2203152865</t>
  </si>
  <si>
    <t>WI220314789</t>
  </si>
  <si>
    <t>MI2203153396</t>
  </si>
  <si>
    <t>WI220314792</t>
  </si>
  <si>
    <t>MI2203153389</t>
  </si>
  <si>
    <t>WI220314913</t>
  </si>
  <si>
    <t>201130013257</t>
  </si>
  <si>
    <t>MI2203155035</t>
  </si>
  <si>
    <t>WI220315049</t>
  </si>
  <si>
    <t>201300021809</t>
  </si>
  <si>
    <t>MI2203156232</t>
  </si>
  <si>
    <t>WI220315336</t>
  </si>
  <si>
    <t>201130013104</t>
  </si>
  <si>
    <t>MI2203159798</t>
  </si>
  <si>
    <t>WI220316136</t>
  </si>
  <si>
    <t>201330014457</t>
  </si>
  <si>
    <t>MI2203167725</t>
  </si>
  <si>
    <t>WI220316143</t>
  </si>
  <si>
    <t>MI2203167800</t>
  </si>
  <si>
    <t>WI220316180</t>
  </si>
  <si>
    <t>201300021786</t>
  </si>
  <si>
    <t>MI2203168421</t>
  </si>
  <si>
    <t>WI220316812</t>
  </si>
  <si>
    <t>201110012534</t>
  </si>
  <si>
    <t>MI2203175054</t>
  </si>
  <si>
    <t>WI220317088</t>
  </si>
  <si>
    <t>MI2203177692</t>
  </si>
  <si>
    <t>WI220317089</t>
  </si>
  <si>
    <t>MI2203177682</t>
  </si>
  <si>
    <t>WI220317278</t>
  </si>
  <si>
    <t>Poonam Patil</t>
  </si>
  <si>
    <t>WI220317280</t>
  </si>
  <si>
    <t>WI22031747</t>
  </si>
  <si>
    <t>MI220320026</t>
  </si>
  <si>
    <t>WI220317657</t>
  </si>
  <si>
    <t>WI220317660</t>
  </si>
  <si>
    <t>WI220317661</t>
  </si>
  <si>
    <t>WI220317662</t>
  </si>
  <si>
    <t>WI220317663</t>
  </si>
  <si>
    <t>WI220317664</t>
  </si>
  <si>
    <t>WI220317665</t>
  </si>
  <si>
    <t>WI220317666</t>
  </si>
  <si>
    <t>WI220317667</t>
  </si>
  <si>
    <t>WI220317668</t>
  </si>
  <si>
    <t>WI220317669</t>
  </si>
  <si>
    <t>WI22031798</t>
  </si>
  <si>
    <t>MI220320733</t>
  </si>
  <si>
    <t>WI220318211</t>
  </si>
  <si>
    <t>201330005550</t>
  </si>
  <si>
    <t>MI2203190273</t>
  </si>
  <si>
    <t>WI220318822</t>
  </si>
  <si>
    <t>201110012499</t>
  </si>
  <si>
    <t>MI2203199320</t>
  </si>
  <si>
    <t>WI220318845</t>
  </si>
  <si>
    <t>201130013223</t>
  </si>
  <si>
    <t>MI2203199582</t>
  </si>
  <si>
    <t>WI220318926</t>
  </si>
  <si>
    <t>201130013388</t>
  </si>
  <si>
    <t>MI2203200435</t>
  </si>
  <si>
    <t>WI220318945</t>
  </si>
  <si>
    <t>201100014708</t>
  </si>
  <si>
    <t>MI2203200844</t>
  </si>
  <si>
    <t>Nisha Verma</t>
  </si>
  <si>
    <t>WI220319311</t>
  </si>
  <si>
    <t>201300021569</t>
  </si>
  <si>
    <t>MI2203204831</t>
  </si>
  <si>
    <t>WI220319574</t>
  </si>
  <si>
    <t>201300021911</t>
  </si>
  <si>
    <t>MI2203207346</t>
  </si>
  <si>
    <t>WI220319948</t>
  </si>
  <si>
    <t>201110012549</t>
  </si>
  <si>
    <t>MI2203210520</t>
  </si>
  <si>
    <t>WI220320060</t>
  </si>
  <si>
    <t>201300020888</t>
  </si>
  <si>
    <t>MI2203211565</t>
  </si>
  <si>
    <t>WI220321414</t>
  </si>
  <si>
    <t>MI2203225955</t>
  </si>
  <si>
    <t>WI220321847</t>
  </si>
  <si>
    <t>WI22032206</t>
  </si>
  <si>
    <t>201300021685</t>
  </si>
  <si>
    <t>MI220324598</t>
  </si>
  <si>
    <t>WI220322097</t>
  </si>
  <si>
    <t>201330005625</t>
  </si>
  <si>
    <t>MI2203234201</t>
  </si>
  <si>
    <t>Saloni Uttekar</t>
  </si>
  <si>
    <t>WI220322375</t>
  </si>
  <si>
    <t>201100014453</t>
  </si>
  <si>
    <t>MI2203236913</t>
  </si>
  <si>
    <t>WI220322376</t>
  </si>
  <si>
    <t>MI2203236909</t>
  </si>
  <si>
    <t>WI220322380</t>
  </si>
  <si>
    <t>201300021947</t>
  </si>
  <si>
    <t>MI2203236803</t>
  </si>
  <si>
    <t>WI220322612</t>
  </si>
  <si>
    <t>WI220323927</t>
  </si>
  <si>
    <t>201330004529</t>
  </si>
  <si>
    <t>MI2203252627</t>
  </si>
  <si>
    <t>WI220324290</t>
  </si>
  <si>
    <t>MI2203256428</t>
  </si>
  <si>
    <t>WI220324448</t>
  </si>
  <si>
    <t>MI2203258107</t>
  </si>
  <si>
    <t>WI220324466</t>
  </si>
  <si>
    <t>MI2203258258</t>
  </si>
  <si>
    <t>WI220324528</t>
  </si>
  <si>
    <t>WI220324785</t>
  </si>
  <si>
    <t>MI2203261704</t>
  </si>
  <si>
    <t>WI220325041</t>
  </si>
  <si>
    <t>201300021113</t>
  </si>
  <si>
    <t>MI2203263545</t>
  </si>
  <si>
    <t>WI220325335</t>
  </si>
  <si>
    <t>WI220325350</t>
  </si>
  <si>
    <t>201300021584</t>
  </si>
  <si>
    <t>MI2203267591</t>
  </si>
  <si>
    <t>WI220326073</t>
  </si>
  <si>
    <t>WI220326156</t>
  </si>
  <si>
    <t>MI2203275830</t>
  </si>
  <si>
    <t>WI220326202</t>
  </si>
  <si>
    <t>201330016151</t>
  </si>
  <si>
    <t>MI2203276459</t>
  </si>
  <si>
    <t>WI220326209</t>
  </si>
  <si>
    <t>201300021964</t>
  </si>
  <si>
    <t>MI2203276546</t>
  </si>
  <si>
    <t>WI220326212</t>
  </si>
  <si>
    <t>MI2203276643</t>
  </si>
  <si>
    <t>WI220326227</t>
  </si>
  <si>
    <t>MI2203276810</t>
  </si>
  <si>
    <t>WI220326675</t>
  </si>
  <si>
    <t>201100014649</t>
  </si>
  <si>
    <t>MI2203281028</t>
  </si>
  <si>
    <t>WI220326678</t>
  </si>
  <si>
    <t>MI2203281060</t>
  </si>
  <si>
    <t>WI220326841</t>
  </si>
  <si>
    <t>WI220326859</t>
  </si>
  <si>
    <t>WI220326863</t>
  </si>
  <si>
    <t>WI220326933</t>
  </si>
  <si>
    <t>WI220326940</t>
  </si>
  <si>
    <t>WI220327523</t>
  </si>
  <si>
    <t>201300021851</t>
  </si>
  <si>
    <t>MI2203289702</t>
  </si>
  <si>
    <t>WI220327653</t>
  </si>
  <si>
    <t>201300021407</t>
  </si>
  <si>
    <t>MI2203291056</t>
  </si>
  <si>
    <t>WI220327903</t>
  </si>
  <si>
    <t>MI2203292970</t>
  </si>
  <si>
    <t>WI220328734</t>
  </si>
  <si>
    <t>WI220328769</t>
  </si>
  <si>
    <t>201300021872</t>
  </si>
  <si>
    <t>MI2203300970</t>
  </si>
  <si>
    <t>WI220329153</t>
  </si>
  <si>
    <t>WI220330397</t>
  </si>
  <si>
    <t>201110012444</t>
  </si>
  <si>
    <t>MI2203316891</t>
  </si>
  <si>
    <t>WI220330398</t>
  </si>
  <si>
    <t>MI2203316892</t>
  </si>
  <si>
    <t>WI220330454</t>
  </si>
  <si>
    <t>WI220330456</t>
  </si>
  <si>
    <t>WI220330522</t>
  </si>
  <si>
    <t>201300020854</t>
  </si>
  <si>
    <t>MI2203318646</t>
  </si>
  <si>
    <t>WI220331239</t>
  </si>
  <si>
    <t>201300021792</t>
  </si>
  <si>
    <t>MI2203326450</t>
  </si>
  <si>
    <t>WI220331393</t>
  </si>
  <si>
    <t>201130013156</t>
  </si>
  <si>
    <t>MI2203328181</t>
  </si>
  <si>
    <t>WI220331521</t>
  </si>
  <si>
    <t>MI2203329266</t>
  </si>
  <si>
    <t>WI220331550</t>
  </si>
  <si>
    <t>MI2203329624</t>
  </si>
  <si>
    <t>WI220331659</t>
  </si>
  <si>
    <t>WI220331668</t>
  </si>
  <si>
    <t>WI220331679</t>
  </si>
  <si>
    <t>WI22033210</t>
  </si>
  <si>
    <t>WI22033218</t>
  </si>
  <si>
    <t>WI220333151</t>
  </si>
  <si>
    <t>201130013299</t>
  </si>
  <si>
    <t>MI2203343914</t>
  </si>
  <si>
    <t>WI220333262</t>
  </si>
  <si>
    <t>MI2203344911</t>
  </si>
  <si>
    <t>WI220333264</t>
  </si>
  <si>
    <t>MI2203344993</t>
  </si>
  <si>
    <t>WI22033328</t>
  </si>
  <si>
    <t>WI220333288</t>
  </si>
  <si>
    <t>MI2203345158</t>
  </si>
  <si>
    <t>WI22033372</t>
  </si>
  <si>
    <t>WI220333942</t>
  </si>
  <si>
    <t>WI220334460</t>
  </si>
  <si>
    <t>201100014797</t>
  </si>
  <si>
    <t>MI2203359659</t>
  </si>
  <si>
    <t>WI220334478</t>
  </si>
  <si>
    <t>WI220336299</t>
  </si>
  <si>
    <t>201110012531</t>
  </si>
  <si>
    <t>MI2203380699</t>
  </si>
  <si>
    <t>WI22033661</t>
  </si>
  <si>
    <t>201130013371</t>
  </si>
  <si>
    <t>MI220338592</t>
  </si>
  <si>
    <t>WI220336694</t>
  </si>
  <si>
    <t>201300020913</t>
  </si>
  <si>
    <t>MI2203384955</t>
  </si>
  <si>
    <t>WI220336759</t>
  </si>
  <si>
    <t>201300021009</t>
  </si>
  <si>
    <t>MI2203385811</t>
  </si>
  <si>
    <t>WI22033691</t>
  </si>
  <si>
    <t>WI220336933</t>
  </si>
  <si>
    <t>WI220336988</t>
  </si>
  <si>
    <t>201110012510</t>
  </si>
  <si>
    <t>MI2203387936</t>
  </si>
  <si>
    <t>WI22033708</t>
  </si>
  <si>
    <t>WI22033713</t>
  </si>
  <si>
    <t>WI220337395</t>
  </si>
  <si>
    <t>201330005782</t>
  </si>
  <si>
    <t>MI2203391468</t>
  </si>
  <si>
    <t>Suraj Toradmal</t>
  </si>
  <si>
    <t>WI220337724</t>
  </si>
  <si>
    <t>201110012566</t>
  </si>
  <si>
    <t>MI2203396159</t>
  </si>
  <si>
    <t>WI220337994</t>
  </si>
  <si>
    <t>201300021966</t>
  </si>
  <si>
    <t>MI2203398769</t>
  </si>
  <si>
    <t>WI220338284</t>
  </si>
  <si>
    <t>WI220338285</t>
  </si>
  <si>
    <t>WI220338581</t>
  </si>
  <si>
    <t>201340000668</t>
  </si>
  <si>
    <t>MI2203405827</t>
  </si>
  <si>
    <t>WI220338586</t>
  </si>
  <si>
    <t>201330004754</t>
  </si>
  <si>
    <t>MI2203405894</t>
  </si>
  <si>
    <t>WI220338710</t>
  </si>
  <si>
    <t>201300021272</t>
  </si>
  <si>
    <t>MI2203407393</t>
  </si>
  <si>
    <t>WI220338723</t>
  </si>
  <si>
    <t>MI2203407507</t>
  </si>
  <si>
    <t>WI220338758</t>
  </si>
  <si>
    <t>MI2203407956</t>
  </si>
  <si>
    <t>WI220338778</t>
  </si>
  <si>
    <t>MI2203408141</t>
  </si>
  <si>
    <t>WI220338814</t>
  </si>
  <si>
    <t>WI220338862</t>
  </si>
  <si>
    <t>WI220338896</t>
  </si>
  <si>
    <t>MI2203409327</t>
  </si>
  <si>
    <t>Sagar Belhekar</t>
  </si>
  <si>
    <t>WI220338961</t>
  </si>
  <si>
    <t>201110012491</t>
  </si>
  <si>
    <t>MI2203410279</t>
  </si>
  <si>
    <t>Nayan Naramshettiwar</t>
  </si>
  <si>
    <t>WI220339212</t>
  </si>
  <si>
    <t>201300022023</t>
  </si>
  <si>
    <t>MI2203412417</t>
  </si>
  <si>
    <t>WI22033989</t>
  </si>
  <si>
    <t>201110012434</t>
  </si>
  <si>
    <t>MI220342776</t>
  </si>
  <si>
    <t>WI220341197</t>
  </si>
  <si>
    <t>201340000648</t>
  </si>
  <si>
    <t>MI2203432130</t>
  </si>
  <si>
    <t>Samadhan Kamble</t>
  </si>
  <si>
    <t>WI220341336</t>
  </si>
  <si>
    <t>201130013433</t>
  </si>
  <si>
    <t>MI2203433184</t>
  </si>
  <si>
    <t>WI220342039</t>
  </si>
  <si>
    <t>201130013125</t>
  </si>
  <si>
    <t>MI2203440644</t>
  </si>
  <si>
    <t>WI220342055</t>
  </si>
  <si>
    <t>Shivani Narwade</t>
  </si>
  <si>
    <t>WI220342057</t>
  </si>
  <si>
    <t>WI220342082</t>
  </si>
  <si>
    <t>Shubham Karwate</t>
  </si>
  <si>
    <t>WI220342110</t>
  </si>
  <si>
    <t>WI220342133</t>
  </si>
  <si>
    <t>WI220342826</t>
  </si>
  <si>
    <t>201100014778</t>
  </si>
  <si>
    <t>MI2203448299</t>
  </si>
  <si>
    <t>Apeksha Hirve</t>
  </si>
  <si>
    <t>WI2203431</t>
  </si>
  <si>
    <t>201130013356</t>
  </si>
  <si>
    <t>MI2202801510</t>
  </si>
  <si>
    <t>WI220343320</t>
  </si>
  <si>
    <t>201300021566</t>
  </si>
  <si>
    <t>MI2203453630</t>
  </si>
  <si>
    <t>Adesh Dhire</t>
  </si>
  <si>
    <t>WI220343323</t>
  </si>
  <si>
    <t>MI2203453662</t>
  </si>
  <si>
    <t>WI220343706</t>
  </si>
  <si>
    <t>201300022136</t>
  </si>
  <si>
    <t>MI2203457757</t>
  </si>
  <si>
    <t>WI220343707</t>
  </si>
  <si>
    <t>MI2203457761</t>
  </si>
  <si>
    <t>WI220343778</t>
  </si>
  <si>
    <t>WI22034446</t>
  </si>
  <si>
    <t>201300021066</t>
  </si>
  <si>
    <t>MI220347557</t>
  </si>
  <si>
    <t>WI220346011</t>
  </si>
  <si>
    <t>MI2203477868</t>
  </si>
  <si>
    <t>WI220346046</t>
  </si>
  <si>
    <t>MI2203478132</t>
  </si>
  <si>
    <t>WI220346140</t>
  </si>
  <si>
    <t>201330005651</t>
  </si>
  <si>
    <t>MI2203479623</t>
  </si>
  <si>
    <t>Pratik Bhandwalkar</t>
  </si>
  <si>
    <t>WI220346142</t>
  </si>
  <si>
    <t>201110012576</t>
  </si>
  <si>
    <t>MI2203479580</t>
  </si>
  <si>
    <t>WI220346240</t>
  </si>
  <si>
    <t>WI220346888</t>
  </si>
  <si>
    <t>201110012550</t>
  </si>
  <si>
    <t>MI2203487936</t>
  </si>
  <si>
    <t>WI220346991</t>
  </si>
  <si>
    <t>201110012590</t>
  </si>
  <si>
    <t>MI2203489462</t>
  </si>
  <si>
    <t>Sushant Bhambure</t>
  </si>
  <si>
    <t>WI220346993</t>
  </si>
  <si>
    <t>MI2203489474</t>
  </si>
  <si>
    <t>WI2203470</t>
  </si>
  <si>
    <t>201300021632</t>
  </si>
  <si>
    <t>MI2202811872</t>
  </si>
  <si>
    <t>WI220347001</t>
  </si>
  <si>
    <t>WI220347003</t>
  </si>
  <si>
    <t>WI220347077</t>
  </si>
  <si>
    <t>201300021253</t>
  </si>
  <si>
    <t>MI2203490327</t>
  </si>
  <si>
    <t>WI220347224</t>
  </si>
  <si>
    <t>MI2203491879</t>
  </si>
  <si>
    <t>Rituja Bhuse</t>
  </si>
  <si>
    <t>WI220347228</t>
  </si>
  <si>
    <t>201330005740</t>
  </si>
  <si>
    <t>MI2203491906</t>
  </si>
  <si>
    <t>WI220347370</t>
  </si>
  <si>
    <t>WI220347604</t>
  </si>
  <si>
    <t>201330005818</t>
  </si>
  <si>
    <t>MI2203495604</t>
  </si>
  <si>
    <t>WI220347755</t>
  </si>
  <si>
    <t>MI2203497104</t>
  </si>
  <si>
    <t>WI220347756</t>
  </si>
  <si>
    <t>MI2203497147</t>
  </si>
  <si>
    <t>WI220347796</t>
  </si>
  <si>
    <t>201300021854</t>
  </si>
  <si>
    <t>MI2203497932</t>
  </si>
  <si>
    <t>Payal Pathare</t>
  </si>
  <si>
    <t>WI220347804</t>
  </si>
  <si>
    <t>WI220347823</t>
  </si>
  <si>
    <t>201130013240</t>
  </si>
  <si>
    <t>MI2203498163</t>
  </si>
  <si>
    <t>Bhagyashree Takawale</t>
  </si>
  <si>
    <t>WI220348053</t>
  </si>
  <si>
    <t>WI220348068</t>
  </si>
  <si>
    <t>WI220348074</t>
  </si>
  <si>
    <t>Ganesh Bavdiwale</t>
  </si>
  <si>
    <t>WI220348553</t>
  </si>
  <si>
    <t>201300020096</t>
  </si>
  <si>
    <t>MI2203506494</t>
  </si>
  <si>
    <t>WI220348827</t>
  </si>
  <si>
    <t>201130013318</t>
  </si>
  <si>
    <t>MI2203509415</t>
  </si>
  <si>
    <t>WI220348899</t>
  </si>
  <si>
    <t>MI2203510279</t>
  </si>
  <si>
    <t>WI220348925</t>
  </si>
  <si>
    <t>MI2203510397</t>
  </si>
  <si>
    <t>WI220349055</t>
  </si>
  <si>
    <t>WI22034925</t>
  </si>
  <si>
    <t>WI22034937</t>
  </si>
  <si>
    <t>WI220349371</t>
  </si>
  <si>
    <t>MI2203514290</t>
  </si>
  <si>
    <t>WI22034938</t>
  </si>
  <si>
    <t>WI220349524</t>
  </si>
  <si>
    <t>Swapnil Chavan</t>
  </si>
  <si>
    <t>WI220349740</t>
  </si>
  <si>
    <t>MI2203517017</t>
  </si>
  <si>
    <t>WI220349743</t>
  </si>
  <si>
    <t>201340000622</t>
  </si>
  <si>
    <t>MI2203516962</t>
  </si>
  <si>
    <t>WI220349779</t>
  </si>
  <si>
    <t>MI2203517363</t>
  </si>
  <si>
    <t>WI220349802</t>
  </si>
  <si>
    <t>MI2203517489</t>
  </si>
  <si>
    <t>WI220349874</t>
  </si>
  <si>
    <t>MI2203518082</t>
  </si>
  <si>
    <t>WI22035024</t>
  </si>
  <si>
    <t>201300021564</t>
  </si>
  <si>
    <t>MI220354048</t>
  </si>
  <si>
    <t>WI220350330</t>
  </si>
  <si>
    <t>201340000664</t>
  </si>
  <si>
    <t>MI2203522296</t>
  </si>
  <si>
    <t>WI220350457</t>
  </si>
  <si>
    <t>WI22035056</t>
  </si>
  <si>
    <t>201130012961</t>
  </si>
  <si>
    <t>MI220354679</t>
  </si>
  <si>
    <t>WI220350575</t>
  </si>
  <si>
    <t>WI220351081</t>
  </si>
  <si>
    <t>201300022083</t>
  </si>
  <si>
    <t>MI2203532431</t>
  </si>
  <si>
    <t>WI220351125</t>
  </si>
  <si>
    <t>201110012604</t>
  </si>
  <si>
    <t>MI2203532976</t>
  </si>
  <si>
    <t>WI220351152</t>
  </si>
  <si>
    <t>WI220351167</t>
  </si>
  <si>
    <t>MI2203533518</t>
  </si>
  <si>
    <t>WI220351190</t>
  </si>
  <si>
    <t>WI220351330</t>
  </si>
  <si>
    <t>MI2203534897</t>
  </si>
  <si>
    <t>WI220351334</t>
  </si>
  <si>
    <t>MI2203534923</t>
  </si>
  <si>
    <t>WI220351344</t>
  </si>
  <si>
    <t>201110012373</t>
  </si>
  <si>
    <t>MI2203535129</t>
  </si>
  <si>
    <t>WI220351357</t>
  </si>
  <si>
    <t>WI220351366</t>
  </si>
  <si>
    <t>WI220351507</t>
  </si>
  <si>
    <t>MI2203536593</t>
  </si>
  <si>
    <t>WI220351569</t>
  </si>
  <si>
    <t>201130013137</t>
  </si>
  <si>
    <t>MI2203537327</t>
  </si>
  <si>
    <t>WI220352097</t>
  </si>
  <si>
    <t>MI2203542784</t>
  </si>
  <si>
    <t>WI220353630</t>
  </si>
  <si>
    <t>MI2203556910</t>
  </si>
  <si>
    <t>WI220353815</t>
  </si>
  <si>
    <t>201330005775</t>
  </si>
  <si>
    <t>MI2203558065</t>
  </si>
  <si>
    <t>WI220354319</t>
  </si>
  <si>
    <t>WI220354327</t>
  </si>
  <si>
    <t>WI22035438</t>
  </si>
  <si>
    <t>201300021800</t>
  </si>
  <si>
    <t>MI220358838</t>
  </si>
  <si>
    <t>WI220354755</t>
  </si>
  <si>
    <t>MI2203567706</t>
  </si>
  <si>
    <t>Kalyani Mane</t>
  </si>
  <si>
    <t>WI220354759</t>
  </si>
  <si>
    <t>MI2203567762</t>
  </si>
  <si>
    <t>WI22035477</t>
  </si>
  <si>
    <t>MI220359062</t>
  </si>
  <si>
    <t>WI220354808</t>
  </si>
  <si>
    <t>201330005810</t>
  </si>
  <si>
    <t>MI2203568509</t>
  </si>
  <si>
    <t>Mohit Bilampelli</t>
  </si>
  <si>
    <t>WI220354990</t>
  </si>
  <si>
    <t>201330005830</t>
  </si>
  <si>
    <t>MI2203569919</t>
  </si>
  <si>
    <t>WI220354991</t>
  </si>
  <si>
    <t>MI2203569931</t>
  </si>
  <si>
    <t>WI220354993</t>
  </si>
  <si>
    <t>MI2203569961</t>
  </si>
  <si>
    <t>WI220354994</t>
  </si>
  <si>
    <t>MI2203569967</t>
  </si>
  <si>
    <t>WI220355020</t>
  </si>
  <si>
    <t>201100014825</t>
  </si>
  <si>
    <t>MI2203570612</t>
  </si>
  <si>
    <t>WI220355026</t>
  </si>
  <si>
    <t>Deepika Dutta</t>
  </si>
  <si>
    <t>WI220355027</t>
  </si>
  <si>
    <t>WI220355034</t>
  </si>
  <si>
    <t>WI220355036</t>
  </si>
  <si>
    <t>Shital Dhokare</t>
  </si>
  <si>
    <t>WI220355037</t>
  </si>
  <si>
    <t>WI220355038</t>
  </si>
  <si>
    <t>WI220355197</t>
  </si>
  <si>
    <t>MI2203572982</t>
  </si>
  <si>
    <t>WI220356920</t>
  </si>
  <si>
    <t>201130013365</t>
  </si>
  <si>
    <t>MI2203588910</t>
  </si>
  <si>
    <t>WI22035863</t>
  </si>
  <si>
    <t>WI220358721</t>
  </si>
  <si>
    <t>201330005352</t>
  </si>
  <si>
    <t>MI2203577430</t>
  </si>
  <si>
    <t>Komal Kharde</t>
  </si>
  <si>
    <t>WI220358725</t>
  </si>
  <si>
    <t>MI2203577594</t>
  </si>
  <si>
    <t>WI220358771</t>
  </si>
  <si>
    <t>201300022203</t>
  </si>
  <si>
    <t>MI2203588531</t>
  </si>
  <si>
    <t>WI220358775</t>
  </si>
  <si>
    <t>201330021043</t>
  </si>
  <si>
    <t>MI2203590020</t>
  </si>
  <si>
    <t>WI220358780</t>
  </si>
  <si>
    <t>MI2203590957</t>
  </si>
  <si>
    <t>WI220358781</t>
  </si>
  <si>
    <t>MI2203591316</t>
  </si>
  <si>
    <t>WI220358787</t>
  </si>
  <si>
    <t>201300022151</t>
  </si>
  <si>
    <t>MI2203597222</t>
  </si>
  <si>
    <t>WI220358788</t>
  </si>
  <si>
    <t>MI2203597217</t>
  </si>
  <si>
    <t>WI220358821</t>
  </si>
  <si>
    <t>MI2203604567</t>
  </si>
  <si>
    <t>WI22035888</t>
  </si>
  <si>
    <t>WI220359009</t>
  </si>
  <si>
    <t>201300022204</t>
  </si>
  <si>
    <t>MI2203613704</t>
  </si>
  <si>
    <t>WI220359011</t>
  </si>
  <si>
    <t>MI2203613725</t>
  </si>
  <si>
    <t>WI220359255</t>
  </si>
  <si>
    <t>WI220359299</t>
  </si>
  <si>
    <t>WI220359312</t>
  </si>
  <si>
    <t>WI220359337</t>
  </si>
  <si>
    <t>WI220359349</t>
  </si>
  <si>
    <t>WI220359689</t>
  </si>
  <si>
    <t>Nikita Mandage</t>
  </si>
  <si>
    <t>WI220359708</t>
  </si>
  <si>
    <t>Shivani Rapariya</t>
  </si>
  <si>
    <t>WI220359728</t>
  </si>
  <si>
    <t>WI220359748</t>
  </si>
  <si>
    <t>WI220359752</t>
  </si>
  <si>
    <t>WI220360412</t>
  </si>
  <si>
    <t>201100014788</t>
  </si>
  <si>
    <t>MI2203627947</t>
  </si>
  <si>
    <t>WI220360659</t>
  </si>
  <si>
    <t>201330005559</t>
  </si>
  <si>
    <t>MI2203630894</t>
  </si>
  <si>
    <t>WI220360994</t>
  </si>
  <si>
    <t>WI220361455</t>
  </si>
  <si>
    <t>201300021320</t>
  </si>
  <si>
    <t>MI2203638822</t>
  </si>
  <si>
    <t>WI220361501</t>
  </si>
  <si>
    <t>201300022192</t>
  </si>
  <si>
    <t>MI2203639255</t>
  </si>
  <si>
    <t>WI220361506</t>
  </si>
  <si>
    <t>MI2203639265</t>
  </si>
  <si>
    <t>WI220362231</t>
  </si>
  <si>
    <t>201300022164</t>
  </si>
  <si>
    <t>MI2203645819</t>
  </si>
  <si>
    <t>WI220362437</t>
  </si>
  <si>
    <t>WI220362801</t>
  </si>
  <si>
    <t>201330005832</t>
  </si>
  <si>
    <t>MI2203650678</t>
  </si>
  <si>
    <t>WI220362802</t>
  </si>
  <si>
    <t>MI2203650679</t>
  </si>
  <si>
    <t>WI220362805</t>
  </si>
  <si>
    <t>MI2203650702</t>
  </si>
  <si>
    <t>WI220362879</t>
  </si>
  <si>
    <t>WI220363520</t>
  </si>
  <si>
    <t>201330005891</t>
  </si>
  <si>
    <t>MI2203657684</t>
  </si>
  <si>
    <t>WI220363525</t>
  </si>
  <si>
    <t>MI2203657699</t>
  </si>
  <si>
    <t>WI220363538</t>
  </si>
  <si>
    <t>201330005908</t>
  </si>
  <si>
    <t>MI2203657834</t>
  </si>
  <si>
    <t>WI220363577</t>
  </si>
  <si>
    <t>MI2203658086</t>
  </si>
  <si>
    <t>WI220363587</t>
  </si>
  <si>
    <t>MI2203658210</t>
  </si>
  <si>
    <t>WI220363657</t>
  </si>
  <si>
    <t>WI220363696</t>
  </si>
  <si>
    <t>WI220363855</t>
  </si>
  <si>
    <t>WI220363869</t>
  </si>
  <si>
    <t>WI220363885</t>
  </si>
  <si>
    <t>201110012540</t>
  </si>
  <si>
    <t>MI2203660551</t>
  </si>
  <si>
    <t>WI220363893</t>
  </si>
  <si>
    <t>MI2203660599</t>
  </si>
  <si>
    <t>WI22036392</t>
  </si>
  <si>
    <t>201110012515</t>
  </si>
  <si>
    <t>MI220368381</t>
  </si>
  <si>
    <t>WI220364208</t>
  </si>
  <si>
    <t>WI220364210</t>
  </si>
  <si>
    <t>WI220364351</t>
  </si>
  <si>
    <t>201330005484</t>
  </si>
  <si>
    <t>MI2203665107</t>
  </si>
  <si>
    <t>WI220364395</t>
  </si>
  <si>
    <t>201130013409</t>
  </si>
  <si>
    <t>MI2203665625</t>
  </si>
  <si>
    <t>WI220364406</t>
  </si>
  <si>
    <t>MI2203665718</t>
  </si>
  <si>
    <t>WI220364516</t>
  </si>
  <si>
    <t>MI2203666888</t>
  </si>
  <si>
    <t>WI220364533</t>
  </si>
  <si>
    <t>MI2203667036</t>
  </si>
  <si>
    <t>WI220364922</t>
  </si>
  <si>
    <t>201100014660</t>
  </si>
  <si>
    <t>MI2203670930</t>
  </si>
  <si>
    <t>WI220365300</t>
  </si>
  <si>
    <t>201340000740</t>
  </si>
  <si>
    <t>MI2203674700</t>
  </si>
  <si>
    <t>WI220365303</t>
  </si>
  <si>
    <t>MI2203674706</t>
  </si>
  <si>
    <t>WI220365412</t>
  </si>
  <si>
    <t>MI2203675855</t>
  </si>
  <si>
    <t>WI220366334</t>
  </si>
  <si>
    <t>201330005892</t>
  </si>
  <si>
    <t>MI2203682242</t>
  </si>
  <si>
    <t>WI220366337</t>
  </si>
  <si>
    <t>MI2203682280</t>
  </si>
  <si>
    <t>WI220366794</t>
  </si>
  <si>
    <t>201330005897</t>
  </si>
  <si>
    <t>MI2203687660</t>
  </si>
  <si>
    <t>WI220366810</t>
  </si>
  <si>
    <t>WI220366885</t>
  </si>
  <si>
    <t>MI2203688837</t>
  </si>
  <si>
    <t>WI220366891</t>
  </si>
  <si>
    <t>MI2203689000</t>
  </si>
  <si>
    <t>WI220366938</t>
  </si>
  <si>
    <t>WI220366941</t>
  </si>
  <si>
    <t>WI220367122</t>
  </si>
  <si>
    <t>MI2203691640</t>
  </si>
  <si>
    <t>Sandip Tribhuvan</t>
  </si>
  <si>
    <t>WI220367125</t>
  </si>
  <si>
    <t>MI2203691660</t>
  </si>
  <si>
    <t>WI220367199</t>
  </si>
  <si>
    <t>WI220367207</t>
  </si>
  <si>
    <t>Sanket Koli</t>
  </si>
  <si>
    <t>WI220367295</t>
  </si>
  <si>
    <t>201340000671</t>
  </si>
  <si>
    <t>MI2203693757</t>
  </si>
  <si>
    <t>WI220367373</t>
  </si>
  <si>
    <t>201300021283</t>
  </si>
  <si>
    <t>MI2203694502</t>
  </si>
  <si>
    <t>WI220367455</t>
  </si>
  <si>
    <t>201130013501</t>
  </si>
  <si>
    <t>MI2203695248</t>
  </si>
  <si>
    <t>WI220367459</t>
  </si>
  <si>
    <t>MI2203695290</t>
  </si>
  <si>
    <t>WI220367528</t>
  </si>
  <si>
    <t>MI2203696420</t>
  </si>
  <si>
    <t>WI220367538</t>
  </si>
  <si>
    <t>MI2203696505</t>
  </si>
  <si>
    <t>WI220367543</t>
  </si>
  <si>
    <t>MI2203696558</t>
  </si>
  <si>
    <t>WI220367568</t>
  </si>
  <si>
    <t>Tejas Bomidwar</t>
  </si>
  <si>
    <t>WI220367613</t>
  </si>
  <si>
    <t>WI220367695</t>
  </si>
  <si>
    <t>201130013396</t>
  </si>
  <si>
    <t>MI2203698341</t>
  </si>
  <si>
    <t>WI220367723</t>
  </si>
  <si>
    <t>201300021589</t>
  </si>
  <si>
    <t>MI2203698697</t>
  </si>
  <si>
    <t>WI220368101</t>
  </si>
  <si>
    <t>201300022299</t>
  </si>
  <si>
    <t>MI2203702930</t>
  </si>
  <si>
    <t>WI22036897</t>
  </si>
  <si>
    <t>201330014441</t>
  </si>
  <si>
    <t>MI220373785</t>
  </si>
  <si>
    <t>WI22036920</t>
  </si>
  <si>
    <t>MI220373959</t>
  </si>
  <si>
    <t>WI220369334</t>
  </si>
  <si>
    <t>201130013474</t>
  </si>
  <si>
    <t>MI2203715258</t>
  </si>
  <si>
    <t>WI22036954</t>
  </si>
  <si>
    <t>MI220374560</t>
  </si>
  <si>
    <t>WI22036957</t>
  </si>
  <si>
    <t>MI220374595</t>
  </si>
  <si>
    <t>WI220369589</t>
  </si>
  <si>
    <t>MI2203717720</t>
  </si>
  <si>
    <t>WI22036992</t>
  </si>
  <si>
    <t>WI220370137</t>
  </si>
  <si>
    <t>201330014424</t>
  </si>
  <si>
    <t>MI2203722029</t>
  </si>
  <si>
    <t>WI22037018</t>
  </si>
  <si>
    <t>WI220370563</t>
  </si>
  <si>
    <t>Sunny Yadav</t>
  </si>
  <si>
    <t>WI220370883</t>
  </si>
  <si>
    <t>MI2203729539</t>
  </si>
  <si>
    <t>WI220370926</t>
  </si>
  <si>
    <t>MI2203730044</t>
  </si>
  <si>
    <t>WI220371294</t>
  </si>
  <si>
    <t>WI220371329</t>
  </si>
  <si>
    <t>201300021042</t>
  </si>
  <si>
    <t>MI2203733520</t>
  </si>
  <si>
    <t>WI220371345</t>
  </si>
  <si>
    <t>MI2203733629</t>
  </si>
  <si>
    <t>Swapnil Randhir</t>
  </si>
  <si>
    <t>WI220371352</t>
  </si>
  <si>
    <t>201330005729</t>
  </si>
  <si>
    <t>MI2203733755</t>
  </si>
  <si>
    <t>Monali Jadhav</t>
  </si>
  <si>
    <t>WI220371633</t>
  </si>
  <si>
    <t>201130013490</t>
  </si>
  <si>
    <t>MI2203736711</t>
  </si>
  <si>
    <t>WI220371692</t>
  </si>
  <si>
    <t>MI2203737081</t>
  </si>
  <si>
    <t>WI220371817</t>
  </si>
  <si>
    <t>201130013255</t>
  </si>
  <si>
    <t>MI2203738194</t>
  </si>
  <si>
    <t>WI220371821</t>
  </si>
  <si>
    <t>MI2203738207</t>
  </si>
  <si>
    <t>WI220372078</t>
  </si>
  <si>
    <t>201130013379</t>
  </si>
  <si>
    <t>MI2203741413</t>
  </si>
  <si>
    <t>WI220372556</t>
  </si>
  <si>
    <t>201330005263</t>
  </si>
  <si>
    <t>MI2203747086</t>
  </si>
  <si>
    <t>WI220372602</t>
  </si>
  <si>
    <t>MI2203747334</t>
  </si>
  <si>
    <t>WI220373074</t>
  </si>
  <si>
    <t>201330005002</t>
  </si>
  <si>
    <t>MI2203751842</t>
  </si>
  <si>
    <t>WI220373075</t>
  </si>
  <si>
    <t>MI2203751899</t>
  </si>
  <si>
    <t>WI220373985</t>
  </si>
  <si>
    <t>MI2203761135</t>
  </si>
  <si>
    <t>WI220373989</t>
  </si>
  <si>
    <t>MI2203761215</t>
  </si>
  <si>
    <t>Nilesh Thakur</t>
  </si>
  <si>
    <t>WI220374756</t>
  </si>
  <si>
    <t>WI220374927</t>
  </si>
  <si>
    <t>201330005318</t>
  </si>
  <si>
    <t>MI2203770508</t>
  </si>
  <si>
    <t>WI220375133</t>
  </si>
  <si>
    <t>201110012623</t>
  </si>
  <si>
    <t>MI2203772891</t>
  </si>
  <si>
    <t>WI220375134</t>
  </si>
  <si>
    <t>MI2203772898</t>
  </si>
  <si>
    <t>WI220375141</t>
  </si>
  <si>
    <t>MI2203772953</t>
  </si>
  <si>
    <t>WI220375144</t>
  </si>
  <si>
    <t>MI2203772964</t>
  </si>
  <si>
    <t>WI220375145</t>
  </si>
  <si>
    <t>MI2203772971</t>
  </si>
  <si>
    <t>WI220375152</t>
  </si>
  <si>
    <t>WI220375154</t>
  </si>
  <si>
    <t>Sayali Shinde</t>
  </si>
  <si>
    <t>WI220375166</t>
  </si>
  <si>
    <t>WI220375247</t>
  </si>
  <si>
    <t>201130013402</t>
  </si>
  <si>
    <t>MI2203774552</t>
  </si>
  <si>
    <t>WI220375293</t>
  </si>
  <si>
    <t>201130013523</t>
  </si>
  <si>
    <t>MI2203774922</t>
  </si>
  <si>
    <t>WI220375427</t>
  </si>
  <si>
    <t>MI2203776109</t>
  </si>
  <si>
    <t>WI220375442</t>
  </si>
  <si>
    <t>WI220375628</t>
  </si>
  <si>
    <t>MI2203777778</t>
  </si>
  <si>
    <t>WI22037583</t>
  </si>
  <si>
    <t>WI220375831</t>
  </si>
  <si>
    <t>201130013503</t>
  </si>
  <si>
    <t>MI2203780236</t>
  </si>
  <si>
    <t>WI220375861</t>
  </si>
  <si>
    <t>MI2203780566</t>
  </si>
  <si>
    <t>WI220375862</t>
  </si>
  <si>
    <t>WI220375889</t>
  </si>
  <si>
    <t>MI2203781038</t>
  </si>
  <si>
    <t>WI220375899</t>
  </si>
  <si>
    <t>MI2203781387</t>
  </si>
  <si>
    <t>WI220375904</t>
  </si>
  <si>
    <t>MI2203781473</t>
  </si>
  <si>
    <t>WI220375907</t>
  </si>
  <si>
    <t>WI220376939</t>
  </si>
  <si>
    <t>201300022387</t>
  </si>
  <si>
    <t>MI2203792735</t>
  </si>
  <si>
    <t>WI220377084</t>
  </si>
  <si>
    <t>201100014865</t>
  </si>
  <si>
    <t>MI2203794482</t>
  </si>
  <si>
    <t>WI220377086</t>
  </si>
  <si>
    <t>MI2203794639</t>
  </si>
  <si>
    <t>Pooja Supekar</t>
  </si>
  <si>
    <t>WI220377160</t>
  </si>
  <si>
    <t>201300022344</t>
  </si>
  <si>
    <t>MI2203795217</t>
  </si>
  <si>
    <t>WI220377165</t>
  </si>
  <si>
    <t>MI2203795272</t>
  </si>
  <si>
    <t>WI220377170</t>
  </si>
  <si>
    <t>MI2203795335</t>
  </si>
  <si>
    <t>WI220377248</t>
  </si>
  <si>
    <t>MI2203795719</t>
  </si>
  <si>
    <t>WI220377252</t>
  </si>
  <si>
    <t>MI2203795759</t>
  </si>
  <si>
    <t>WI220377268</t>
  </si>
  <si>
    <t>WI220377273</t>
  </si>
  <si>
    <t>MI2203796351</t>
  </si>
  <si>
    <t>WI220377278</t>
  </si>
  <si>
    <t>MI2203796443</t>
  </si>
  <si>
    <t>WI220377281</t>
  </si>
  <si>
    <t>MI2203796538</t>
  </si>
  <si>
    <t>WI220377284</t>
  </si>
  <si>
    <t>WI220377334</t>
  </si>
  <si>
    <t>WI220377345</t>
  </si>
  <si>
    <t>WI220377348</t>
  </si>
  <si>
    <t>WI220377915</t>
  </si>
  <si>
    <t>201330005859</t>
  </si>
  <si>
    <t>MI2203804803</t>
  </si>
  <si>
    <t>WI220378036</t>
  </si>
  <si>
    <t>201100014744</t>
  </si>
  <si>
    <t>MI2203806231</t>
  </si>
  <si>
    <t>WI220378611</t>
  </si>
  <si>
    <t>MI2203813611</t>
  </si>
  <si>
    <t>Prajwal Kendre</t>
  </si>
  <si>
    <t>WI220378612</t>
  </si>
  <si>
    <t>MI2203813618</t>
  </si>
  <si>
    <t>WI220379253</t>
  </si>
  <si>
    <t>201300022127</t>
  </si>
  <si>
    <t>MI2203820623</t>
  </si>
  <si>
    <t>WI220379276</t>
  </si>
  <si>
    <t>201110012642</t>
  </si>
  <si>
    <t>MI2203820886</t>
  </si>
  <si>
    <t>WI220379282</t>
  </si>
  <si>
    <t>MI2203820927</t>
  </si>
  <si>
    <t>WI220379948</t>
  </si>
  <si>
    <t>MI2203826820</t>
  </si>
  <si>
    <t>WI220380034</t>
  </si>
  <si>
    <t>201130013517</t>
  </si>
  <si>
    <t>MI2203828199</t>
  </si>
  <si>
    <t>WI220380243</t>
  </si>
  <si>
    <t>201300022172</t>
  </si>
  <si>
    <t>MI2203830548</t>
  </si>
  <si>
    <t>WI220380519</t>
  </si>
  <si>
    <t>201130013470</t>
  </si>
  <si>
    <t>MI2203833184</t>
  </si>
  <si>
    <t>WI220380529</t>
  </si>
  <si>
    <t>MI2203833318</t>
  </si>
  <si>
    <t>WI22038056</t>
  </si>
  <si>
    <t>201330005447</t>
  </si>
  <si>
    <t>MI220386300</t>
  </si>
  <si>
    <t>WI220381052</t>
  </si>
  <si>
    <t>WI220381075</t>
  </si>
  <si>
    <t>WI220381100</t>
  </si>
  <si>
    <t>WI220382222</t>
  </si>
  <si>
    <t>201300022390</t>
  </si>
  <si>
    <t>MI2203850147</t>
  </si>
  <si>
    <t>WI220382418</t>
  </si>
  <si>
    <t>201330006059</t>
  </si>
  <si>
    <t>MI2203852714</t>
  </si>
  <si>
    <t>WI220382956</t>
  </si>
  <si>
    <t>201340000739</t>
  </si>
  <si>
    <t>MI2203856626</t>
  </si>
  <si>
    <t>WI220383226</t>
  </si>
  <si>
    <t>WI220383377</t>
  </si>
  <si>
    <t>MI2203860712</t>
  </si>
  <si>
    <t>WI220383745</t>
  </si>
  <si>
    <t>201130013407</t>
  </si>
  <si>
    <t>MI2203864243</t>
  </si>
  <si>
    <t>WI220383874</t>
  </si>
  <si>
    <t>WI220384613</t>
  </si>
  <si>
    <t>MI2203872558</t>
  </si>
  <si>
    <t>WI220387174</t>
  </si>
  <si>
    <t>201300022498</t>
  </si>
  <si>
    <t>MI2203895185</t>
  </si>
  <si>
    <t>WI220387224</t>
  </si>
  <si>
    <t>201340000684</t>
  </si>
  <si>
    <t>MI2203895578</t>
  </si>
  <si>
    <t>WI220387227</t>
  </si>
  <si>
    <t>201300022446</t>
  </si>
  <si>
    <t>MI2203895623</t>
  </si>
  <si>
    <t>WI220387297</t>
  </si>
  <si>
    <t>MI2203896577</t>
  </si>
  <si>
    <t>WI220387521</t>
  </si>
  <si>
    <t>MI2203898245</t>
  </si>
  <si>
    <t>WI220387524</t>
  </si>
  <si>
    <t>MI2203898264</t>
  </si>
  <si>
    <t>WI220387584</t>
  </si>
  <si>
    <t>MI2203898672</t>
  </si>
  <si>
    <t>WI220387997</t>
  </si>
  <si>
    <t>201340000713</t>
  </si>
  <si>
    <t>MI2203902858</t>
  </si>
  <si>
    <t>WI220388190</t>
  </si>
  <si>
    <t>WI220388238</t>
  </si>
  <si>
    <t>WI220388398</t>
  </si>
  <si>
    <t>WI220389194</t>
  </si>
  <si>
    <t>201110012431</t>
  </si>
  <si>
    <t>MI2203915119</t>
  </si>
  <si>
    <t>WI220389218</t>
  </si>
  <si>
    <t>WI220389932</t>
  </si>
  <si>
    <t>201340000757</t>
  </si>
  <si>
    <t>MI2203921852</t>
  </si>
  <si>
    <t>WI220391235</t>
  </si>
  <si>
    <t>201110012638</t>
  </si>
  <si>
    <t>MI2203933965</t>
  </si>
  <si>
    <t>WI220391236</t>
  </si>
  <si>
    <t>MI2203933978</t>
  </si>
  <si>
    <t>WI220391238</t>
  </si>
  <si>
    <t>MI2203933991</t>
  </si>
  <si>
    <t>WI220391239</t>
  </si>
  <si>
    <t>MI2203934010</t>
  </si>
  <si>
    <t>Prathamesh Amte</t>
  </si>
  <si>
    <t>WI220391245</t>
  </si>
  <si>
    <t>MI2203934030</t>
  </si>
  <si>
    <t>WI220391248</t>
  </si>
  <si>
    <t>MI2203934066</t>
  </si>
  <si>
    <t>WI220391250</t>
  </si>
  <si>
    <t>MI2203934090</t>
  </si>
  <si>
    <t>WI220391255</t>
  </si>
  <si>
    <t>WI220391275</t>
  </si>
  <si>
    <t>WI220391280</t>
  </si>
  <si>
    <t>WI220391294</t>
  </si>
  <si>
    <t>WI220391295</t>
  </si>
  <si>
    <t>MI2203934324</t>
  </si>
  <si>
    <t>WI22039278</t>
  </si>
  <si>
    <t>WI22039287</t>
  </si>
  <si>
    <t>WI22039583</t>
  </si>
  <si>
    <t>MI2203102417</t>
  </si>
  <si>
    <t>WI2203960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</si>
</sst>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4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44651.416673749998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44621</v>
      </c>
    </row>
    <row r="10" spans="1:2" x14ac:dyDescent="0.35">
      <c r="A10" t="s">
        <v>16</v>
      </c>
      <c r="B10" s="1">
        <v>44651.416673749998</v>
      </c>
    </row>
    <row r="11" spans="1:2" x14ac:dyDescent="0.3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72"/>
  <sheetViews>
    <sheetView topLeftCell="AZ453" workbookViewId="0">
      <selection sqref="A1:BE472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3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HYPERLINK("capsilon://?command=openfolder&amp;siteaddress=FAM.docvelocity-na8.net&amp;folderid=FXDA4B82FF-AB6D-AA3F-443B-604A8A4F6EF9","FX2202824")</f>
        <v>FX2202824</v>
      </c>
      <c r="F2" t="s">
        <v>80</v>
      </c>
      <c r="G2" t="s">
        <v>80</v>
      </c>
      <c r="H2" t="s">
        <v>81</v>
      </c>
      <c r="I2" t="s">
        <v>82</v>
      </c>
      <c r="J2">
        <v>0</v>
      </c>
      <c r="K2" t="s">
        <v>83</v>
      </c>
      <c r="L2" t="s">
        <v>84</v>
      </c>
      <c r="M2" t="s">
        <v>85</v>
      </c>
      <c r="N2">
        <v>2</v>
      </c>
      <c r="O2" s="1">
        <v>44623.494108796294</v>
      </c>
      <c r="P2" s="1">
        <v>44623.499293981484</v>
      </c>
      <c r="Q2">
        <v>229</v>
      </c>
      <c r="R2">
        <v>219</v>
      </c>
      <c r="S2" t="b">
        <v>0</v>
      </c>
      <c r="T2" t="s">
        <v>86</v>
      </c>
      <c r="U2" t="b">
        <v>0</v>
      </c>
      <c r="V2" t="s">
        <v>87</v>
      </c>
      <c r="W2" s="1">
        <v>44623.496145833335</v>
      </c>
      <c r="X2">
        <v>137</v>
      </c>
      <c r="Y2">
        <v>9</v>
      </c>
      <c r="Z2">
        <v>0</v>
      </c>
      <c r="AA2">
        <v>9</v>
      </c>
      <c r="AB2">
        <v>0</v>
      </c>
      <c r="AC2">
        <v>2</v>
      </c>
      <c r="AD2">
        <v>-9</v>
      </c>
      <c r="AE2">
        <v>0</v>
      </c>
      <c r="AF2">
        <v>0</v>
      </c>
      <c r="AG2">
        <v>0</v>
      </c>
      <c r="AH2" t="s">
        <v>88</v>
      </c>
      <c r="AI2" s="1">
        <v>44623.499293981484</v>
      </c>
      <c r="AJ2">
        <v>82</v>
      </c>
      <c r="AK2">
        <v>0</v>
      </c>
      <c r="AL2">
        <v>0</v>
      </c>
      <c r="AM2">
        <v>0</v>
      </c>
      <c r="AN2">
        <v>0</v>
      </c>
      <c r="AO2">
        <v>0</v>
      </c>
      <c r="AP2">
        <v>-9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3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HYPERLINK("capsilon://?command=openfolder&amp;siteaddress=FAM.docvelocity-na8.net&amp;folderid=FX58339E8E-3545-E8FC-FB0B-1631F680F7B6","FX22029475")</f>
        <v>FX22029475</v>
      </c>
      <c r="F3" t="s">
        <v>80</v>
      </c>
      <c r="G3" t="s">
        <v>80</v>
      </c>
      <c r="H3" t="s">
        <v>81</v>
      </c>
      <c r="I3" t="s">
        <v>91</v>
      </c>
      <c r="J3">
        <v>0</v>
      </c>
      <c r="K3" t="s">
        <v>83</v>
      </c>
      <c r="L3" t="s">
        <v>84</v>
      </c>
      <c r="M3" t="s">
        <v>85</v>
      </c>
      <c r="N3">
        <v>2</v>
      </c>
      <c r="O3" s="1">
        <v>44623.495254629626</v>
      </c>
      <c r="P3" s="1">
        <v>44623.510983796295</v>
      </c>
      <c r="Q3">
        <v>1048</v>
      </c>
      <c r="R3">
        <v>311</v>
      </c>
      <c r="S3" t="b">
        <v>0</v>
      </c>
      <c r="T3" t="s">
        <v>86</v>
      </c>
      <c r="U3" t="b">
        <v>0</v>
      </c>
      <c r="V3" t="s">
        <v>87</v>
      </c>
      <c r="W3" s="1">
        <v>44623.504803240743</v>
      </c>
      <c r="X3">
        <v>86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88</v>
      </c>
      <c r="AI3" s="1">
        <v>44623.510983796295</v>
      </c>
      <c r="AJ3">
        <v>8</v>
      </c>
      <c r="AK3">
        <v>0</v>
      </c>
      <c r="AL3">
        <v>0</v>
      </c>
      <c r="AM3">
        <v>0</v>
      </c>
      <c r="AN3">
        <v>52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35">
      <c r="A4" t="s">
        <v>92</v>
      </c>
      <c r="B4" t="s">
        <v>77</v>
      </c>
      <c r="C4" t="s">
        <v>78</v>
      </c>
      <c r="D4" t="s">
        <v>79</v>
      </c>
      <c r="E4" s="2" t="str">
        <f>HYPERLINK("capsilon://?command=openfolder&amp;siteaddress=FAM.docvelocity-na8.net&amp;folderid=FXDA4B82FF-AB6D-AA3F-443B-604A8A4F6EF9","FX2202824")</f>
        <v>FX2202824</v>
      </c>
      <c r="F4" t="s">
        <v>80</v>
      </c>
      <c r="G4" t="s">
        <v>80</v>
      </c>
      <c r="H4" t="s">
        <v>81</v>
      </c>
      <c r="I4" t="s">
        <v>93</v>
      </c>
      <c r="J4">
        <v>0</v>
      </c>
      <c r="K4" t="s">
        <v>83</v>
      </c>
      <c r="L4" t="s">
        <v>84</v>
      </c>
      <c r="M4" t="s">
        <v>85</v>
      </c>
      <c r="N4">
        <v>2</v>
      </c>
      <c r="O4" s="1">
        <v>44623.496168981481</v>
      </c>
      <c r="P4" s="1">
        <v>44623.499837962961</v>
      </c>
      <c r="Q4">
        <v>165</v>
      </c>
      <c r="R4">
        <v>152</v>
      </c>
      <c r="S4" t="b">
        <v>0</v>
      </c>
      <c r="T4" t="s">
        <v>86</v>
      </c>
      <c r="U4" t="b">
        <v>0</v>
      </c>
      <c r="V4" t="s">
        <v>87</v>
      </c>
      <c r="W4" s="1">
        <v>44623.497453703705</v>
      </c>
      <c r="X4">
        <v>106</v>
      </c>
      <c r="Y4">
        <v>9</v>
      </c>
      <c r="Z4">
        <v>0</v>
      </c>
      <c r="AA4">
        <v>9</v>
      </c>
      <c r="AB4">
        <v>0</v>
      </c>
      <c r="AC4">
        <v>2</v>
      </c>
      <c r="AD4">
        <v>-9</v>
      </c>
      <c r="AE4">
        <v>0</v>
      </c>
      <c r="AF4">
        <v>0</v>
      </c>
      <c r="AG4">
        <v>0</v>
      </c>
      <c r="AH4" t="s">
        <v>88</v>
      </c>
      <c r="AI4" s="1">
        <v>44623.499837962961</v>
      </c>
      <c r="AJ4">
        <v>46</v>
      </c>
      <c r="AK4">
        <v>0</v>
      </c>
      <c r="AL4">
        <v>0</v>
      </c>
      <c r="AM4">
        <v>0</v>
      </c>
      <c r="AN4">
        <v>0</v>
      </c>
      <c r="AO4">
        <v>0</v>
      </c>
      <c r="AP4">
        <v>-9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35">
      <c r="A5" t="s">
        <v>94</v>
      </c>
      <c r="B5" t="s">
        <v>77</v>
      </c>
      <c r="C5" t="s">
        <v>95</v>
      </c>
      <c r="D5" t="s">
        <v>79</v>
      </c>
      <c r="E5" s="2" t="str">
        <f>HYPERLINK("capsilon://?command=openfolder&amp;siteaddress=FAM.docvelocity-na8.net&amp;folderid=FXA08DD81C-7353-79E4-9DDD-E134BB784CA8","FX220210404")</f>
        <v>FX220210404</v>
      </c>
      <c r="F5" t="s">
        <v>80</v>
      </c>
      <c r="G5" t="s">
        <v>80</v>
      </c>
      <c r="H5" t="s">
        <v>81</v>
      </c>
      <c r="I5" t="s">
        <v>96</v>
      </c>
      <c r="J5">
        <v>0</v>
      </c>
      <c r="K5" t="s">
        <v>83</v>
      </c>
      <c r="L5" t="s">
        <v>84</v>
      </c>
      <c r="M5" t="s">
        <v>85</v>
      </c>
      <c r="N5">
        <v>2</v>
      </c>
      <c r="O5" s="1">
        <v>44621.466562499998</v>
      </c>
      <c r="P5" s="1">
        <v>44622.663668981484</v>
      </c>
      <c r="Q5">
        <v>100530</v>
      </c>
      <c r="R5">
        <v>2900</v>
      </c>
      <c r="S5" t="b">
        <v>0</v>
      </c>
      <c r="T5" t="s">
        <v>86</v>
      </c>
      <c r="U5" t="b">
        <v>0</v>
      </c>
      <c r="V5" t="s">
        <v>97</v>
      </c>
      <c r="W5" s="1">
        <v>44621.5234837963</v>
      </c>
      <c r="X5">
        <v>1252</v>
      </c>
      <c r="Y5">
        <v>176</v>
      </c>
      <c r="Z5">
        <v>0</v>
      </c>
      <c r="AA5">
        <v>176</v>
      </c>
      <c r="AB5">
        <v>0</v>
      </c>
      <c r="AC5">
        <v>172</v>
      </c>
      <c r="AD5">
        <v>-176</v>
      </c>
      <c r="AE5">
        <v>0</v>
      </c>
      <c r="AF5">
        <v>0</v>
      </c>
      <c r="AG5">
        <v>0</v>
      </c>
      <c r="AH5" t="s">
        <v>98</v>
      </c>
      <c r="AI5" s="1">
        <v>44622.663668981484</v>
      </c>
      <c r="AJ5">
        <v>402</v>
      </c>
      <c r="AK5">
        <v>1</v>
      </c>
      <c r="AL5">
        <v>0</v>
      </c>
      <c r="AM5">
        <v>1</v>
      </c>
      <c r="AN5">
        <v>0</v>
      </c>
      <c r="AO5">
        <v>1</v>
      </c>
      <c r="AP5">
        <v>-177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35">
      <c r="A6" t="s">
        <v>99</v>
      </c>
      <c r="B6" t="s">
        <v>77</v>
      </c>
      <c r="C6" t="s">
        <v>95</v>
      </c>
      <c r="D6" t="s">
        <v>79</v>
      </c>
      <c r="E6" s="2" t="str">
        <f>HYPERLINK("capsilon://?command=openfolder&amp;siteaddress=FAM.docvelocity-na8.net&amp;folderid=FXA08DD81C-7353-79E4-9DDD-E134BB784CA8","FX220210404")</f>
        <v>FX220210404</v>
      </c>
      <c r="F6" t="s">
        <v>80</v>
      </c>
      <c r="G6" t="s">
        <v>80</v>
      </c>
      <c r="H6" t="s">
        <v>81</v>
      </c>
      <c r="I6" t="s">
        <v>100</v>
      </c>
      <c r="J6">
        <v>0</v>
      </c>
      <c r="K6" t="s">
        <v>83</v>
      </c>
      <c r="L6" t="s">
        <v>84</v>
      </c>
      <c r="M6" t="s">
        <v>85</v>
      </c>
      <c r="N6">
        <v>1</v>
      </c>
      <c r="O6" s="1">
        <v>44621.467615740738</v>
      </c>
      <c r="P6" s="1">
        <v>44621.663217592592</v>
      </c>
      <c r="Q6">
        <v>15730</v>
      </c>
      <c r="R6">
        <v>1170</v>
      </c>
      <c r="S6" t="b">
        <v>0</v>
      </c>
      <c r="T6" t="s">
        <v>86</v>
      </c>
      <c r="U6" t="b">
        <v>0</v>
      </c>
      <c r="V6" t="s">
        <v>101</v>
      </c>
      <c r="W6" s="1">
        <v>44621.663217592592</v>
      </c>
      <c r="X6">
        <v>270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69</v>
      </c>
      <c r="AF6">
        <v>0</v>
      </c>
      <c r="AG6">
        <v>2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35">
      <c r="A7" t="s">
        <v>102</v>
      </c>
      <c r="B7" t="s">
        <v>77</v>
      </c>
      <c r="C7" t="s">
        <v>95</v>
      </c>
      <c r="D7" t="s">
        <v>79</v>
      </c>
      <c r="E7" s="2" t="str">
        <f>HYPERLINK("capsilon://?command=openfolder&amp;siteaddress=FAM.docvelocity-na8.net&amp;folderid=FXA08DD81C-7353-79E4-9DDD-E134BB784CA8","FX220210404")</f>
        <v>FX220210404</v>
      </c>
      <c r="F7" t="s">
        <v>80</v>
      </c>
      <c r="G7" t="s">
        <v>80</v>
      </c>
      <c r="H7" t="s">
        <v>81</v>
      </c>
      <c r="I7" t="s">
        <v>103</v>
      </c>
      <c r="J7">
        <v>0</v>
      </c>
      <c r="K7" t="s">
        <v>83</v>
      </c>
      <c r="L7" t="s">
        <v>84</v>
      </c>
      <c r="M7" t="s">
        <v>85</v>
      </c>
      <c r="N7">
        <v>1</v>
      </c>
      <c r="O7" s="1">
        <v>44621.46775462963</v>
      </c>
      <c r="P7" s="1">
        <v>44621.664490740739</v>
      </c>
      <c r="Q7">
        <v>15771</v>
      </c>
      <c r="R7">
        <v>1227</v>
      </c>
      <c r="S7" t="b">
        <v>0</v>
      </c>
      <c r="T7" t="s">
        <v>86</v>
      </c>
      <c r="U7" t="b">
        <v>0</v>
      </c>
      <c r="V7" t="s">
        <v>101</v>
      </c>
      <c r="W7" s="1">
        <v>44621.664490740739</v>
      </c>
      <c r="X7">
        <v>110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52</v>
      </c>
      <c r="AF7">
        <v>0</v>
      </c>
      <c r="AG7">
        <v>1</v>
      </c>
      <c r="AH7" t="s">
        <v>86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35">
      <c r="A8" t="s">
        <v>104</v>
      </c>
      <c r="B8" t="s">
        <v>77</v>
      </c>
      <c r="C8" t="s">
        <v>105</v>
      </c>
      <c r="D8" t="s">
        <v>79</v>
      </c>
      <c r="E8" s="2" t="str">
        <f>HYPERLINK("capsilon://?command=openfolder&amp;siteaddress=FAM.docvelocity-na8.net&amp;folderid=FX890FC282-03A8-4C74-627A-818D020B53C7","FX220212205")</f>
        <v>FX220212205</v>
      </c>
      <c r="F8" t="s">
        <v>80</v>
      </c>
      <c r="G8" t="s">
        <v>80</v>
      </c>
      <c r="H8" t="s">
        <v>81</v>
      </c>
      <c r="I8" t="s">
        <v>106</v>
      </c>
      <c r="J8">
        <v>0</v>
      </c>
      <c r="K8" t="s">
        <v>83</v>
      </c>
      <c r="L8" t="s">
        <v>84</v>
      </c>
      <c r="M8" t="s">
        <v>85</v>
      </c>
      <c r="N8">
        <v>1</v>
      </c>
      <c r="O8" s="1">
        <v>44623.541712962964</v>
      </c>
      <c r="P8" s="1">
        <v>44623.551689814813</v>
      </c>
      <c r="Q8">
        <v>575</v>
      </c>
      <c r="R8">
        <v>287</v>
      </c>
      <c r="S8" t="b">
        <v>0</v>
      </c>
      <c r="T8" t="s">
        <v>86</v>
      </c>
      <c r="U8" t="b">
        <v>0</v>
      </c>
      <c r="V8" t="s">
        <v>101</v>
      </c>
      <c r="W8" s="1">
        <v>44623.551689814813</v>
      </c>
      <c r="X8">
        <v>181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</v>
      </c>
      <c r="AF8">
        <v>0</v>
      </c>
      <c r="AG8">
        <v>2</v>
      </c>
      <c r="AH8" t="s">
        <v>86</v>
      </c>
      <c r="AI8" t="s">
        <v>86</v>
      </c>
      <c r="AJ8" t="s">
        <v>86</v>
      </c>
      <c r="AK8" t="s">
        <v>86</v>
      </c>
      <c r="AL8" t="s">
        <v>86</v>
      </c>
      <c r="AM8" t="s">
        <v>86</v>
      </c>
      <c r="AN8" t="s">
        <v>86</v>
      </c>
      <c r="AO8" t="s">
        <v>86</v>
      </c>
      <c r="AP8" t="s">
        <v>86</v>
      </c>
      <c r="AQ8" t="s">
        <v>86</v>
      </c>
      <c r="AR8" t="s">
        <v>86</v>
      </c>
      <c r="AS8" t="s">
        <v>86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35">
      <c r="A9" t="s">
        <v>107</v>
      </c>
      <c r="B9" t="s">
        <v>77</v>
      </c>
      <c r="C9" t="s">
        <v>105</v>
      </c>
      <c r="D9" t="s">
        <v>79</v>
      </c>
      <c r="E9" s="2" t="str">
        <f>HYPERLINK("capsilon://?command=openfolder&amp;siteaddress=FAM.docvelocity-na8.net&amp;folderid=FX890FC282-03A8-4C74-627A-818D020B53C7","FX220212205")</f>
        <v>FX220212205</v>
      </c>
      <c r="F9" t="s">
        <v>80</v>
      </c>
      <c r="G9" t="s">
        <v>80</v>
      </c>
      <c r="H9" t="s">
        <v>81</v>
      </c>
      <c r="I9" t="s">
        <v>108</v>
      </c>
      <c r="J9">
        <v>0</v>
      </c>
      <c r="K9" t="s">
        <v>83</v>
      </c>
      <c r="L9" t="s">
        <v>84</v>
      </c>
      <c r="M9" t="s">
        <v>85</v>
      </c>
      <c r="N9">
        <v>1</v>
      </c>
      <c r="O9" s="1">
        <v>44623.544618055559</v>
      </c>
      <c r="P9" s="1">
        <v>44623.609363425923</v>
      </c>
      <c r="Q9">
        <v>4484</v>
      </c>
      <c r="R9">
        <v>1110</v>
      </c>
      <c r="S9" t="b">
        <v>0</v>
      </c>
      <c r="T9" t="s">
        <v>86</v>
      </c>
      <c r="U9" t="b">
        <v>0</v>
      </c>
      <c r="V9" t="s">
        <v>101</v>
      </c>
      <c r="W9" s="1">
        <v>44623.609363425923</v>
      </c>
      <c r="X9">
        <v>713</v>
      </c>
      <c r="Y9">
        <v>19</v>
      </c>
      <c r="Z9">
        <v>0</v>
      </c>
      <c r="AA9">
        <v>19</v>
      </c>
      <c r="AB9">
        <v>0</v>
      </c>
      <c r="AC9">
        <v>5</v>
      </c>
      <c r="AD9">
        <v>-19</v>
      </c>
      <c r="AE9">
        <v>21</v>
      </c>
      <c r="AF9">
        <v>0</v>
      </c>
      <c r="AG9">
        <v>2</v>
      </c>
      <c r="AH9" t="s">
        <v>86</v>
      </c>
      <c r="AI9" t="s">
        <v>86</v>
      </c>
      <c r="AJ9" t="s">
        <v>86</v>
      </c>
      <c r="AK9" t="s">
        <v>86</v>
      </c>
      <c r="AL9" t="s">
        <v>86</v>
      </c>
      <c r="AM9" t="s">
        <v>86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35">
      <c r="A10" t="s">
        <v>109</v>
      </c>
      <c r="B10" t="s">
        <v>77</v>
      </c>
      <c r="C10" t="s">
        <v>95</v>
      </c>
      <c r="D10" t="s">
        <v>79</v>
      </c>
      <c r="E10" s="2" t="str">
        <f>HYPERLINK("capsilon://?command=openfolder&amp;siteaddress=FAM.docvelocity-na8.net&amp;folderid=FXA08DD81C-7353-79E4-9DDD-E134BB784CA8","FX220210404")</f>
        <v>FX220210404</v>
      </c>
      <c r="F10" t="s">
        <v>80</v>
      </c>
      <c r="G10" t="s">
        <v>80</v>
      </c>
      <c r="H10" t="s">
        <v>81</v>
      </c>
      <c r="I10" t="s">
        <v>110</v>
      </c>
      <c r="J10">
        <v>0</v>
      </c>
      <c r="K10" t="s">
        <v>83</v>
      </c>
      <c r="L10" t="s">
        <v>84</v>
      </c>
      <c r="M10" t="s">
        <v>85</v>
      </c>
      <c r="N10">
        <v>1</v>
      </c>
      <c r="O10" s="1">
        <v>44621.468136574076</v>
      </c>
      <c r="P10" s="1">
        <v>44621.6716087963</v>
      </c>
      <c r="Q10">
        <v>16677</v>
      </c>
      <c r="R10">
        <v>903</v>
      </c>
      <c r="S10" t="b">
        <v>0</v>
      </c>
      <c r="T10" t="s">
        <v>86</v>
      </c>
      <c r="U10" t="b">
        <v>0</v>
      </c>
      <c r="V10" t="s">
        <v>101</v>
      </c>
      <c r="W10" s="1">
        <v>44621.6716087963</v>
      </c>
      <c r="X10">
        <v>614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52</v>
      </c>
      <c r="AF10">
        <v>0</v>
      </c>
      <c r="AG10">
        <v>3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35">
      <c r="A11" t="s">
        <v>111</v>
      </c>
      <c r="B11" t="s">
        <v>77</v>
      </c>
      <c r="C11" t="s">
        <v>105</v>
      </c>
      <c r="D11" t="s">
        <v>79</v>
      </c>
      <c r="E11" s="2" t="str">
        <f>HYPERLINK("capsilon://?command=openfolder&amp;siteaddress=FAM.docvelocity-na8.net&amp;folderid=FX890FC282-03A8-4C74-627A-818D020B53C7","FX220212205")</f>
        <v>FX220212205</v>
      </c>
      <c r="F11" t="s">
        <v>80</v>
      </c>
      <c r="G11" t="s">
        <v>80</v>
      </c>
      <c r="H11" t="s">
        <v>81</v>
      </c>
      <c r="I11" t="s">
        <v>112</v>
      </c>
      <c r="J11">
        <v>0</v>
      </c>
      <c r="K11" t="s">
        <v>83</v>
      </c>
      <c r="L11" t="s">
        <v>84</v>
      </c>
      <c r="M11" t="s">
        <v>85</v>
      </c>
      <c r="N11">
        <v>1</v>
      </c>
      <c r="O11" s="1">
        <v>44623.547939814816</v>
      </c>
      <c r="P11" s="1">
        <v>44623.610092592593</v>
      </c>
      <c r="Q11">
        <v>5102</v>
      </c>
      <c r="R11">
        <v>268</v>
      </c>
      <c r="S11" t="b">
        <v>0</v>
      </c>
      <c r="T11" t="s">
        <v>86</v>
      </c>
      <c r="U11" t="b">
        <v>0</v>
      </c>
      <c r="V11" t="s">
        <v>101</v>
      </c>
      <c r="W11" s="1">
        <v>44623.610092592593</v>
      </c>
      <c r="X11">
        <v>62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32</v>
      </c>
      <c r="AF11">
        <v>0</v>
      </c>
      <c r="AG11">
        <v>2</v>
      </c>
      <c r="AH11" t="s">
        <v>86</v>
      </c>
      <c r="AI11" t="s">
        <v>86</v>
      </c>
      <c r="AJ11" t="s">
        <v>86</v>
      </c>
      <c r="AK11" t="s">
        <v>86</v>
      </c>
      <c r="AL11" t="s">
        <v>86</v>
      </c>
      <c r="AM11" t="s">
        <v>86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86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35">
      <c r="A12" t="s">
        <v>113</v>
      </c>
      <c r="B12" t="s">
        <v>77</v>
      </c>
      <c r="C12" t="s">
        <v>105</v>
      </c>
      <c r="D12" t="s">
        <v>79</v>
      </c>
      <c r="E12" s="2" t="str">
        <f>HYPERLINK("capsilon://?command=openfolder&amp;siteaddress=FAM.docvelocity-na8.net&amp;folderid=FX890FC282-03A8-4C74-627A-818D020B53C7","FX220212205")</f>
        <v>FX220212205</v>
      </c>
      <c r="F12" t="s">
        <v>80</v>
      </c>
      <c r="G12" t="s">
        <v>80</v>
      </c>
      <c r="H12" t="s">
        <v>81</v>
      </c>
      <c r="I12" t="s">
        <v>114</v>
      </c>
      <c r="J12">
        <v>0</v>
      </c>
      <c r="K12" t="s">
        <v>83</v>
      </c>
      <c r="L12" t="s">
        <v>84</v>
      </c>
      <c r="M12" t="s">
        <v>85</v>
      </c>
      <c r="N12">
        <v>1</v>
      </c>
      <c r="O12" s="1">
        <v>44623.549884259257</v>
      </c>
      <c r="P12" s="1">
        <v>44623.620810185188</v>
      </c>
      <c r="Q12">
        <v>5910</v>
      </c>
      <c r="R12">
        <v>218</v>
      </c>
      <c r="S12" t="b">
        <v>0</v>
      </c>
      <c r="T12" t="s">
        <v>86</v>
      </c>
      <c r="U12" t="b">
        <v>0</v>
      </c>
      <c r="V12" t="s">
        <v>101</v>
      </c>
      <c r="W12" s="1">
        <v>44623.620810185188</v>
      </c>
      <c r="X12">
        <v>116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62</v>
      </c>
      <c r="AF12">
        <v>0</v>
      </c>
      <c r="AG12">
        <v>4</v>
      </c>
      <c r="AH12" t="s">
        <v>86</v>
      </c>
      <c r="AI12" t="s">
        <v>86</v>
      </c>
      <c r="AJ12" t="s">
        <v>86</v>
      </c>
      <c r="AK12" t="s">
        <v>86</v>
      </c>
      <c r="AL12" t="s">
        <v>86</v>
      </c>
      <c r="AM12" t="s">
        <v>86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35">
      <c r="A13" t="s">
        <v>115</v>
      </c>
      <c r="B13" t="s">
        <v>77</v>
      </c>
      <c r="C13" t="s">
        <v>105</v>
      </c>
      <c r="D13" t="s">
        <v>79</v>
      </c>
      <c r="E13" s="2" t="str">
        <f>HYPERLINK("capsilon://?command=openfolder&amp;siteaddress=FAM.docvelocity-na8.net&amp;folderid=FX890FC282-03A8-4C74-627A-818D020B53C7","FX220212205")</f>
        <v>FX220212205</v>
      </c>
      <c r="F13" t="s">
        <v>80</v>
      </c>
      <c r="G13" t="s">
        <v>80</v>
      </c>
      <c r="H13" t="s">
        <v>81</v>
      </c>
      <c r="I13" t="s">
        <v>116</v>
      </c>
      <c r="J13">
        <v>0</v>
      </c>
      <c r="K13" t="s">
        <v>83</v>
      </c>
      <c r="L13" t="s">
        <v>84</v>
      </c>
      <c r="M13" t="s">
        <v>85</v>
      </c>
      <c r="N13">
        <v>1</v>
      </c>
      <c r="O13" s="1">
        <v>44623.551412037035</v>
      </c>
      <c r="P13" s="1">
        <v>44623.622395833336</v>
      </c>
      <c r="Q13">
        <v>5896</v>
      </c>
      <c r="R13">
        <v>237</v>
      </c>
      <c r="S13" t="b">
        <v>0</v>
      </c>
      <c r="T13" t="s">
        <v>86</v>
      </c>
      <c r="U13" t="b">
        <v>0</v>
      </c>
      <c r="V13" t="s">
        <v>101</v>
      </c>
      <c r="W13" s="1">
        <v>44623.622395833336</v>
      </c>
      <c r="X13">
        <v>136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39</v>
      </c>
      <c r="AF13">
        <v>0</v>
      </c>
      <c r="AG13">
        <v>4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86</v>
      </c>
      <c r="AR13" t="s">
        <v>86</v>
      </c>
      <c r="AS13" t="s">
        <v>86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35">
      <c r="A14" t="s">
        <v>117</v>
      </c>
      <c r="B14" t="s">
        <v>77</v>
      </c>
      <c r="C14" t="s">
        <v>105</v>
      </c>
      <c r="D14" t="s">
        <v>79</v>
      </c>
      <c r="E14" s="2" t="str">
        <f>HYPERLINK("capsilon://?command=openfolder&amp;siteaddress=FAM.docvelocity-na8.net&amp;folderid=FX890FC282-03A8-4C74-627A-818D020B53C7","FX220212205")</f>
        <v>FX220212205</v>
      </c>
      <c r="F14" t="s">
        <v>80</v>
      </c>
      <c r="G14" t="s">
        <v>80</v>
      </c>
      <c r="H14" t="s">
        <v>81</v>
      </c>
      <c r="I14" t="s">
        <v>106</v>
      </c>
      <c r="J14">
        <v>0</v>
      </c>
      <c r="K14" t="s">
        <v>83</v>
      </c>
      <c r="L14" t="s">
        <v>84</v>
      </c>
      <c r="M14" t="s">
        <v>85</v>
      </c>
      <c r="N14">
        <v>2</v>
      </c>
      <c r="O14" s="1">
        <v>44623.552754629629</v>
      </c>
      <c r="P14" s="1">
        <v>44623.593622685185</v>
      </c>
      <c r="Q14">
        <v>1809</v>
      </c>
      <c r="R14">
        <v>1722</v>
      </c>
      <c r="S14" t="b">
        <v>0</v>
      </c>
      <c r="T14" t="s">
        <v>86</v>
      </c>
      <c r="U14" t="b">
        <v>1</v>
      </c>
      <c r="V14" t="s">
        <v>118</v>
      </c>
      <c r="W14" s="1">
        <v>44623.588946759257</v>
      </c>
      <c r="X14">
        <v>1352</v>
      </c>
      <c r="Y14">
        <v>88</v>
      </c>
      <c r="Z14">
        <v>0</v>
      </c>
      <c r="AA14">
        <v>88</v>
      </c>
      <c r="AB14">
        <v>0</v>
      </c>
      <c r="AC14">
        <v>74</v>
      </c>
      <c r="AD14">
        <v>-88</v>
      </c>
      <c r="AE14">
        <v>0</v>
      </c>
      <c r="AF14">
        <v>0</v>
      </c>
      <c r="AG14">
        <v>0</v>
      </c>
      <c r="AH14" t="s">
        <v>98</v>
      </c>
      <c r="AI14" s="1">
        <v>44623.593622685185</v>
      </c>
      <c r="AJ14">
        <v>370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-89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35">
      <c r="A15" t="s">
        <v>119</v>
      </c>
      <c r="B15" t="s">
        <v>77</v>
      </c>
      <c r="C15" t="s">
        <v>105</v>
      </c>
      <c r="D15" t="s">
        <v>79</v>
      </c>
      <c r="E15" s="2" t="str">
        <f>HYPERLINK("capsilon://?command=openfolder&amp;siteaddress=FAM.docvelocity-na8.net&amp;folderid=FX890FC282-03A8-4C74-627A-818D020B53C7","FX220212205")</f>
        <v>FX220212205</v>
      </c>
      <c r="F15" t="s">
        <v>80</v>
      </c>
      <c r="G15" t="s">
        <v>80</v>
      </c>
      <c r="H15" t="s">
        <v>81</v>
      </c>
      <c r="I15" t="s">
        <v>120</v>
      </c>
      <c r="J15">
        <v>0</v>
      </c>
      <c r="K15" t="s">
        <v>83</v>
      </c>
      <c r="L15" t="s">
        <v>84</v>
      </c>
      <c r="M15" t="s">
        <v>85</v>
      </c>
      <c r="N15">
        <v>1</v>
      </c>
      <c r="O15" s="1">
        <v>44623.553946759261</v>
      </c>
      <c r="P15" s="1">
        <v>44623.623287037037</v>
      </c>
      <c r="Q15">
        <v>5824</v>
      </c>
      <c r="R15">
        <v>167</v>
      </c>
      <c r="S15" t="b">
        <v>0</v>
      </c>
      <c r="T15" t="s">
        <v>86</v>
      </c>
      <c r="U15" t="b">
        <v>0</v>
      </c>
      <c r="V15" t="s">
        <v>101</v>
      </c>
      <c r="W15" s="1">
        <v>44623.623287037037</v>
      </c>
      <c r="X15">
        <v>72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21</v>
      </c>
      <c r="AF15">
        <v>0</v>
      </c>
      <c r="AG15">
        <v>2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35">
      <c r="A16" t="s">
        <v>121</v>
      </c>
      <c r="B16" t="s">
        <v>77</v>
      </c>
      <c r="C16" t="s">
        <v>95</v>
      </c>
      <c r="D16" t="s">
        <v>79</v>
      </c>
      <c r="E16" s="2" t="str">
        <f>HYPERLINK("capsilon://?command=openfolder&amp;siteaddress=FAM.docvelocity-na8.net&amp;folderid=FXA08DD81C-7353-79E4-9DDD-E134BB784CA8","FX220210404")</f>
        <v>FX220210404</v>
      </c>
      <c r="F16" t="s">
        <v>80</v>
      </c>
      <c r="G16" t="s">
        <v>80</v>
      </c>
      <c r="H16" t="s">
        <v>81</v>
      </c>
      <c r="I16" t="s">
        <v>122</v>
      </c>
      <c r="J16">
        <v>0</v>
      </c>
      <c r="K16" t="s">
        <v>83</v>
      </c>
      <c r="L16" t="s">
        <v>84</v>
      </c>
      <c r="M16" t="s">
        <v>85</v>
      </c>
      <c r="N16">
        <v>1</v>
      </c>
      <c r="O16" s="1">
        <v>44621.471053240741</v>
      </c>
      <c r="P16" s="1">
        <v>44621.675949074073</v>
      </c>
      <c r="Q16">
        <v>17061</v>
      </c>
      <c r="R16">
        <v>642</v>
      </c>
      <c r="S16" t="b">
        <v>0</v>
      </c>
      <c r="T16" t="s">
        <v>86</v>
      </c>
      <c r="U16" t="b">
        <v>0</v>
      </c>
      <c r="V16" t="s">
        <v>101</v>
      </c>
      <c r="W16" s="1">
        <v>44621.675949074073</v>
      </c>
      <c r="X16">
        <v>374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69</v>
      </c>
      <c r="AF16">
        <v>0</v>
      </c>
      <c r="AG16">
        <v>3</v>
      </c>
      <c r="AH16" t="s">
        <v>86</v>
      </c>
      <c r="AI16" t="s">
        <v>86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35">
      <c r="A17" t="s">
        <v>123</v>
      </c>
      <c r="B17" t="s">
        <v>77</v>
      </c>
      <c r="C17" t="s">
        <v>95</v>
      </c>
      <c r="D17" t="s">
        <v>79</v>
      </c>
      <c r="E17" s="2" t="str">
        <f>HYPERLINK("capsilon://?command=openfolder&amp;siteaddress=FAM.docvelocity-na8.net&amp;folderid=FXA08DD81C-7353-79E4-9DDD-E134BB784CA8","FX220210404")</f>
        <v>FX220210404</v>
      </c>
      <c r="F17" t="s">
        <v>80</v>
      </c>
      <c r="G17" t="s">
        <v>80</v>
      </c>
      <c r="H17" t="s">
        <v>81</v>
      </c>
      <c r="I17" t="s">
        <v>124</v>
      </c>
      <c r="J17">
        <v>0</v>
      </c>
      <c r="K17" t="s">
        <v>83</v>
      </c>
      <c r="L17" t="s">
        <v>84</v>
      </c>
      <c r="M17" t="s">
        <v>85</v>
      </c>
      <c r="N17">
        <v>1</v>
      </c>
      <c r="O17" s="1">
        <v>44621.471134259256</v>
      </c>
      <c r="P17" s="1">
        <v>44621.706342592595</v>
      </c>
      <c r="Q17">
        <v>19386</v>
      </c>
      <c r="R17">
        <v>936</v>
      </c>
      <c r="S17" t="b">
        <v>0</v>
      </c>
      <c r="T17" t="s">
        <v>86</v>
      </c>
      <c r="U17" t="b">
        <v>0</v>
      </c>
      <c r="V17" t="s">
        <v>101</v>
      </c>
      <c r="W17" s="1">
        <v>44621.706342592595</v>
      </c>
      <c r="X17">
        <v>700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52</v>
      </c>
      <c r="AF17">
        <v>0</v>
      </c>
      <c r="AG17">
        <v>4</v>
      </c>
      <c r="AH17" t="s">
        <v>86</v>
      </c>
      <c r="AI17" t="s">
        <v>86</v>
      </c>
      <c r="AJ17" t="s">
        <v>86</v>
      </c>
      <c r="AK17" t="s">
        <v>86</v>
      </c>
      <c r="AL17" t="s">
        <v>86</v>
      </c>
      <c r="AM17" t="s">
        <v>86</v>
      </c>
      <c r="AN17" t="s">
        <v>86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35">
      <c r="A18" t="s">
        <v>125</v>
      </c>
      <c r="B18" t="s">
        <v>77</v>
      </c>
      <c r="C18" t="s">
        <v>105</v>
      </c>
      <c r="D18" t="s">
        <v>79</v>
      </c>
      <c r="E18" s="2" t="str">
        <f>HYPERLINK("capsilon://?command=openfolder&amp;siteaddress=FAM.docvelocity-na8.net&amp;folderid=FX890FC282-03A8-4C74-627A-818D020B53C7","FX220212205")</f>
        <v>FX220212205</v>
      </c>
      <c r="F18" t="s">
        <v>80</v>
      </c>
      <c r="G18" t="s">
        <v>80</v>
      </c>
      <c r="H18" t="s">
        <v>81</v>
      </c>
      <c r="I18" t="s">
        <v>108</v>
      </c>
      <c r="J18">
        <v>0</v>
      </c>
      <c r="K18" t="s">
        <v>83</v>
      </c>
      <c r="L18" t="s">
        <v>84</v>
      </c>
      <c r="M18" t="s">
        <v>85</v>
      </c>
      <c r="N18">
        <v>2</v>
      </c>
      <c r="O18" s="1">
        <v>44623.609768518516</v>
      </c>
      <c r="P18" s="1">
        <v>44623.625162037039</v>
      </c>
      <c r="Q18">
        <v>1047</v>
      </c>
      <c r="R18">
        <v>283</v>
      </c>
      <c r="S18" t="b">
        <v>0</v>
      </c>
      <c r="T18" t="s">
        <v>86</v>
      </c>
      <c r="U18" t="b">
        <v>1</v>
      </c>
      <c r="V18" t="s">
        <v>126</v>
      </c>
      <c r="W18" s="1">
        <v>44623.617245370369</v>
      </c>
      <c r="X18">
        <v>189</v>
      </c>
      <c r="Y18">
        <v>42</v>
      </c>
      <c r="Z18">
        <v>0</v>
      </c>
      <c r="AA18">
        <v>42</v>
      </c>
      <c r="AB18">
        <v>0</v>
      </c>
      <c r="AC18">
        <v>13</v>
      </c>
      <c r="AD18">
        <v>-42</v>
      </c>
      <c r="AE18">
        <v>0</v>
      </c>
      <c r="AF18">
        <v>0</v>
      </c>
      <c r="AG18">
        <v>0</v>
      </c>
      <c r="AH18" t="s">
        <v>88</v>
      </c>
      <c r="AI18" s="1">
        <v>44623.625162037039</v>
      </c>
      <c r="AJ18">
        <v>89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-44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35">
      <c r="A19" t="s">
        <v>127</v>
      </c>
      <c r="B19" t="s">
        <v>77</v>
      </c>
      <c r="C19" t="s">
        <v>105</v>
      </c>
      <c r="D19" t="s">
        <v>79</v>
      </c>
      <c r="E19" s="2" t="str">
        <f>HYPERLINK("capsilon://?command=openfolder&amp;siteaddress=FAM.docvelocity-na8.net&amp;folderid=FX890FC282-03A8-4C74-627A-818D020B53C7","FX220212205")</f>
        <v>FX220212205</v>
      </c>
      <c r="F19" t="s">
        <v>80</v>
      </c>
      <c r="G19" t="s">
        <v>80</v>
      </c>
      <c r="H19" t="s">
        <v>81</v>
      </c>
      <c r="I19" t="s">
        <v>112</v>
      </c>
      <c r="J19">
        <v>0</v>
      </c>
      <c r="K19" t="s">
        <v>83</v>
      </c>
      <c r="L19" t="s">
        <v>84</v>
      </c>
      <c r="M19" t="s">
        <v>85</v>
      </c>
      <c r="N19">
        <v>2</v>
      </c>
      <c r="O19" s="1">
        <v>44623.611203703702</v>
      </c>
      <c r="P19" s="1">
        <v>44623.641192129631</v>
      </c>
      <c r="Q19">
        <v>1374</v>
      </c>
      <c r="R19">
        <v>1217</v>
      </c>
      <c r="S19" t="b">
        <v>0</v>
      </c>
      <c r="T19" t="s">
        <v>86</v>
      </c>
      <c r="U19" t="b">
        <v>1</v>
      </c>
      <c r="V19" t="s">
        <v>126</v>
      </c>
      <c r="W19" s="1">
        <v>44623.625381944446</v>
      </c>
      <c r="X19">
        <v>702</v>
      </c>
      <c r="Y19">
        <v>88</v>
      </c>
      <c r="Z19">
        <v>0</v>
      </c>
      <c r="AA19">
        <v>88</v>
      </c>
      <c r="AB19">
        <v>0</v>
      </c>
      <c r="AC19">
        <v>62</v>
      </c>
      <c r="AD19">
        <v>-88</v>
      </c>
      <c r="AE19">
        <v>0</v>
      </c>
      <c r="AF19">
        <v>0</v>
      </c>
      <c r="AG19">
        <v>0</v>
      </c>
      <c r="AH19" t="s">
        <v>128</v>
      </c>
      <c r="AI19" s="1">
        <v>44623.641192129631</v>
      </c>
      <c r="AJ19">
        <v>502</v>
      </c>
      <c r="AK19">
        <v>3</v>
      </c>
      <c r="AL19">
        <v>0</v>
      </c>
      <c r="AM19">
        <v>3</v>
      </c>
      <c r="AN19">
        <v>0</v>
      </c>
      <c r="AO19">
        <v>3</v>
      </c>
      <c r="AP19">
        <v>-91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35">
      <c r="A20" t="s">
        <v>129</v>
      </c>
      <c r="B20" t="s">
        <v>77</v>
      </c>
      <c r="C20" t="s">
        <v>105</v>
      </c>
      <c r="D20" t="s">
        <v>79</v>
      </c>
      <c r="E20" s="2" t="str">
        <f>HYPERLINK("capsilon://?command=openfolder&amp;siteaddress=FAM.docvelocity-na8.net&amp;folderid=FX890FC282-03A8-4C74-627A-818D020B53C7","FX220212205")</f>
        <v>FX220212205</v>
      </c>
      <c r="F20" t="s">
        <v>80</v>
      </c>
      <c r="G20" t="s">
        <v>80</v>
      </c>
      <c r="H20" t="s">
        <v>81</v>
      </c>
      <c r="I20" t="s">
        <v>114</v>
      </c>
      <c r="J20">
        <v>0</v>
      </c>
      <c r="K20" t="s">
        <v>83</v>
      </c>
      <c r="L20" t="s">
        <v>84</v>
      </c>
      <c r="M20" t="s">
        <v>85</v>
      </c>
      <c r="N20">
        <v>2</v>
      </c>
      <c r="O20" s="1">
        <v>44623.622037037036</v>
      </c>
      <c r="P20" s="1">
        <v>44623.672835648147</v>
      </c>
      <c r="Q20">
        <v>1478</v>
      </c>
      <c r="R20">
        <v>2911</v>
      </c>
      <c r="S20" t="b">
        <v>0</v>
      </c>
      <c r="T20" t="s">
        <v>86</v>
      </c>
      <c r="U20" t="b">
        <v>1</v>
      </c>
      <c r="V20" t="s">
        <v>130</v>
      </c>
      <c r="W20" s="1">
        <v>44623.646435185183</v>
      </c>
      <c r="X20">
        <v>2054</v>
      </c>
      <c r="Y20">
        <v>225</v>
      </c>
      <c r="Z20">
        <v>0</v>
      </c>
      <c r="AA20">
        <v>225</v>
      </c>
      <c r="AB20">
        <v>0</v>
      </c>
      <c r="AC20">
        <v>185</v>
      </c>
      <c r="AD20">
        <v>-225</v>
      </c>
      <c r="AE20">
        <v>0</v>
      </c>
      <c r="AF20">
        <v>0</v>
      </c>
      <c r="AG20">
        <v>0</v>
      </c>
      <c r="AH20" t="s">
        <v>131</v>
      </c>
      <c r="AI20" s="1">
        <v>44623.672835648147</v>
      </c>
      <c r="AJ20">
        <v>822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-227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35">
      <c r="A21" t="s">
        <v>132</v>
      </c>
      <c r="B21" t="s">
        <v>77</v>
      </c>
      <c r="C21" t="s">
        <v>105</v>
      </c>
      <c r="D21" t="s">
        <v>79</v>
      </c>
      <c r="E21" s="2" t="str">
        <f>HYPERLINK("capsilon://?command=openfolder&amp;siteaddress=FAM.docvelocity-na8.net&amp;folderid=FX890FC282-03A8-4C74-627A-818D020B53C7","FX220212205")</f>
        <v>FX220212205</v>
      </c>
      <c r="F21" t="s">
        <v>80</v>
      </c>
      <c r="G21" t="s">
        <v>80</v>
      </c>
      <c r="H21" t="s">
        <v>81</v>
      </c>
      <c r="I21" t="s">
        <v>116</v>
      </c>
      <c r="J21">
        <v>0</v>
      </c>
      <c r="K21" t="s">
        <v>83</v>
      </c>
      <c r="L21" t="s">
        <v>84</v>
      </c>
      <c r="M21" t="s">
        <v>85</v>
      </c>
      <c r="N21">
        <v>2</v>
      </c>
      <c r="O21" s="1">
        <v>44623.623518518521</v>
      </c>
      <c r="P21" s="1">
        <v>44623.746261574073</v>
      </c>
      <c r="Q21">
        <v>5116</v>
      </c>
      <c r="R21">
        <v>5489</v>
      </c>
      <c r="S21" t="b">
        <v>0</v>
      </c>
      <c r="T21" t="s">
        <v>86</v>
      </c>
      <c r="U21" t="b">
        <v>1</v>
      </c>
      <c r="V21" t="s">
        <v>133</v>
      </c>
      <c r="W21" s="1">
        <v>44623.677754629629</v>
      </c>
      <c r="X21">
        <v>4180</v>
      </c>
      <c r="Y21">
        <v>230</v>
      </c>
      <c r="Z21">
        <v>0</v>
      </c>
      <c r="AA21">
        <v>230</v>
      </c>
      <c r="AB21">
        <v>0</v>
      </c>
      <c r="AC21">
        <v>194</v>
      </c>
      <c r="AD21">
        <v>-230</v>
      </c>
      <c r="AE21">
        <v>0</v>
      </c>
      <c r="AF21">
        <v>0</v>
      </c>
      <c r="AG21">
        <v>0</v>
      </c>
      <c r="AH21" t="s">
        <v>98</v>
      </c>
      <c r="AI21" s="1">
        <v>44623.746261574073</v>
      </c>
      <c r="AJ21">
        <v>1218</v>
      </c>
      <c r="AK21">
        <v>12</v>
      </c>
      <c r="AL21">
        <v>0</v>
      </c>
      <c r="AM21">
        <v>12</v>
      </c>
      <c r="AN21">
        <v>0</v>
      </c>
      <c r="AO21">
        <v>13</v>
      </c>
      <c r="AP21">
        <v>-242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35">
      <c r="A22" t="s">
        <v>134</v>
      </c>
      <c r="B22" t="s">
        <v>77</v>
      </c>
      <c r="C22" t="s">
        <v>105</v>
      </c>
      <c r="D22" t="s">
        <v>79</v>
      </c>
      <c r="E22" s="2" t="str">
        <f>HYPERLINK("capsilon://?command=openfolder&amp;siteaddress=FAM.docvelocity-na8.net&amp;folderid=FX890FC282-03A8-4C74-627A-818D020B53C7","FX220212205")</f>
        <v>FX220212205</v>
      </c>
      <c r="F22" t="s">
        <v>80</v>
      </c>
      <c r="G22" t="s">
        <v>80</v>
      </c>
      <c r="H22" t="s">
        <v>81</v>
      </c>
      <c r="I22" t="s">
        <v>120</v>
      </c>
      <c r="J22">
        <v>0</v>
      </c>
      <c r="K22" t="s">
        <v>83</v>
      </c>
      <c r="L22" t="s">
        <v>84</v>
      </c>
      <c r="M22" t="s">
        <v>85</v>
      </c>
      <c r="N22">
        <v>2</v>
      </c>
      <c r="O22" s="1">
        <v>44623.623854166668</v>
      </c>
      <c r="P22" s="1">
        <v>44623.676435185182</v>
      </c>
      <c r="Q22">
        <v>3861</v>
      </c>
      <c r="R22">
        <v>682</v>
      </c>
      <c r="S22" t="b">
        <v>0</v>
      </c>
      <c r="T22" t="s">
        <v>86</v>
      </c>
      <c r="U22" t="b">
        <v>1</v>
      </c>
      <c r="V22" t="s">
        <v>130</v>
      </c>
      <c r="W22" s="1">
        <v>44623.650648148148</v>
      </c>
      <c r="X22">
        <v>363</v>
      </c>
      <c r="Y22">
        <v>42</v>
      </c>
      <c r="Z22">
        <v>0</v>
      </c>
      <c r="AA22">
        <v>42</v>
      </c>
      <c r="AB22">
        <v>0</v>
      </c>
      <c r="AC22">
        <v>13</v>
      </c>
      <c r="AD22">
        <v>-42</v>
      </c>
      <c r="AE22">
        <v>0</v>
      </c>
      <c r="AF22">
        <v>0</v>
      </c>
      <c r="AG22">
        <v>0</v>
      </c>
      <c r="AH22" t="s">
        <v>131</v>
      </c>
      <c r="AI22" s="1">
        <v>44623.676435185182</v>
      </c>
      <c r="AJ22">
        <v>310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-42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35">
      <c r="A23" t="s">
        <v>135</v>
      </c>
      <c r="B23" t="s">
        <v>77</v>
      </c>
      <c r="C23" t="s">
        <v>136</v>
      </c>
      <c r="D23" t="s">
        <v>79</v>
      </c>
      <c r="E23" s="2" t="str">
        <f>HYPERLINK("capsilon://?command=openfolder&amp;siteaddress=FAM.docvelocity-na8.net&amp;folderid=FXA1E285F9-1C1B-FF7D-52AE-7D5B3A9A365A","FX22019110")</f>
        <v>FX22019110</v>
      </c>
      <c r="F23" t="s">
        <v>80</v>
      </c>
      <c r="G23" t="s">
        <v>80</v>
      </c>
      <c r="H23" t="s">
        <v>81</v>
      </c>
      <c r="I23" t="s">
        <v>137</v>
      </c>
      <c r="J23">
        <v>0</v>
      </c>
      <c r="K23" t="s">
        <v>83</v>
      </c>
      <c r="L23" t="s">
        <v>84</v>
      </c>
      <c r="M23" t="s">
        <v>79</v>
      </c>
      <c r="N23">
        <v>1</v>
      </c>
      <c r="O23" s="1">
        <v>44623.640729166669</v>
      </c>
      <c r="P23" s="1">
        <v>44623.651180555556</v>
      </c>
      <c r="Q23">
        <v>500</v>
      </c>
      <c r="R23">
        <v>403</v>
      </c>
      <c r="S23" t="b">
        <v>0</v>
      </c>
      <c r="T23" t="s">
        <v>138</v>
      </c>
      <c r="U23" t="b">
        <v>0</v>
      </c>
      <c r="V23" t="s">
        <v>138</v>
      </c>
      <c r="W23" s="1">
        <v>44623.651180555556</v>
      </c>
      <c r="X23">
        <v>375</v>
      </c>
      <c r="Y23">
        <v>44</v>
      </c>
      <c r="Z23">
        <v>0</v>
      </c>
      <c r="AA23">
        <v>44</v>
      </c>
      <c r="AB23">
        <v>0</v>
      </c>
      <c r="AC23">
        <v>28</v>
      </c>
      <c r="AD23">
        <v>-44</v>
      </c>
      <c r="AE23">
        <v>0</v>
      </c>
      <c r="AF23">
        <v>0</v>
      </c>
      <c r="AG23">
        <v>0</v>
      </c>
      <c r="AH23" t="s">
        <v>86</v>
      </c>
      <c r="AI23" t="s">
        <v>86</v>
      </c>
      <c r="AJ23" t="s">
        <v>86</v>
      </c>
      <c r="AK23" t="s">
        <v>86</v>
      </c>
      <c r="AL23" t="s">
        <v>86</v>
      </c>
      <c r="AM23" t="s">
        <v>86</v>
      </c>
      <c r="AN23" t="s">
        <v>86</v>
      </c>
      <c r="AO23" t="s">
        <v>86</v>
      </c>
      <c r="AP23" t="s">
        <v>86</v>
      </c>
      <c r="AQ23" t="s">
        <v>86</v>
      </c>
      <c r="AR23" t="s">
        <v>86</v>
      </c>
      <c r="AS23" t="s">
        <v>86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35">
      <c r="A24" t="s">
        <v>139</v>
      </c>
      <c r="B24" t="s">
        <v>77</v>
      </c>
      <c r="C24" t="s">
        <v>95</v>
      </c>
      <c r="D24" t="s">
        <v>79</v>
      </c>
      <c r="E24" s="2" t="str">
        <f>HYPERLINK("capsilon://?command=openfolder&amp;siteaddress=FAM.docvelocity-na8.net&amp;folderid=FXA08DD81C-7353-79E4-9DDD-E134BB784CA8","FX220210404")</f>
        <v>FX220210404</v>
      </c>
      <c r="F24" t="s">
        <v>80</v>
      </c>
      <c r="G24" t="s">
        <v>80</v>
      </c>
      <c r="H24" t="s">
        <v>81</v>
      </c>
      <c r="I24" t="s">
        <v>140</v>
      </c>
      <c r="J24">
        <v>0</v>
      </c>
      <c r="K24" t="s">
        <v>83</v>
      </c>
      <c r="L24" t="s">
        <v>84</v>
      </c>
      <c r="M24" t="s">
        <v>85</v>
      </c>
      <c r="N24">
        <v>2</v>
      </c>
      <c r="O24" s="1">
        <v>44621.480115740742</v>
      </c>
      <c r="P24" s="1">
        <v>44622.665451388886</v>
      </c>
      <c r="Q24">
        <v>102263</v>
      </c>
      <c r="R24">
        <v>150</v>
      </c>
      <c r="S24" t="b">
        <v>0</v>
      </c>
      <c r="T24" t="s">
        <v>86</v>
      </c>
      <c r="U24" t="b">
        <v>0</v>
      </c>
      <c r="V24" t="s">
        <v>141</v>
      </c>
      <c r="W24" s="1">
        <v>44621.519687499997</v>
      </c>
      <c r="X24">
        <v>98</v>
      </c>
      <c r="Y24">
        <v>9</v>
      </c>
      <c r="Z24">
        <v>0</v>
      </c>
      <c r="AA24">
        <v>9</v>
      </c>
      <c r="AB24">
        <v>0</v>
      </c>
      <c r="AC24">
        <v>3</v>
      </c>
      <c r="AD24">
        <v>-9</v>
      </c>
      <c r="AE24">
        <v>0</v>
      </c>
      <c r="AF24">
        <v>0</v>
      </c>
      <c r="AG24">
        <v>0</v>
      </c>
      <c r="AH24" t="s">
        <v>98</v>
      </c>
      <c r="AI24" s="1">
        <v>44622.665451388886</v>
      </c>
      <c r="AJ24">
        <v>52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-9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35">
      <c r="A25" t="s">
        <v>142</v>
      </c>
      <c r="B25" t="s">
        <v>77</v>
      </c>
      <c r="C25" t="s">
        <v>95</v>
      </c>
      <c r="D25" t="s">
        <v>79</v>
      </c>
      <c r="E25" s="2" t="str">
        <f>HYPERLINK("capsilon://?command=openfolder&amp;siteaddress=FAM.docvelocity-na8.net&amp;folderid=FXA08DD81C-7353-79E4-9DDD-E134BB784CA8","FX220210404")</f>
        <v>FX220210404</v>
      </c>
      <c r="F25" t="s">
        <v>80</v>
      </c>
      <c r="G25" t="s">
        <v>80</v>
      </c>
      <c r="H25" t="s">
        <v>81</v>
      </c>
      <c r="I25" t="s">
        <v>143</v>
      </c>
      <c r="J25">
        <v>0</v>
      </c>
      <c r="K25" t="s">
        <v>83</v>
      </c>
      <c r="L25" t="s">
        <v>84</v>
      </c>
      <c r="M25" t="s">
        <v>85</v>
      </c>
      <c r="N25">
        <v>2</v>
      </c>
      <c r="O25" s="1">
        <v>44621.481296296297</v>
      </c>
      <c r="P25" s="1">
        <v>44622.666076388887</v>
      </c>
      <c r="Q25">
        <v>101865</v>
      </c>
      <c r="R25">
        <v>500</v>
      </c>
      <c r="S25" t="b">
        <v>0</v>
      </c>
      <c r="T25" t="s">
        <v>86</v>
      </c>
      <c r="U25" t="b">
        <v>0</v>
      </c>
      <c r="V25" t="s">
        <v>133</v>
      </c>
      <c r="W25" s="1">
        <v>44621.524537037039</v>
      </c>
      <c r="X25">
        <v>447</v>
      </c>
      <c r="Y25">
        <v>9</v>
      </c>
      <c r="Z25">
        <v>0</v>
      </c>
      <c r="AA25">
        <v>9</v>
      </c>
      <c r="AB25">
        <v>0</v>
      </c>
      <c r="AC25">
        <v>3</v>
      </c>
      <c r="AD25">
        <v>-9</v>
      </c>
      <c r="AE25">
        <v>0</v>
      </c>
      <c r="AF25">
        <v>0</v>
      </c>
      <c r="AG25">
        <v>0</v>
      </c>
      <c r="AH25" t="s">
        <v>98</v>
      </c>
      <c r="AI25" s="1">
        <v>44622.666076388887</v>
      </c>
      <c r="AJ25">
        <v>53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-9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35">
      <c r="A26" t="s">
        <v>144</v>
      </c>
      <c r="B26" t="s">
        <v>77</v>
      </c>
      <c r="C26" t="s">
        <v>145</v>
      </c>
      <c r="D26" t="s">
        <v>79</v>
      </c>
      <c r="E26" s="2" t="str">
        <f>HYPERLINK("capsilon://?command=openfolder&amp;siteaddress=FAM.docvelocity-na8.net&amp;folderid=FXB9820388-92FC-7763-8F7B-E014F21F2B42","FX220211363")</f>
        <v>FX220211363</v>
      </c>
      <c r="F26" t="s">
        <v>80</v>
      </c>
      <c r="G26" t="s">
        <v>80</v>
      </c>
      <c r="H26" t="s">
        <v>81</v>
      </c>
      <c r="I26" t="s">
        <v>146</v>
      </c>
      <c r="J26">
        <v>0</v>
      </c>
      <c r="K26" t="s">
        <v>83</v>
      </c>
      <c r="L26" t="s">
        <v>84</v>
      </c>
      <c r="M26" t="s">
        <v>85</v>
      </c>
      <c r="N26">
        <v>2</v>
      </c>
      <c r="O26" s="1">
        <v>44623.66673611111</v>
      </c>
      <c r="P26" s="1">
        <v>44623.684293981481</v>
      </c>
      <c r="Q26">
        <v>425</v>
      </c>
      <c r="R26">
        <v>1092</v>
      </c>
      <c r="S26" t="b">
        <v>0</v>
      </c>
      <c r="T26" t="s">
        <v>86</v>
      </c>
      <c r="U26" t="b">
        <v>0</v>
      </c>
      <c r="V26" t="s">
        <v>87</v>
      </c>
      <c r="W26" s="1">
        <v>44623.675983796296</v>
      </c>
      <c r="X26">
        <v>414</v>
      </c>
      <c r="Y26">
        <v>52</v>
      </c>
      <c r="Z26">
        <v>0</v>
      </c>
      <c r="AA26">
        <v>52</v>
      </c>
      <c r="AB26">
        <v>0</v>
      </c>
      <c r="AC26">
        <v>20</v>
      </c>
      <c r="AD26">
        <v>-52</v>
      </c>
      <c r="AE26">
        <v>0</v>
      </c>
      <c r="AF26">
        <v>0</v>
      </c>
      <c r="AG26">
        <v>0</v>
      </c>
      <c r="AH26" t="s">
        <v>131</v>
      </c>
      <c r="AI26" s="1">
        <v>44623.684293981481</v>
      </c>
      <c r="AJ26">
        <v>678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-52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35">
      <c r="A27" t="s">
        <v>147</v>
      </c>
      <c r="B27" t="s">
        <v>77</v>
      </c>
      <c r="C27" t="s">
        <v>148</v>
      </c>
      <c r="D27" t="s">
        <v>79</v>
      </c>
      <c r="E27" s="2" t="str">
        <f>HYPERLINK("capsilon://?command=openfolder&amp;siteaddress=FAM.docvelocity-na8.net&amp;folderid=FXF1A4AFAE-37D1-FD0B-862F-DEBE739C8252","FX21115223")</f>
        <v>FX21115223</v>
      </c>
      <c r="F27" t="s">
        <v>80</v>
      </c>
      <c r="G27" t="s">
        <v>80</v>
      </c>
      <c r="H27" t="s">
        <v>81</v>
      </c>
      <c r="I27" t="s">
        <v>149</v>
      </c>
      <c r="J27">
        <v>0</v>
      </c>
      <c r="K27" t="s">
        <v>83</v>
      </c>
      <c r="L27" t="s">
        <v>84</v>
      </c>
      <c r="M27" t="s">
        <v>85</v>
      </c>
      <c r="N27">
        <v>1</v>
      </c>
      <c r="O27" s="1">
        <v>44623.675949074073</v>
      </c>
      <c r="P27" s="1">
        <v>44623.703541666669</v>
      </c>
      <c r="Q27">
        <v>2163</v>
      </c>
      <c r="R27">
        <v>221</v>
      </c>
      <c r="S27" t="b">
        <v>0</v>
      </c>
      <c r="T27" t="s">
        <v>86</v>
      </c>
      <c r="U27" t="b">
        <v>0</v>
      </c>
      <c r="V27" t="s">
        <v>150</v>
      </c>
      <c r="W27" s="1">
        <v>44623.703541666669</v>
      </c>
      <c r="X27">
        <v>76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47</v>
      </c>
      <c r="AF27">
        <v>0</v>
      </c>
      <c r="AG27">
        <v>3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86</v>
      </c>
      <c r="AO27" t="s">
        <v>86</v>
      </c>
      <c r="AP27" t="s">
        <v>86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35">
      <c r="A28" t="s">
        <v>151</v>
      </c>
      <c r="B28" t="s">
        <v>77</v>
      </c>
      <c r="C28" t="s">
        <v>95</v>
      </c>
      <c r="D28" t="s">
        <v>79</v>
      </c>
      <c r="E28" s="2" t="str">
        <f>HYPERLINK("capsilon://?command=openfolder&amp;siteaddress=FAM.docvelocity-na8.net&amp;folderid=FXA08DD81C-7353-79E4-9DDD-E134BB784CA8","FX220210404")</f>
        <v>FX220210404</v>
      </c>
      <c r="F28" t="s">
        <v>80</v>
      </c>
      <c r="G28" t="s">
        <v>80</v>
      </c>
      <c r="H28" t="s">
        <v>81</v>
      </c>
      <c r="I28" t="s">
        <v>152</v>
      </c>
      <c r="J28">
        <v>0</v>
      </c>
      <c r="K28" t="s">
        <v>83</v>
      </c>
      <c r="L28" t="s">
        <v>84</v>
      </c>
      <c r="M28" t="s">
        <v>85</v>
      </c>
      <c r="N28">
        <v>2</v>
      </c>
      <c r="O28" s="1">
        <v>44621.483113425929</v>
      </c>
      <c r="P28" s="1">
        <v>44621.5078125</v>
      </c>
      <c r="Q28">
        <v>1634</v>
      </c>
      <c r="R28">
        <v>500</v>
      </c>
      <c r="S28" t="b">
        <v>0</v>
      </c>
      <c r="T28" t="s">
        <v>86</v>
      </c>
      <c r="U28" t="b">
        <v>1</v>
      </c>
      <c r="V28" t="s">
        <v>141</v>
      </c>
      <c r="W28" s="1">
        <v>44621.486898148149</v>
      </c>
      <c r="X28">
        <v>266</v>
      </c>
      <c r="Y28">
        <v>37</v>
      </c>
      <c r="Z28">
        <v>0</v>
      </c>
      <c r="AA28">
        <v>37</v>
      </c>
      <c r="AB28">
        <v>0</v>
      </c>
      <c r="AC28">
        <v>23</v>
      </c>
      <c r="AD28">
        <v>-37</v>
      </c>
      <c r="AE28">
        <v>0</v>
      </c>
      <c r="AF28">
        <v>0</v>
      </c>
      <c r="AG28">
        <v>0</v>
      </c>
      <c r="AH28" t="s">
        <v>88</v>
      </c>
      <c r="AI28" s="1">
        <v>44621.5078125</v>
      </c>
      <c r="AJ28">
        <v>234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-37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35">
      <c r="A29" t="s">
        <v>153</v>
      </c>
      <c r="B29" t="s">
        <v>77</v>
      </c>
      <c r="C29" t="s">
        <v>148</v>
      </c>
      <c r="D29" t="s">
        <v>79</v>
      </c>
      <c r="E29" s="2" t="str">
        <f>HYPERLINK("capsilon://?command=openfolder&amp;siteaddress=FAM.docvelocity-na8.net&amp;folderid=FXF1A4AFAE-37D1-FD0B-862F-DEBE739C8252","FX21115223")</f>
        <v>FX21115223</v>
      </c>
      <c r="F29" t="s">
        <v>80</v>
      </c>
      <c r="G29" t="s">
        <v>80</v>
      </c>
      <c r="H29" t="s">
        <v>81</v>
      </c>
      <c r="I29" t="s">
        <v>154</v>
      </c>
      <c r="J29">
        <v>0</v>
      </c>
      <c r="K29" t="s">
        <v>83</v>
      </c>
      <c r="L29" t="s">
        <v>84</v>
      </c>
      <c r="M29" t="s">
        <v>85</v>
      </c>
      <c r="N29">
        <v>1</v>
      </c>
      <c r="O29" s="1">
        <v>44623.682511574072</v>
      </c>
      <c r="P29" s="1">
        <v>44623.734861111108</v>
      </c>
      <c r="Q29">
        <v>3166</v>
      </c>
      <c r="R29">
        <v>1357</v>
      </c>
      <c r="S29" t="b">
        <v>0</v>
      </c>
      <c r="T29" t="s">
        <v>86</v>
      </c>
      <c r="U29" t="b">
        <v>0</v>
      </c>
      <c r="V29" t="s">
        <v>101</v>
      </c>
      <c r="W29" s="1">
        <v>44623.734861111108</v>
      </c>
      <c r="X29">
        <v>318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27</v>
      </c>
      <c r="AF29">
        <v>0</v>
      </c>
      <c r="AG29">
        <v>4</v>
      </c>
      <c r="AH29" t="s">
        <v>86</v>
      </c>
      <c r="AI29" t="s">
        <v>86</v>
      </c>
      <c r="AJ29" t="s">
        <v>86</v>
      </c>
      <c r="AK29" t="s">
        <v>86</v>
      </c>
      <c r="AL29" t="s">
        <v>86</v>
      </c>
      <c r="AM29" t="s">
        <v>86</v>
      </c>
      <c r="AN29" t="s">
        <v>86</v>
      </c>
      <c r="AO29" t="s">
        <v>86</v>
      </c>
      <c r="AP29" t="s">
        <v>86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35">
      <c r="A30" t="s">
        <v>155</v>
      </c>
      <c r="B30" t="s">
        <v>77</v>
      </c>
      <c r="C30" t="s">
        <v>156</v>
      </c>
      <c r="D30" t="s">
        <v>79</v>
      </c>
      <c r="E30" s="2" t="str">
        <f>HYPERLINK("capsilon://?command=openfolder&amp;siteaddress=FAM.docvelocity-na8.net&amp;folderid=FX11770216-A04E-EF4B-FFC2-DCF32B26F595","FX22018177")</f>
        <v>FX22018177</v>
      </c>
      <c r="F30" t="s">
        <v>80</v>
      </c>
      <c r="G30" t="s">
        <v>80</v>
      </c>
      <c r="H30" t="s">
        <v>81</v>
      </c>
      <c r="I30" t="s">
        <v>157</v>
      </c>
      <c r="J30">
        <v>0</v>
      </c>
      <c r="K30" t="s">
        <v>83</v>
      </c>
      <c r="L30" t="s">
        <v>84</v>
      </c>
      <c r="M30" t="s">
        <v>85</v>
      </c>
      <c r="N30">
        <v>2</v>
      </c>
      <c r="O30" s="1">
        <v>44621.484166666669</v>
      </c>
      <c r="P30" s="1">
        <v>44622.666666666664</v>
      </c>
      <c r="Q30">
        <v>102051</v>
      </c>
      <c r="R30">
        <v>117</v>
      </c>
      <c r="S30" t="b">
        <v>0</v>
      </c>
      <c r="T30" t="s">
        <v>86</v>
      </c>
      <c r="U30" t="b">
        <v>0</v>
      </c>
      <c r="V30" t="s">
        <v>141</v>
      </c>
      <c r="W30" s="1">
        <v>44621.520462962966</v>
      </c>
      <c r="X30">
        <v>66</v>
      </c>
      <c r="Y30">
        <v>9</v>
      </c>
      <c r="Z30">
        <v>0</v>
      </c>
      <c r="AA30">
        <v>9</v>
      </c>
      <c r="AB30">
        <v>0</v>
      </c>
      <c r="AC30">
        <v>4</v>
      </c>
      <c r="AD30">
        <v>-9</v>
      </c>
      <c r="AE30">
        <v>0</v>
      </c>
      <c r="AF30">
        <v>0</v>
      </c>
      <c r="AG30">
        <v>0</v>
      </c>
      <c r="AH30" t="s">
        <v>98</v>
      </c>
      <c r="AI30" s="1">
        <v>44622.666666666664</v>
      </c>
      <c r="AJ30">
        <v>51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35">
      <c r="A31" t="s">
        <v>158</v>
      </c>
      <c r="B31" t="s">
        <v>77</v>
      </c>
      <c r="C31" t="s">
        <v>148</v>
      </c>
      <c r="D31" t="s">
        <v>79</v>
      </c>
      <c r="E31" s="2" t="str">
        <f>HYPERLINK("capsilon://?command=openfolder&amp;siteaddress=FAM.docvelocity-na8.net&amp;folderid=FXF1A4AFAE-37D1-FD0B-862F-DEBE739C8252","FX21115223")</f>
        <v>FX21115223</v>
      </c>
      <c r="F31" t="s">
        <v>80</v>
      </c>
      <c r="G31" t="s">
        <v>80</v>
      </c>
      <c r="H31" t="s">
        <v>81</v>
      </c>
      <c r="I31" t="s">
        <v>149</v>
      </c>
      <c r="J31">
        <v>50</v>
      </c>
      <c r="K31" t="s">
        <v>83</v>
      </c>
      <c r="L31" t="s">
        <v>84</v>
      </c>
      <c r="M31" t="s">
        <v>85</v>
      </c>
      <c r="N31">
        <v>2</v>
      </c>
      <c r="O31" s="1">
        <v>44623.704074074078</v>
      </c>
      <c r="P31" s="1">
        <v>44623.749837962961</v>
      </c>
      <c r="Q31">
        <v>2243</v>
      </c>
      <c r="R31">
        <v>1711</v>
      </c>
      <c r="S31" t="b">
        <v>0</v>
      </c>
      <c r="T31" t="s">
        <v>86</v>
      </c>
      <c r="U31" t="b">
        <v>1</v>
      </c>
      <c r="V31" t="s">
        <v>159</v>
      </c>
      <c r="W31" s="1">
        <v>44623.72016203704</v>
      </c>
      <c r="X31">
        <v>1264</v>
      </c>
      <c r="Y31">
        <v>52</v>
      </c>
      <c r="Z31">
        <v>0</v>
      </c>
      <c r="AA31">
        <v>52</v>
      </c>
      <c r="AB31">
        <v>0</v>
      </c>
      <c r="AC31">
        <v>32</v>
      </c>
      <c r="AD31">
        <v>-2</v>
      </c>
      <c r="AE31">
        <v>0</v>
      </c>
      <c r="AF31">
        <v>0</v>
      </c>
      <c r="AG31">
        <v>0</v>
      </c>
      <c r="AH31" t="s">
        <v>128</v>
      </c>
      <c r="AI31" s="1">
        <v>44623.749837962961</v>
      </c>
      <c r="AJ31">
        <v>393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-3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35">
      <c r="A32" t="s">
        <v>160</v>
      </c>
      <c r="B32" t="s">
        <v>77</v>
      </c>
      <c r="C32" t="s">
        <v>95</v>
      </c>
      <c r="D32" t="s">
        <v>79</v>
      </c>
      <c r="E32" s="2" t="str">
        <f>HYPERLINK("capsilon://?command=openfolder&amp;siteaddress=FAM.docvelocity-na8.net&amp;folderid=FXA08DD81C-7353-79E4-9DDD-E134BB784CA8","FX220210404")</f>
        <v>FX220210404</v>
      </c>
      <c r="F32" t="s">
        <v>80</v>
      </c>
      <c r="G32" t="s">
        <v>80</v>
      </c>
      <c r="H32" t="s">
        <v>81</v>
      </c>
      <c r="I32" t="s">
        <v>161</v>
      </c>
      <c r="J32">
        <v>0</v>
      </c>
      <c r="K32" t="s">
        <v>83</v>
      </c>
      <c r="L32" t="s">
        <v>84</v>
      </c>
      <c r="M32" t="s">
        <v>85</v>
      </c>
      <c r="N32">
        <v>1</v>
      </c>
      <c r="O32" s="1">
        <v>44621.487557870372</v>
      </c>
      <c r="P32" s="1">
        <v>44621.709918981483</v>
      </c>
      <c r="Q32">
        <v>18770</v>
      </c>
      <c r="R32">
        <v>442</v>
      </c>
      <c r="S32" t="b">
        <v>0</v>
      </c>
      <c r="T32" t="s">
        <v>86</v>
      </c>
      <c r="U32" t="b">
        <v>0</v>
      </c>
      <c r="V32" t="s">
        <v>101</v>
      </c>
      <c r="W32" s="1">
        <v>44621.709918981483</v>
      </c>
      <c r="X32">
        <v>218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3</v>
      </c>
      <c r="AH32" t="s">
        <v>86</v>
      </c>
      <c r="AI32" t="s">
        <v>86</v>
      </c>
      <c r="AJ32" t="s">
        <v>86</v>
      </c>
      <c r="AK32" t="s">
        <v>86</v>
      </c>
      <c r="AL32" t="s">
        <v>86</v>
      </c>
      <c r="AM32" t="s">
        <v>86</v>
      </c>
      <c r="AN32" t="s">
        <v>86</v>
      </c>
      <c r="AO32" t="s">
        <v>86</v>
      </c>
      <c r="AP32" t="s">
        <v>86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35">
      <c r="A33" t="s">
        <v>162</v>
      </c>
      <c r="B33" t="s">
        <v>77</v>
      </c>
      <c r="C33" t="s">
        <v>163</v>
      </c>
      <c r="D33" t="s">
        <v>79</v>
      </c>
      <c r="E33" s="2" t="str">
        <f>HYPERLINK("capsilon://?command=openfolder&amp;siteaddress=FAM.docvelocity-na8.net&amp;folderid=FX37DDE947-04BA-3498-0D5B-A50F84623EB2","FX22029059")</f>
        <v>FX22029059</v>
      </c>
      <c r="F33" t="s">
        <v>80</v>
      </c>
      <c r="G33" t="s">
        <v>80</v>
      </c>
      <c r="H33" t="s">
        <v>81</v>
      </c>
      <c r="I33" t="s">
        <v>164</v>
      </c>
      <c r="J33">
        <v>0</v>
      </c>
      <c r="K33" t="s">
        <v>83</v>
      </c>
      <c r="L33" t="s">
        <v>84</v>
      </c>
      <c r="M33" t="s">
        <v>85</v>
      </c>
      <c r="N33">
        <v>1</v>
      </c>
      <c r="O33" s="1">
        <v>44623.733159722222</v>
      </c>
      <c r="P33" s="1">
        <v>44623.737650462965</v>
      </c>
      <c r="Q33">
        <v>109</v>
      </c>
      <c r="R33">
        <v>279</v>
      </c>
      <c r="S33" t="b">
        <v>0</v>
      </c>
      <c r="T33" t="s">
        <v>86</v>
      </c>
      <c r="U33" t="b">
        <v>0</v>
      </c>
      <c r="V33" t="s">
        <v>101</v>
      </c>
      <c r="W33" s="1">
        <v>44623.737650462965</v>
      </c>
      <c r="X33">
        <v>240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197</v>
      </c>
      <c r="AF33">
        <v>0</v>
      </c>
      <c r="AG33">
        <v>8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35">
      <c r="A34" t="s">
        <v>165</v>
      </c>
      <c r="B34" t="s">
        <v>77</v>
      </c>
      <c r="C34" t="s">
        <v>148</v>
      </c>
      <c r="D34" t="s">
        <v>79</v>
      </c>
      <c r="E34" s="2" t="str">
        <f>HYPERLINK("capsilon://?command=openfolder&amp;siteaddress=FAM.docvelocity-na8.net&amp;folderid=FXF1A4AFAE-37D1-FD0B-862F-DEBE739C8252","FX21115223")</f>
        <v>FX21115223</v>
      </c>
      <c r="F34" t="s">
        <v>80</v>
      </c>
      <c r="G34" t="s">
        <v>80</v>
      </c>
      <c r="H34" t="s">
        <v>81</v>
      </c>
      <c r="I34" t="s">
        <v>154</v>
      </c>
      <c r="J34">
        <v>0</v>
      </c>
      <c r="K34" t="s">
        <v>83</v>
      </c>
      <c r="L34" t="s">
        <v>84</v>
      </c>
      <c r="M34" t="s">
        <v>85</v>
      </c>
      <c r="N34">
        <v>2</v>
      </c>
      <c r="O34" s="1">
        <v>44623.735798611109</v>
      </c>
      <c r="P34" s="1">
        <v>44623.793321759258</v>
      </c>
      <c r="Q34">
        <v>1733</v>
      </c>
      <c r="R34">
        <v>3237</v>
      </c>
      <c r="S34" t="b">
        <v>0</v>
      </c>
      <c r="T34" t="s">
        <v>86</v>
      </c>
      <c r="U34" t="b">
        <v>1</v>
      </c>
      <c r="V34" t="s">
        <v>150</v>
      </c>
      <c r="W34" s="1">
        <v>44623.757256944446</v>
      </c>
      <c r="X34">
        <v>1838</v>
      </c>
      <c r="Y34">
        <v>255</v>
      </c>
      <c r="Z34">
        <v>0</v>
      </c>
      <c r="AA34">
        <v>255</v>
      </c>
      <c r="AB34">
        <v>0</v>
      </c>
      <c r="AC34">
        <v>172</v>
      </c>
      <c r="AD34">
        <v>-255</v>
      </c>
      <c r="AE34">
        <v>0</v>
      </c>
      <c r="AF34">
        <v>0</v>
      </c>
      <c r="AG34">
        <v>0</v>
      </c>
      <c r="AH34" t="s">
        <v>128</v>
      </c>
      <c r="AI34" s="1">
        <v>44623.793321759258</v>
      </c>
      <c r="AJ34">
        <v>1399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-255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35">
      <c r="A35" t="s">
        <v>166</v>
      </c>
      <c r="B35" t="s">
        <v>77</v>
      </c>
      <c r="C35" t="s">
        <v>163</v>
      </c>
      <c r="D35" t="s">
        <v>79</v>
      </c>
      <c r="E35" s="2" t="str">
        <f>HYPERLINK("capsilon://?command=openfolder&amp;siteaddress=FAM.docvelocity-na8.net&amp;folderid=FX37DDE947-04BA-3498-0D5B-A50F84623EB2","FX22029059")</f>
        <v>FX22029059</v>
      </c>
      <c r="F35" t="s">
        <v>80</v>
      </c>
      <c r="G35" t="s">
        <v>80</v>
      </c>
      <c r="H35" t="s">
        <v>81</v>
      </c>
      <c r="I35" t="s">
        <v>164</v>
      </c>
      <c r="J35">
        <v>0</v>
      </c>
      <c r="K35" t="s">
        <v>83</v>
      </c>
      <c r="L35" t="s">
        <v>84</v>
      </c>
      <c r="M35" t="s">
        <v>85</v>
      </c>
      <c r="N35">
        <v>2</v>
      </c>
      <c r="O35" s="1">
        <v>44623.739247685182</v>
      </c>
      <c r="P35" s="1">
        <v>44623.798159722224</v>
      </c>
      <c r="Q35">
        <v>1235</v>
      </c>
      <c r="R35">
        <v>3855</v>
      </c>
      <c r="S35" t="b">
        <v>0</v>
      </c>
      <c r="T35" t="s">
        <v>86</v>
      </c>
      <c r="U35" t="b">
        <v>1</v>
      </c>
      <c r="V35" t="s">
        <v>118</v>
      </c>
      <c r="W35" s="1">
        <v>44623.770671296297</v>
      </c>
      <c r="X35">
        <v>2712</v>
      </c>
      <c r="Y35">
        <v>532</v>
      </c>
      <c r="Z35">
        <v>0</v>
      </c>
      <c r="AA35">
        <v>532</v>
      </c>
      <c r="AB35">
        <v>0</v>
      </c>
      <c r="AC35">
        <v>162</v>
      </c>
      <c r="AD35">
        <v>-532</v>
      </c>
      <c r="AE35">
        <v>0</v>
      </c>
      <c r="AF35">
        <v>0</v>
      </c>
      <c r="AG35">
        <v>0</v>
      </c>
      <c r="AH35" t="s">
        <v>167</v>
      </c>
      <c r="AI35" s="1">
        <v>44623.798159722224</v>
      </c>
      <c r="AJ35">
        <v>1136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-533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35">
      <c r="A36" t="s">
        <v>168</v>
      </c>
      <c r="B36" t="s">
        <v>77</v>
      </c>
      <c r="C36" t="s">
        <v>95</v>
      </c>
      <c r="D36" t="s">
        <v>79</v>
      </c>
      <c r="E36" s="2" t="str">
        <f>HYPERLINK("capsilon://?command=openfolder&amp;siteaddress=FAM.docvelocity-na8.net&amp;folderid=FXA08DD81C-7353-79E4-9DDD-E134BB784CA8","FX220210404")</f>
        <v>FX220210404</v>
      </c>
      <c r="F36" t="s">
        <v>80</v>
      </c>
      <c r="G36" t="s">
        <v>80</v>
      </c>
      <c r="H36" t="s">
        <v>81</v>
      </c>
      <c r="I36" t="s">
        <v>169</v>
      </c>
      <c r="J36">
        <v>0</v>
      </c>
      <c r="K36" t="s">
        <v>83</v>
      </c>
      <c r="L36" t="s">
        <v>84</v>
      </c>
      <c r="M36" t="s">
        <v>85</v>
      </c>
      <c r="N36">
        <v>2</v>
      </c>
      <c r="O36" s="1">
        <v>44621.488900462966</v>
      </c>
      <c r="P36" s="1">
        <v>44622.675891203704</v>
      </c>
      <c r="Q36">
        <v>101496</v>
      </c>
      <c r="R36">
        <v>1060</v>
      </c>
      <c r="S36" t="b">
        <v>0</v>
      </c>
      <c r="T36" t="s">
        <v>86</v>
      </c>
      <c r="U36" t="b">
        <v>0</v>
      </c>
      <c r="V36" t="s">
        <v>126</v>
      </c>
      <c r="W36" s="1">
        <v>44621.55363425926</v>
      </c>
      <c r="X36">
        <v>50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98</v>
      </c>
      <c r="AI36" s="1">
        <v>44622.675891203704</v>
      </c>
      <c r="AJ36">
        <v>797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52</v>
      </c>
      <c r="AR36">
        <v>0</v>
      </c>
      <c r="AS36">
        <v>5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x14ac:dyDescent="0.35">
      <c r="A37" t="s">
        <v>170</v>
      </c>
      <c r="B37" t="s">
        <v>77</v>
      </c>
      <c r="C37" t="s">
        <v>95</v>
      </c>
      <c r="D37" t="s">
        <v>79</v>
      </c>
      <c r="E37" s="2" t="str">
        <f>HYPERLINK("capsilon://?command=openfolder&amp;siteaddress=FAM.docvelocity-na8.net&amp;folderid=FXA08DD81C-7353-79E4-9DDD-E134BB784CA8","FX220210404")</f>
        <v>FX220210404</v>
      </c>
      <c r="F37" t="s">
        <v>80</v>
      </c>
      <c r="G37" t="s">
        <v>80</v>
      </c>
      <c r="H37" t="s">
        <v>81</v>
      </c>
      <c r="I37" t="s">
        <v>171</v>
      </c>
      <c r="J37">
        <v>0</v>
      </c>
      <c r="K37" t="s">
        <v>83</v>
      </c>
      <c r="L37" t="s">
        <v>84</v>
      </c>
      <c r="M37" t="s">
        <v>85</v>
      </c>
      <c r="N37">
        <v>1</v>
      </c>
      <c r="O37" s="1">
        <v>44621.489247685182</v>
      </c>
      <c r="P37" s="1">
        <v>44621.710949074077</v>
      </c>
      <c r="Q37">
        <v>18659</v>
      </c>
      <c r="R37">
        <v>496</v>
      </c>
      <c r="S37" t="b">
        <v>0</v>
      </c>
      <c r="T37" t="s">
        <v>86</v>
      </c>
      <c r="U37" t="b">
        <v>0</v>
      </c>
      <c r="V37" t="s">
        <v>101</v>
      </c>
      <c r="W37" s="1">
        <v>44621.710949074077</v>
      </c>
      <c r="X37">
        <v>88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86</v>
      </c>
      <c r="AI37" t="s">
        <v>86</v>
      </c>
      <c r="AJ37" t="s">
        <v>86</v>
      </c>
      <c r="AK37" t="s">
        <v>86</v>
      </c>
      <c r="AL37" t="s">
        <v>86</v>
      </c>
      <c r="AM37" t="s">
        <v>86</v>
      </c>
      <c r="AN37" t="s">
        <v>86</v>
      </c>
      <c r="AO37" t="s">
        <v>86</v>
      </c>
      <c r="AP37" t="s">
        <v>86</v>
      </c>
      <c r="AQ37" t="s">
        <v>86</v>
      </c>
      <c r="AR37" t="s">
        <v>86</v>
      </c>
      <c r="AS37" t="s">
        <v>86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35">
      <c r="A38" t="s">
        <v>172</v>
      </c>
      <c r="B38" t="s">
        <v>77</v>
      </c>
      <c r="C38" t="s">
        <v>148</v>
      </c>
      <c r="D38" t="s">
        <v>79</v>
      </c>
      <c r="E38" s="2" t="str">
        <f>HYPERLINK("capsilon://?command=openfolder&amp;siteaddress=FAM.docvelocity-na8.net&amp;folderid=FXF1A4AFAE-37D1-FD0B-862F-DEBE739C8252","FX21115223")</f>
        <v>FX21115223</v>
      </c>
      <c r="F38" t="s">
        <v>80</v>
      </c>
      <c r="G38" t="s">
        <v>80</v>
      </c>
      <c r="H38" t="s">
        <v>81</v>
      </c>
      <c r="I38" t="s">
        <v>173</v>
      </c>
      <c r="J38">
        <v>0</v>
      </c>
      <c r="K38" t="s">
        <v>83</v>
      </c>
      <c r="L38" t="s">
        <v>84</v>
      </c>
      <c r="M38" t="s">
        <v>85</v>
      </c>
      <c r="N38">
        <v>2</v>
      </c>
      <c r="O38" s="1">
        <v>44623.75099537037</v>
      </c>
      <c r="P38" s="1">
        <v>44623.801539351851</v>
      </c>
      <c r="Q38">
        <v>3399</v>
      </c>
      <c r="R38">
        <v>968</v>
      </c>
      <c r="S38" t="b">
        <v>0</v>
      </c>
      <c r="T38" t="s">
        <v>86</v>
      </c>
      <c r="U38" t="b">
        <v>0</v>
      </c>
      <c r="V38" t="s">
        <v>174</v>
      </c>
      <c r="W38" s="1">
        <v>44623.759016203701</v>
      </c>
      <c r="X38">
        <v>665</v>
      </c>
      <c r="Y38">
        <v>84</v>
      </c>
      <c r="Z38">
        <v>0</v>
      </c>
      <c r="AA38">
        <v>84</v>
      </c>
      <c r="AB38">
        <v>0</v>
      </c>
      <c r="AC38">
        <v>38</v>
      </c>
      <c r="AD38">
        <v>-84</v>
      </c>
      <c r="AE38">
        <v>0</v>
      </c>
      <c r="AF38">
        <v>0</v>
      </c>
      <c r="AG38">
        <v>0</v>
      </c>
      <c r="AH38" t="s">
        <v>167</v>
      </c>
      <c r="AI38" s="1">
        <v>44623.801539351851</v>
      </c>
      <c r="AJ38">
        <v>291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-84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35">
      <c r="A39" t="s">
        <v>175</v>
      </c>
      <c r="B39" t="s">
        <v>77</v>
      </c>
      <c r="C39" t="s">
        <v>176</v>
      </c>
      <c r="D39" t="s">
        <v>79</v>
      </c>
      <c r="E39" s="2" t="str">
        <f>HYPERLINK("capsilon://?command=openfolder&amp;siteaddress=FAM.docvelocity-na8.net&amp;folderid=FXE4DA9138-9643-428D-7BA2-3DB4FFA772C9","FX220210044")</f>
        <v>FX220210044</v>
      </c>
      <c r="F39" t="s">
        <v>80</v>
      </c>
      <c r="G39" t="s">
        <v>80</v>
      </c>
      <c r="H39" t="s">
        <v>81</v>
      </c>
      <c r="I39" t="s">
        <v>177</v>
      </c>
      <c r="J39">
        <v>0</v>
      </c>
      <c r="K39" t="s">
        <v>83</v>
      </c>
      <c r="L39" t="s">
        <v>84</v>
      </c>
      <c r="M39" t="s">
        <v>85</v>
      </c>
      <c r="N39">
        <v>1</v>
      </c>
      <c r="O39" s="1">
        <v>44623.756423611114</v>
      </c>
      <c r="P39" s="1">
        <v>44623.781319444446</v>
      </c>
      <c r="Q39">
        <v>1925</v>
      </c>
      <c r="R39">
        <v>226</v>
      </c>
      <c r="S39" t="b">
        <v>0</v>
      </c>
      <c r="T39" t="s">
        <v>86</v>
      </c>
      <c r="U39" t="b">
        <v>0</v>
      </c>
      <c r="V39" t="s">
        <v>101</v>
      </c>
      <c r="W39" s="1">
        <v>44623.781319444446</v>
      </c>
      <c r="X39">
        <v>78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37</v>
      </c>
      <c r="AF39">
        <v>0</v>
      </c>
      <c r="AG39">
        <v>2</v>
      </c>
      <c r="AH39" t="s">
        <v>86</v>
      </c>
      <c r="AI39" t="s">
        <v>86</v>
      </c>
      <c r="AJ39" t="s">
        <v>86</v>
      </c>
      <c r="AK39" t="s">
        <v>86</v>
      </c>
      <c r="AL39" t="s">
        <v>86</v>
      </c>
      <c r="AM39" t="s">
        <v>86</v>
      </c>
      <c r="AN39" t="s">
        <v>86</v>
      </c>
      <c r="AO39" t="s">
        <v>86</v>
      </c>
      <c r="AP39" t="s">
        <v>86</v>
      </c>
      <c r="AQ39" t="s">
        <v>86</v>
      </c>
      <c r="AR39" t="s">
        <v>86</v>
      </c>
      <c r="AS39" t="s">
        <v>86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35">
      <c r="A40" t="s">
        <v>178</v>
      </c>
      <c r="B40" t="s">
        <v>77</v>
      </c>
      <c r="C40" t="s">
        <v>176</v>
      </c>
      <c r="D40" t="s">
        <v>79</v>
      </c>
      <c r="E40" s="2" t="str">
        <f>HYPERLINK("capsilon://?command=openfolder&amp;siteaddress=FAM.docvelocity-na8.net&amp;folderid=FXE4DA9138-9643-428D-7BA2-3DB4FFA772C9","FX220210044")</f>
        <v>FX220210044</v>
      </c>
      <c r="F40" t="s">
        <v>80</v>
      </c>
      <c r="G40" t="s">
        <v>80</v>
      </c>
      <c r="H40" t="s">
        <v>81</v>
      </c>
      <c r="I40" t="s">
        <v>177</v>
      </c>
      <c r="J40">
        <v>0</v>
      </c>
      <c r="K40" t="s">
        <v>83</v>
      </c>
      <c r="L40" t="s">
        <v>84</v>
      </c>
      <c r="M40" t="s">
        <v>85</v>
      </c>
      <c r="N40">
        <v>2</v>
      </c>
      <c r="O40" s="1">
        <v>44623.782268518517</v>
      </c>
      <c r="P40" s="1">
        <v>44623.798541666663</v>
      </c>
      <c r="Q40">
        <v>27</v>
      </c>
      <c r="R40">
        <v>1379</v>
      </c>
      <c r="S40" t="b">
        <v>0</v>
      </c>
      <c r="T40" t="s">
        <v>86</v>
      </c>
      <c r="U40" t="b">
        <v>1</v>
      </c>
      <c r="V40" t="s">
        <v>118</v>
      </c>
      <c r="W40" s="1">
        <v>44623.793217592596</v>
      </c>
      <c r="X40">
        <v>929</v>
      </c>
      <c r="Y40">
        <v>90</v>
      </c>
      <c r="Z40">
        <v>0</v>
      </c>
      <c r="AA40">
        <v>90</v>
      </c>
      <c r="AB40">
        <v>0</v>
      </c>
      <c r="AC40">
        <v>65</v>
      </c>
      <c r="AD40">
        <v>-90</v>
      </c>
      <c r="AE40">
        <v>0</v>
      </c>
      <c r="AF40">
        <v>0</v>
      </c>
      <c r="AG40">
        <v>0</v>
      </c>
      <c r="AH40" t="s">
        <v>128</v>
      </c>
      <c r="AI40" s="1">
        <v>44623.798541666663</v>
      </c>
      <c r="AJ40">
        <v>450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-90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35">
      <c r="A41" t="s">
        <v>179</v>
      </c>
      <c r="B41" t="s">
        <v>77</v>
      </c>
      <c r="C41" t="s">
        <v>180</v>
      </c>
      <c r="D41" t="s">
        <v>79</v>
      </c>
      <c r="E41" s="2" t="str">
        <f>HYPERLINK("capsilon://?command=openfolder&amp;siteaddress=FAM.docvelocity-na8.net&amp;folderid=FX77F18AED-2FB0-3CDA-D1EB-98965AB9A922","FX211113414")</f>
        <v>FX211113414</v>
      </c>
      <c r="F41" t="s">
        <v>80</v>
      </c>
      <c r="G41" t="s">
        <v>80</v>
      </c>
      <c r="H41" t="s">
        <v>81</v>
      </c>
      <c r="I41" t="s">
        <v>181</v>
      </c>
      <c r="J41">
        <v>0</v>
      </c>
      <c r="K41" t="s">
        <v>83</v>
      </c>
      <c r="L41" t="s">
        <v>84</v>
      </c>
      <c r="M41" t="s">
        <v>85</v>
      </c>
      <c r="N41">
        <v>2</v>
      </c>
      <c r="O41" s="1">
        <v>44624.116157407407</v>
      </c>
      <c r="P41" s="1">
        <v>44624.171446759261</v>
      </c>
      <c r="Q41">
        <v>3536</v>
      </c>
      <c r="R41">
        <v>1241</v>
      </c>
      <c r="S41" t="b">
        <v>0</v>
      </c>
      <c r="T41" t="s">
        <v>86</v>
      </c>
      <c r="U41" t="b">
        <v>0</v>
      </c>
      <c r="V41" t="s">
        <v>182</v>
      </c>
      <c r="W41" s="1">
        <v>44624.157916666663</v>
      </c>
      <c r="X41">
        <v>915</v>
      </c>
      <c r="Y41">
        <v>43</v>
      </c>
      <c r="Z41">
        <v>0</v>
      </c>
      <c r="AA41">
        <v>43</v>
      </c>
      <c r="AB41">
        <v>0</v>
      </c>
      <c r="AC41">
        <v>16</v>
      </c>
      <c r="AD41">
        <v>-43</v>
      </c>
      <c r="AE41">
        <v>0</v>
      </c>
      <c r="AF41">
        <v>0</v>
      </c>
      <c r="AG41">
        <v>0</v>
      </c>
      <c r="AH41" t="s">
        <v>183</v>
      </c>
      <c r="AI41" s="1">
        <v>44624.171446759261</v>
      </c>
      <c r="AJ41">
        <v>326</v>
      </c>
      <c r="AK41">
        <v>12</v>
      </c>
      <c r="AL41">
        <v>0</v>
      </c>
      <c r="AM41">
        <v>12</v>
      </c>
      <c r="AN41">
        <v>0</v>
      </c>
      <c r="AO41">
        <v>11</v>
      </c>
      <c r="AP41">
        <v>-55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35">
      <c r="A42" t="s">
        <v>184</v>
      </c>
      <c r="B42" t="s">
        <v>77</v>
      </c>
      <c r="C42" t="s">
        <v>95</v>
      </c>
      <c r="D42" t="s">
        <v>79</v>
      </c>
      <c r="E42" s="2" t="str">
        <f t="shared" ref="E42:E51" si="0">HYPERLINK("capsilon://?command=openfolder&amp;siteaddress=FAM.docvelocity-na8.net&amp;folderid=FXA08DD81C-7353-79E4-9DDD-E134BB784CA8","FX220210404")</f>
        <v>FX220210404</v>
      </c>
      <c r="F42" t="s">
        <v>80</v>
      </c>
      <c r="G42" t="s">
        <v>80</v>
      </c>
      <c r="H42" t="s">
        <v>81</v>
      </c>
      <c r="I42" t="s">
        <v>185</v>
      </c>
      <c r="J42">
        <v>0</v>
      </c>
      <c r="K42" t="s">
        <v>83</v>
      </c>
      <c r="L42" t="s">
        <v>84</v>
      </c>
      <c r="M42" t="s">
        <v>85</v>
      </c>
      <c r="N42">
        <v>1</v>
      </c>
      <c r="O42" s="1">
        <v>44624.400555555556</v>
      </c>
      <c r="P42" s="1">
        <v>44624.422592592593</v>
      </c>
      <c r="Q42">
        <v>721</v>
      </c>
      <c r="R42">
        <v>1183</v>
      </c>
      <c r="S42" t="b">
        <v>0</v>
      </c>
      <c r="T42" t="s">
        <v>86</v>
      </c>
      <c r="U42" t="b">
        <v>0</v>
      </c>
      <c r="V42" t="s">
        <v>186</v>
      </c>
      <c r="W42" s="1">
        <v>44624.422592592593</v>
      </c>
      <c r="X42">
        <v>1183</v>
      </c>
      <c r="Y42">
        <v>6</v>
      </c>
      <c r="Z42">
        <v>0</v>
      </c>
      <c r="AA42">
        <v>6</v>
      </c>
      <c r="AB42">
        <v>0</v>
      </c>
      <c r="AC42">
        <v>6</v>
      </c>
      <c r="AD42">
        <v>-6</v>
      </c>
      <c r="AE42">
        <v>52</v>
      </c>
      <c r="AF42">
        <v>0</v>
      </c>
      <c r="AG42">
        <v>1</v>
      </c>
      <c r="AH42" t="s">
        <v>86</v>
      </c>
      <c r="AI42" t="s">
        <v>86</v>
      </c>
      <c r="AJ42" t="s">
        <v>86</v>
      </c>
      <c r="AK42" t="s">
        <v>86</v>
      </c>
      <c r="AL42" t="s">
        <v>86</v>
      </c>
      <c r="AM42" t="s">
        <v>86</v>
      </c>
      <c r="AN42" t="s">
        <v>86</v>
      </c>
      <c r="AO42" t="s">
        <v>86</v>
      </c>
      <c r="AP42" t="s">
        <v>86</v>
      </c>
      <c r="AQ42" t="s">
        <v>86</v>
      </c>
      <c r="AR42" t="s">
        <v>86</v>
      </c>
      <c r="AS42" t="s">
        <v>86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35">
      <c r="A43" t="s">
        <v>187</v>
      </c>
      <c r="B43" t="s">
        <v>77</v>
      </c>
      <c r="C43" t="s">
        <v>95</v>
      </c>
      <c r="D43" t="s">
        <v>79</v>
      </c>
      <c r="E43" s="2" t="str">
        <f t="shared" si="0"/>
        <v>FX220210404</v>
      </c>
      <c r="F43" t="s">
        <v>80</v>
      </c>
      <c r="G43" t="s">
        <v>80</v>
      </c>
      <c r="H43" t="s">
        <v>81</v>
      </c>
      <c r="I43" t="s">
        <v>188</v>
      </c>
      <c r="J43">
        <v>0</v>
      </c>
      <c r="K43" t="s">
        <v>83</v>
      </c>
      <c r="L43" t="s">
        <v>84</v>
      </c>
      <c r="M43" t="s">
        <v>85</v>
      </c>
      <c r="N43">
        <v>1</v>
      </c>
      <c r="O43" s="1">
        <v>44624.401400462964</v>
      </c>
      <c r="P43" s="1">
        <v>44624.424340277779</v>
      </c>
      <c r="Q43">
        <v>1461</v>
      </c>
      <c r="R43">
        <v>521</v>
      </c>
      <c r="S43" t="b">
        <v>0</v>
      </c>
      <c r="T43" t="s">
        <v>86</v>
      </c>
      <c r="U43" t="b">
        <v>0</v>
      </c>
      <c r="V43" t="s">
        <v>186</v>
      </c>
      <c r="W43" s="1">
        <v>44624.424340277779</v>
      </c>
      <c r="X43">
        <v>151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 t="s">
        <v>86</v>
      </c>
      <c r="AI43" t="s">
        <v>86</v>
      </c>
      <c r="AJ43" t="s">
        <v>86</v>
      </c>
      <c r="AK43" t="s">
        <v>86</v>
      </c>
      <c r="AL43" t="s">
        <v>86</v>
      </c>
      <c r="AM43" t="s">
        <v>86</v>
      </c>
      <c r="AN43" t="s">
        <v>86</v>
      </c>
      <c r="AO43" t="s">
        <v>86</v>
      </c>
      <c r="AP43" t="s">
        <v>86</v>
      </c>
      <c r="AQ43" t="s">
        <v>86</v>
      </c>
      <c r="AR43" t="s">
        <v>86</v>
      </c>
      <c r="AS43" t="s">
        <v>86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35">
      <c r="A44" t="s">
        <v>189</v>
      </c>
      <c r="B44" t="s">
        <v>77</v>
      </c>
      <c r="C44" t="s">
        <v>95</v>
      </c>
      <c r="D44" t="s">
        <v>79</v>
      </c>
      <c r="E44" s="2" t="str">
        <f t="shared" si="0"/>
        <v>FX220210404</v>
      </c>
      <c r="F44" t="s">
        <v>80</v>
      </c>
      <c r="G44" t="s">
        <v>80</v>
      </c>
      <c r="H44" t="s">
        <v>81</v>
      </c>
      <c r="I44" t="s">
        <v>190</v>
      </c>
      <c r="J44">
        <v>0</v>
      </c>
      <c r="K44" t="s">
        <v>83</v>
      </c>
      <c r="L44" t="s">
        <v>84</v>
      </c>
      <c r="M44" t="s">
        <v>85</v>
      </c>
      <c r="N44">
        <v>1</v>
      </c>
      <c r="O44" s="1">
        <v>44624.402048611111</v>
      </c>
      <c r="P44" s="1">
        <v>44627.177997685183</v>
      </c>
      <c r="Q44">
        <v>237711</v>
      </c>
      <c r="R44">
        <v>2131</v>
      </c>
      <c r="S44" t="b">
        <v>0</v>
      </c>
      <c r="T44" t="s">
        <v>86</v>
      </c>
      <c r="U44" t="b">
        <v>0</v>
      </c>
      <c r="V44" t="s">
        <v>191</v>
      </c>
      <c r="W44" s="1">
        <v>44627.177997685183</v>
      </c>
      <c r="X44">
        <v>692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52</v>
      </c>
      <c r="AF44">
        <v>0</v>
      </c>
      <c r="AG44">
        <v>3</v>
      </c>
      <c r="AH44" t="s">
        <v>86</v>
      </c>
      <c r="AI44" t="s">
        <v>86</v>
      </c>
      <c r="AJ44" t="s">
        <v>86</v>
      </c>
      <c r="AK44" t="s">
        <v>86</v>
      </c>
      <c r="AL44" t="s">
        <v>86</v>
      </c>
      <c r="AM44" t="s">
        <v>86</v>
      </c>
      <c r="AN44" t="s">
        <v>86</v>
      </c>
      <c r="AO44" t="s">
        <v>86</v>
      </c>
      <c r="AP44" t="s">
        <v>86</v>
      </c>
      <c r="AQ44" t="s">
        <v>86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35">
      <c r="A45" t="s">
        <v>192</v>
      </c>
      <c r="B45" t="s">
        <v>77</v>
      </c>
      <c r="C45" t="s">
        <v>95</v>
      </c>
      <c r="D45" t="s">
        <v>79</v>
      </c>
      <c r="E45" s="2" t="str">
        <f t="shared" si="0"/>
        <v>FX220210404</v>
      </c>
      <c r="F45" t="s">
        <v>80</v>
      </c>
      <c r="G45" t="s">
        <v>80</v>
      </c>
      <c r="H45" t="s">
        <v>81</v>
      </c>
      <c r="I45" t="s">
        <v>193</v>
      </c>
      <c r="J45">
        <v>0</v>
      </c>
      <c r="K45" t="s">
        <v>83</v>
      </c>
      <c r="L45" t="s">
        <v>84</v>
      </c>
      <c r="M45" t="s">
        <v>85</v>
      </c>
      <c r="N45">
        <v>1</v>
      </c>
      <c r="O45" s="1">
        <v>44624.402870370373</v>
      </c>
      <c r="P45" s="1">
        <v>44627.185034722221</v>
      </c>
      <c r="Q45">
        <v>239156</v>
      </c>
      <c r="R45">
        <v>1223</v>
      </c>
      <c r="S45" t="b">
        <v>0</v>
      </c>
      <c r="T45" t="s">
        <v>86</v>
      </c>
      <c r="U45" t="b">
        <v>0</v>
      </c>
      <c r="V45" t="s">
        <v>191</v>
      </c>
      <c r="W45" s="1">
        <v>44627.185034722221</v>
      </c>
      <c r="X45">
        <v>327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52</v>
      </c>
      <c r="AF45">
        <v>0</v>
      </c>
      <c r="AG45">
        <v>3</v>
      </c>
      <c r="AH45" t="s">
        <v>86</v>
      </c>
      <c r="AI45" t="s">
        <v>86</v>
      </c>
      <c r="AJ45" t="s">
        <v>86</v>
      </c>
      <c r="AK45" t="s">
        <v>86</v>
      </c>
      <c r="AL45" t="s">
        <v>86</v>
      </c>
      <c r="AM45" t="s">
        <v>86</v>
      </c>
      <c r="AN45" t="s">
        <v>86</v>
      </c>
      <c r="AO45" t="s">
        <v>86</v>
      </c>
      <c r="AP45" t="s">
        <v>86</v>
      </c>
      <c r="AQ45" t="s">
        <v>86</v>
      </c>
      <c r="AR45" t="s">
        <v>86</v>
      </c>
      <c r="AS45" t="s">
        <v>86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35">
      <c r="A46" t="s">
        <v>194</v>
      </c>
      <c r="B46" t="s">
        <v>77</v>
      </c>
      <c r="C46" t="s">
        <v>95</v>
      </c>
      <c r="D46" t="s">
        <v>79</v>
      </c>
      <c r="E46" s="2" t="str">
        <f t="shared" si="0"/>
        <v>FX220210404</v>
      </c>
      <c r="F46" t="s">
        <v>80</v>
      </c>
      <c r="G46" t="s">
        <v>80</v>
      </c>
      <c r="H46" t="s">
        <v>81</v>
      </c>
      <c r="I46" t="s">
        <v>195</v>
      </c>
      <c r="J46">
        <v>0</v>
      </c>
      <c r="K46" t="s">
        <v>83</v>
      </c>
      <c r="L46" t="s">
        <v>84</v>
      </c>
      <c r="M46" t="s">
        <v>85</v>
      </c>
      <c r="N46">
        <v>1</v>
      </c>
      <c r="O46" s="1">
        <v>44624.403703703705</v>
      </c>
      <c r="P46" s="1">
        <v>44627.186203703706</v>
      </c>
      <c r="Q46">
        <v>239909</v>
      </c>
      <c r="R46">
        <v>499</v>
      </c>
      <c r="S46" t="b">
        <v>0</v>
      </c>
      <c r="T46" t="s">
        <v>86</v>
      </c>
      <c r="U46" t="b">
        <v>0</v>
      </c>
      <c r="V46" t="s">
        <v>191</v>
      </c>
      <c r="W46" s="1">
        <v>44627.186203703706</v>
      </c>
      <c r="X46">
        <v>100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52</v>
      </c>
      <c r="AF46">
        <v>0</v>
      </c>
      <c r="AG46">
        <v>2</v>
      </c>
      <c r="AH46" t="s">
        <v>86</v>
      </c>
      <c r="AI46" t="s">
        <v>86</v>
      </c>
      <c r="AJ46" t="s">
        <v>86</v>
      </c>
      <c r="AK46" t="s">
        <v>86</v>
      </c>
      <c r="AL46" t="s">
        <v>86</v>
      </c>
      <c r="AM46" t="s">
        <v>86</v>
      </c>
      <c r="AN46" t="s">
        <v>86</v>
      </c>
      <c r="AO46" t="s">
        <v>86</v>
      </c>
      <c r="AP46" t="s">
        <v>86</v>
      </c>
      <c r="AQ46" t="s">
        <v>86</v>
      </c>
      <c r="AR46" t="s">
        <v>86</v>
      </c>
      <c r="AS46" t="s">
        <v>86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x14ac:dyDescent="0.35">
      <c r="A47" t="s">
        <v>196</v>
      </c>
      <c r="B47" t="s">
        <v>77</v>
      </c>
      <c r="C47" t="s">
        <v>95</v>
      </c>
      <c r="D47" t="s">
        <v>79</v>
      </c>
      <c r="E47" s="2" t="str">
        <f t="shared" si="0"/>
        <v>FX220210404</v>
      </c>
      <c r="F47" t="s">
        <v>80</v>
      </c>
      <c r="G47" t="s">
        <v>80</v>
      </c>
      <c r="H47" t="s">
        <v>81</v>
      </c>
      <c r="I47" t="s">
        <v>197</v>
      </c>
      <c r="J47">
        <v>0</v>
      </c>
      <c r="K47" t="s">
        <v>83</v>
      </c>
      <c r="L47" t="s">
        <v>84</v>
      </c>
      <c r="M47" t="s">
        <v>85</v>
      </c>
      <c r="N47">
        <v>1</v>
      </c>
      <c r="O47" s="1">
        <v>44624.405451388891</v>
      </c>
      <c r="P47" s="1">
        <v>44627.189143518517</v>
      </c>
      <c r="Q47">
        <v>239612</v>
      </c>
      <c r="R47">
        <v>899</v>
      </c>
      <c r="S47" t="b">
        <v>0</v>
      </c>
      <c r="T47" t="s">
        <v>86</v>
      </c>
      <c r="U47" t="b">
        <v>0</v>
      </c>
      <c r="V47" t="s">
        <v>191</v>
      </c>
      <c r="W47" s="1">
        <v>44627.189143518517</v>
      </c>
      <c r="X47">
        <v>178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52</v>
      </c>
      <c r="AF47">
        <v>0</v>
      </c>
      <c r="AG47">
        <v>3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x14ac:dyDescent="0.35">
      <c r="A48" t="s">
        <v>198</v>
      </c>
      <c r="B48" t="s">
        <v>77</v>
      </c>
      <c r="C48" t="s">
        <v>95</v>
      </c>
      <c r="D48" t="s">
        <v>79</v>
      </c>
      <c r="E48" s="2" t="str">
        <f t="shared" si="0"/>
        <v>FX220210404</v>
      </c>
      <c r="F48" t="s">
        <v>80</v>
      </c>
      <c r="G48" t="s">
        <v>80</v>
      </c>
      <c r="H48" t="s">
        <v>81</v>
      </c>
      <c r="I48" t="s">
        <v>199</v>
      </c>
      <c r="J48">
        <v>0</v>
      </c>
      <c r="K48" t="s">
        <v>83</v>
      </c>
      <c r="L48" t="s">
        <v>84</v>
      </c>
      <c r="M48" t="s">
        <v>85</v>
      </c>
      <c r="N48">
        <v>1</v>
      </c>
      <c r="O48" s="1">
        <v>44624.406006944446</v>
      </c>
      <c r="P48" s="1">
        <v>44627.19085648148</v>
      </c>
      <c r="Q48">
        <v>240249</v>
      </c>
      <c r="R48">
        <v>362</v>
      </c>
      <c r="S48" t="b">
        <v>0</v>
      </c>
      <c r="T48" t="s">
        <v>86</v>
      </c>
      <c r="U48" t="b">
        <v>0</v>
      </c>
      <c r="V48" t="s">
        <v>191</v>
      </c>
      <c r="W48" s="1">
        <v>44627.19085648148</v>
      </c>
      <c r="X48">
        <v>147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52</v>
      </c>
      <c r="AF48">
        <v>0</v>
      </c>
      <c r="AG48">
        <v>3</v>
      </c>
      <c r="AH48" t="s">
        <v>86</v>
      </c>
      <c r="AI48" t="s">
        <v>86</v>
      </c>
      <c r="AJ48" t="s">
        <v>86</v>
      </c>
      <c r="AK48" t="s">
        <v>86</v>
      </c>
      <c r="AL48" t="s">
        <v>86</v>
      </c>
      <c r="AM48" t="s">
        <v>86</v>
      </c>
      <c r="AN48" t="s">
        <v>86</v>
      </c>
      <c r="AO48" t="s">
        <v>86</v>
      </c>
      <c r="AP48" t="s">
        <v>86</v>
      </c>
      <c r="AQ48" t="s">
        <v>86</v>
      </c>
      <c r="AR48" t="s">
        <v>86</v>
      </c>
      <c r="AS48" t="s">
        <v>86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x14ac:dyDescent="0.35">
      <c r="A49" t="s">
        <v>200</v>
      </c>
      <c r="B49" t="s">
        <v>77</v>
      </c>
      <c r="C49" t="s">
        <v>95</v>
      </c>
      <c r="D49" t="s">
        <v>79</v>
      </c>
      <c r="E49" s="2" t="str">
        <f t="shared" si="0"/>
        <v>FX220210404</v>
      </c>
      <c r="F49" t="s">
        <v>80</v>
      </c>
      <c r="G49" t="s">
        <v>80</v>
      </c>
      <c r="H49" t="s">
        <v>81</v>
      </c>
      <c r="I49" t="s">
        <v>201</v>
      </c>
      <c r="J49">
        <v>0</v>
      </c>
      <c r="K49" t="s">
        <v>83</v>
      </c>
      <c r="L49" t="s">
        <v>84</v>
      </c>
      <c r="M49" t="s">
        <v>85</v>
      </c>
      <c r="N49">
        <v>1</v>
      </c>
      <c r="O49" s="1">
        <v>44624.413368055553</v>
      </c>
      <c r="P49" s="1">
        <v>44627.198738425926</v>
      </c>
      <c r="Q49">
        <v>239770</v>
      </c>
      <c r="R49">
        <v>886</v>
      </c>
      <c r="S49" t="b">
        <v>0</v>
      </c>
      <c r="T49" t="s">
        <v>86</v>
      </c>
      <c r="U49" t="b">
        <v>0</v>
      </c>
      <c r="V49" t="s">
        <v>191</v>
      </c>
      <c r="W49" s="1">
        <v>44627.198738425926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52</v>
      </c>
      <c r="AF49">
        <v>0</v>
      </c>
      <c r="AG49">
        <v>5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35">
      <c r="A50" t="s">
        <v>202</v>
      </c>
      <c r="B50" t="s">
        <v>77</v>
      </c>
      <c r="C50" t="s">
        <v>95</v>
      </c>
      <c r="D50" t="s">
        <v>79</v>
      </c>
      <c r="E50" s="2" t="str">
        <f t="shared" si="0"/>
        <v>FX220210404</v>
      </c>
      <c r="F50" t="s">
        <v>80</v>
      </c>
      <c r="G50" t="s">
        <v>80</v>
      </c>
      <c r="H50" t="s">
        <v>81</v>
      </c>
      <c r="I50" t="s">
        <v>185</v>
      </c>
      <c r="J50">
        <v>0</v>
      </c>
      <c r="K50" t="s">
        <v>83</v>
      </c>
      <c r="L50" t="s">
        <v>84</v>
      </c>
      <c r="M50" t="s">
        <v>85</v>
      </c>
      <c r="N50">
        <v>2</v>
      </c>
      <c r="O50" s="1">
        <v>44624.422905092593</v>
      </c>
      <c r="P50" s="1">
        <v>44624.480300925927</v>
      </c>
      <c r="Q50">
        <v>3715</v>
      </c>
      <c r="R50">
        <v>1244</v>
      </c>
      <c r="S50" t="b">
        <v>0</v>
      </c>
      <c r="T50" t="s">
        <v>86</v>
      </c>
      <c r="U50" t="b">
        <v>1</v>
      </c>
      <c r="V50" t="s">
        <v>141</v>
      </c>
      <c r="W50" s="1">
        <v>44624.432534722226</v>
      </c>
      <c r="X50">
        <v>792</v>
      </c>
      <c r="Y50">
        <v>37</v>
      </c>
      <c r="Z50">
        <v>0</v>
      </c>
      <c r="AA50">
        <v>37</v>
      </c>
      <c r="AB50">
        <v>0</v>
      </c>
      <c r="AC50">
        <v>25</v>
      </c>
      <c r="AD50">
        <v>-37</v>
      </c>
      <c r="AE50">
        <v>0</v>
      </c>
      <c r="AF50">
        <v>0</v>
      </c>
      <c r="AG50">
        <v>0</v>
      </c>
      <c r="AH50" t="s">
        <v>203</v>
      </c>
      <c r="AI50" s="1">
        <v>44624.480300925927</v>
      </c>
      <c r="AJ50">
        <v>452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-37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35">
      <c r="A51" t="s">
        <v>204</v>
      </c>
      <c r="B51" t="s">
        <v>77</v>
      </c>
      <c r="C51" t="s">
        <v>95</v>
      </c>
      <c r="D51" t="s">
        <v>79</v>
      </c>
      <c r="E51" s="2" t="str">
        <f t="shared" si="0"/>
        <v>FX220210404</v>
      </c>
      <c r="F51" t="s">
        <v>80</v>
      </c>
      <c r="G51" t="s">
        <v>80</v>
      </c>
      <c r="H51" t="s">
        <v>81</v>
      </c>
      <c r="I51" t="s">
        <v>188</v>
      </c>
      <c r="J51">
        <v>0</v>
      </c>
      <c r="K51" t="s">
        <v>83</v>
      </c>
      <c r="L51" t="s">
        <v>84</v>
      </c>
      <c r="M51" t="s">
        <v>85</v>
      </c>
      <c r="N51">
        <v>2</v>
      </c>
      <c r="O51" s="1">
        <v>44624.424861111111</v>
      </c>
      <c r="P51" s="1">
        <v>44624.481944444444</v>
      </c>
      <c r="Q51">
        <v>3276</v>
      </c>
      <c r="R51">
        <v>1656</v>
      </c>
      <c r="S51" t="b">
        <v>0</v>
      </c>
      <c r="T51" t="s">
        <v>86</v>
      </c>
      <c r="U51" t="b">
        <v>1</v>
      </c>
      <c r="V51" t="s">
        <v>186</v>
      </c>
      <c r="W51" s="1">
        <v>44624.450798611113</v>
      </c>
      <c r="X51">
        <v>1397</v>
      </c>
      <c r="Y51">
        <v>37</v>
      </c>
      <c r="Z51">
        <v>0</v>
      </c>
      <c r="AA51">
        <v>37</v>
      </c>
      <c r="AB51">
        <v>0</v>
      </c>
      <c r="AC51">
        <v>29</v>
      </c>
      <c r="AD51">
        <v>-37</v>
      </c>
      <c r="AE51">
        <v>0</v>
      </c>
      <c r="AF51">
        <v>0</v>
      </c>
      <c r="AG51">
        <v>0</v>
      </c>
      <c r="AH51" t="s">
        <v>88</v>
      </c>
      <c r="AI51" s="1">
        <v>44624.481944444444</v>
      </c>
      <c r="AJ51">
        <v>212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-37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35">
      <c r="A52" t="s">
        <v>205</v>
      </c>
      <c r="B52" t="s">
        <v>77</v>
      </c>
      <c r="C52" t="s">
        <v>206</v>
      </c>
      <c r="D52" t="s">
        <v>79</v>
      </c>
      <c r="E52" s="2" t="str">
        <f>HYPERLINK("capsilon://?command=openfolder&amp;siteaddress=FAM.docvelocity-na8.net&amp;folderid=FX6AC527B5-2FED-E3BD-ED2E-2BDBE139A12A","FX220213067")</f>
        <v>FX220213067</v>
      </c>
      <c r="F52" t="s">
        <v>80</v>
      </c>
      <c r="G52" t="s">
        <v>80</v>
      </c>
      <c r="H52" t="s">
        <v>81</v>
      </c>
      <c r="I52" t="s">
        <v>207</v>
      </c>
      <c r="J52">
        <v>0</v>
      </c>
      <c r="K52" t="s">
        <v>83</v>
      </c>
      <c r="L52" t="s">
        <v>84</v>
      </c>
      <c r="M52" t="s">
        <v>85</v>
      </c>
      <c r="N52">
        <v>1</v>
      </c>
      <c r="O52" s="1">
        <v>44624.488969907405</v>
      </c>
      <c r="P52" s="1">
        <v>44627.203541666669</v>
      </c>
      <c r="Q52">
        <v>233825</v>
      </c>
      <c r="R52">
        <v>714</v>
      </c>
      <c r="S52" t="b">
        <v>0</v>
      </c>
      <c r="T52" t="s">
        <v>86</v>
      </c>
      <c r="U52" t="b">
        <v>0</v>
      </c>
      <c r="V52" t="s">
        <v>191</v>
      </c>
      <c r="W52" s="1">
        <v>44627.203541666669</v>
      </c>
      <c r="X52">
        <v>410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92</v>
      </c>
      <c r="AF52">
        <v>0</v>
      </c>
      <c r="AG52">
        <v>6</v>
      </c>
      <c r="AH52" t="s">
        <v>86</v>
      </c>
      <c r="AI52" t="s">
        <v>86</v>
      </c>
      <c r="AJ52" t="s">
        <v>86</v>
      </c>
      <c r="AK52" t="s">
        <v>86</v>
      </c>
      <c r="AL52" t="s">
        <v>86</v>
      </c>
      <c r="AM52" t="s">
        <v>86</v>
      </c>
      <c r="AN52" t="s">
        <v>86</v>
      </c>
      <c r="AO52" t="s">
        <v>86</v>
      </c>
      <c r="AP52" t="s">
        <v>86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35">
      <c r="A53" t="s">
        <v>208</v>
      </c>
      <c r="B53" t="s">
        <v>77</v>
      </c>
      <c r="C53" t="s">
        <v>209</v>
      </c>
      <c r="D53" t="s">
        <v>79</v>
      </c>
      <c r="E53" s="2" t="str">
        <f>HYPERLINK("capsilon://?command=openfolder&amp;siteaddress=FAM.docvelocity-na8.net&amp;folderid=FX5CA35C4B-7B77-503A-BBAC-6311662BA857","FX22026392")</f>
        <v>FX22026392</v>
      </c>
      <c r="F53" t="s">
        <v>80</v>
      </c>
      <c r="G53" t="s">
        <v>80</v>
      </c>
      <c r="H53" t="s">
        <v>81</v>
      </c>
      <c r="I53" t="s">
        <v>210</v>
      </c>
      <c r="J53">
        <v>0</v>
      </c>
      <c r="K53" t="s">
        <v>83</v>
      </c>
      <c r="L53" t="s">
        <v>84</v>
      </c>
      <c r="M53" t="s">
        <v>85</v>
      </c>
      <c r="N53">
        <v>1</v>
      </c>
      <c r="O53" s="1">
        <v>44624.489155092589</v>
      </c>
      <c r="P53" s="1">
        <v>44627.206365740742</v>
      </c>
      <c r="Q53">
        <v>234373</v>
      </c>
      <c r="R53">
        <v>394</v>
      </c>
      <c r="S53" t="b">
        <v>0</v>
      </c>
      <c r="T53" t="s">
        <v>86</v>
      </c>
      <c r="U53" t="b">
        <v>0</v>
      </c>
      <c r="V53" t="s">
        <v>191</v>
      </c>
      <c r="W53" s="1">
        <v>44627.206365740742</v>
      </c>
      <c r="X53">
        <v>239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52</v>
      </c>
      <c r="AF53">
        <v>0</v>
      </c>
      <c r="AG53">
        <v>1</v>
      </c>
      <c r="AH53" t="s">
        <v>86</v>
      </c>
      <c r="AI53" t="s">
        <v>86</v>
      </c>
      <c r="AJ53" t="s">
        <v>86</v>
      </c>
      <c r="AK53" t="s">
        <v>86</v>
      </c>
      <c r="AL53" t="s">
        <v>86</v>
      </c>
      <c r="AM53" t="s">
        <v>86</v>
      </c>
      <c r="AN53" t="s">
        <v>86</v>
      </c>
      <c r="AO53" t="s">
        <v>86</v>
      </c>
      <c r="AP53" t="s">
        <v>86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x14ac:dyDescent="0.35">
      <c r="A54" t="s">
        <v>211</v>
      </c>
      <c r="B54" t="s">
        <v>77</v>
      </c>
      <c r="C54" t="s">
        <v>78</v>
      </c>
      <c r="D54" t="s">
        <v>79</v>
      </c>
      <c r="E54" s="2" t="str">
        <f>HYPERLINK("capsilon://?command=openfolder&amp;siteaddress=FAM.docvelocity-na8.net&amp;folderid=FXDA4B82FF-AB6D-AA3F-443B-604A8A4F6EF9","FX2202824")</f>
        <v>FX2202824</v>
      </c>
      <c r="F54" t="s">
        <v>80</v>
      </c>
      <c r="G54" t="s">
        <v>80</v>
      </c>
      <c r="H54" t="s">
        <v>81</v>
      </c>
      <c r="I54" t="s">
        <v>212</v>
      </c>
      <c r="J54">
        <v>0</v>
      </c>
      <c r="K54" t="s">
        <v>83</v>
      </c>
      <c r="L54" t="s">
        <v>84</v>
      </c>
      <c r="M54" t="s">
        <v>85</v>
      </c>
      <c r="N54">
        <v>2</v>
      </c>
      <c r="O54" s="1">
        <v>44624.491597222222</v>
      </c>
      <c r="P54" s="1">
        <v>44624.499652777777</v>
      </c>
      <c r="Q54">
        <v>537</v>
      </c>
      <c r="R54">
        <v>159</v>
      </c>
      <c r="S54" t="b">
        <v>0</v>
      </c>
      <c r="T54" t="s">
        <v>86</v>
      </c>
      <c r="U54" t="b">
        <v>0</v>
      </c>
      <c r="V54" t="s">
        <v>141</v>
      </c>
      <c r="W54" s="1">
        <v>44624.498993055553</v>
      </c>
      <c r="X54">
        <v>130</v>
      </c>
      <c r="Y54">
        <v>0</v>
      </c>
      <c r="Z54">
        <v>0</v>
      </c>
      <c r="AA54">
        <v>0</v>
      </c>
      <c r="AB54">
        <v>9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128</v>
      </c>
      <c r="AI54" s="1">
        <v>44624.499652777777</v>
      </c>
      <c r="AJ54">
        <v>29</v>
      </c>
      <c r="AK54">
        <v>0</v>
      </c>
      <c r="AL54">
        <v>0</v>
      </c>
      <c r="AM54">
        <v>0</v>
      </c>
      <c r="AN54">
        <v>9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35">
      <c r="A55" t="s">
        <v>213</v>
      </c>
      <c r="B55" t="s">
        <v>77</v>
      </c>
      <c r="C55" t="s">
        <v>176</v>
      </c>
      <c r="D55" t="s">
        <v>79</v>
      </c>
      <c r="E55" s="2" t="str">
        <f>HYPERLINK("capsilon://?command=openfolder&amp;siteaddress=FAM.docvelocity-na8.net&amp;folderid=FXE4DA9138-9643-428D-7BA2-3DB4FFA772C9","FX220210044")</f>
        <v>FX220210044</v>
      </c>
      <c r="F55" t="s">
        <v>80</v>
      </c>
      <c r="G55" t="s">
        <v>80</v>
      </c>
      <c r="H55" t="s">
        <v>81</v>
      </c>
      <c r="I55" t="s">
        <v>214</v>
      </c>
      <c r="J55">
        <v>0</v>
      </c>
      <c r="K55" t="s">
        <v>83</v>
      </c>
      <c r="L55" t="s">
        <v>84</v>
      </c>
      <c r="M55" t="s">
        <v>85</v>
      </c>
      <c r="N55">
        <v>1</v>
      </c>
      <c r="O55" s="1">
        <v>44624.534016203703</v>
      </c>
      <c r="P55" s="1">
        <v>44627.209085648145</v>
      </c>
      <c r="Q55">
        <v>230613</v>
      </c>
      <c r="R55">
        <v>513</v>
      </c>
      <c r="S55" t="b">
        <v>0</v>
      </c>
      <c r="T55" t="s">
        <v>86</v>
      </c>
      <c r="U55" t="b">
        <v>0</v>
      </c>
      <c r="V55" t="s">
        <v>191</v>
      </c>
      <c r="W55" s="1">
        <v>44627.209085648145</v>
      </c>
      <c r="X55">
        <v>229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42</v>
      </c>
      <c r="AF55">
        <v>0</v>
      </c>
      <c r="AG55">
        <v>4</v>
      </c>
      <c r="AH55" t="s">
        <v>86</v>
      </c>
      <c r="AI55" t="s">
        <v>86</v>
      </c>
      <c r="AJ55" t="s">
        <v>86</v>
      </c>
      <c r="AK55" t="s">
        <v>86</v>
      </c>
      <c r="AL55" t="s">
        <v>86</v>
      </c>
      <c r="AM55" t="s">
        <v>86</v>
      </c>
      <c r="AN55" t="s">
        <v>86</v>
      </c>
      <c r="AO55" t="s">
        <v>86</v>
      </c>
      <c r="AP55" t="s">
        <v>86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35">
      <c r="A56" t="s">
        <v>215</v>
      </c>
      <c r="B56" t="s">
        <v>77</v>
      </c>
      <c r="C56" t="s">
        <v>206</v>
      </c>
      <c r="D56" t="s">
        <v>79</v>
      </c>
      <c r="E56" s="2" t="str">
        <f>HYPERLINK("capsilon://?command=openfolder&amp;siteaddress=FAM.docvelocity-na8.net&amp;folderid=FX6AC527B5-2FED-E3BD-ED2E-2BDBE139A12A","FX220213067")</f>
        <v>FX220213067</v>
      </c>
      <c r="F56" t="s">
        <v>80</v>
      </c>
      <c r="G56" t="s">
        <v>80</v>
      </c>
      <c r="H56" t="s">
        <v>81</v>
      </c>
      <c r="I56" t="s">
        <v>216</v>
      </c>
      <c r="J56">
        <v>0</v>
      </c>
      <c r="K56" t="s">
        <v>83</v>
      </c>
      <c r="L56" t="s">
        <v>84</v>
      </c>
      <c r="M56" t="s">
        <v>85</v>
      </c>
      <c r="N56">
        <v>2</v>
      </c>
      <c r="O56" s="1">
        <v>44624.538171296299</v>
      </c>
      <c r="P56" s="1">
        <v>44624.546701388892</v>
      </c>
      <c r="Q56">
        <v>46</v>
      </c>
      <c r="R56">
        <v>691</v>
      </c>
      <c r="S56" t="b">
        <v>0</v>
      </c>
      <c r="T56" t="s">
        <v>86</v>
      </c>
      <c r="U56" t="b">
        <v>0</v>
      </c>
      <c r="V56" t="s">
        <v>150</v>
      </c>
      <c r="W56" s="1">
        <v>44624.544479166667</v>
      </c>
      <c r="X56">
        <v>540</v>
      </c>
      <c r="Y56">
        <v>21</v>
      </c>
      <c r="Z56">
        <v>0</v>
      </c>
      <c r="AA56">
        <v>21</v>
      </c>
      <c r="AB56">
        <v>0</v>
      </c>
      <c r="AC56">
        <v>16</v>
      </c>
      <c r="AD56">
        <v>-21</v>
      </c>
      <c r="AE56">
        <v>0</v>
      </c>
      <c r="AF56">
        <v>0</v>
      </c>
      <c r="AG56">
        <v>0</v>
      </c>
      <c r="AH56" t="s">
        <v>128</v>
      </c>
      <c r="AI56" s="1">
        <v>44624.546701388892</v>
      </c>
      <c r="AJ56">
        <v>151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-21</v>
      </c>
      <c r="AQ56">
        <v>0</v>
      </c>
      <c r="AR56">
        <v>0</v>
      </c>
      <c r="AS56">
        <v>0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35">
      <c r="A57" t="s">
        <v>217</v>
      </c>
      <c r="B57" t="s">
        <v>77</v>
      </c>
      <c r="C57" t="s">
        <v>206</v>
      </c>
      <c r="D57" t="s">
        <v>79</v>
      </c>
      <c r="E57" s="2" t="str">
        <f>HYPERLINK("capsilon://?command=openfolder&amp;siteaddress=FAM.docvelocity-na8.net&amp;folderid=FX6AC527B5-2FED-E3BD-ED2E-2BDBE139A12A","FX220213067")</f>
        <v>FX220213067</v>
      </c>
      <c r="F57" t="s">
        <v>80</v>
      </c>
      <c r="G57" t="s">
        <v>80</v>
      </c>
      <c r="H57" t="s">
        <v>81</v>
      </c>
      <c r="I57" t="s">
        <v>218</v>
      </c>
      <c r="J57">
        <v>0</v>
      </c>
      <c r="K57" t="s">
        <v>83</v>
      </c>
      <c r="L57" t="s">
        <v>84</v>
      </c>
      <c r="M57" t="s">
        <v>85</v>
      </c>
      <c r="N57">
        <v>2</v>
      </c>
      <c r="O57" s="1">
        <v>44624.538576388892</v>
      </c>
      <c r="P57" s="1">
        <v>44624.548576388886</v>
      </c>
      <c r="Q57">
        <v>276</v>
      </c>
      <c r="R57">
        <v>588</v>
      </c>
      <c r="S57" t="b">
        <v>0</v>
      </c>
      <c r="T57" t="s">
        <v>86</v>
      </c>
      <c r="U57" t="b">
        <v>0</v>
      </c>
      <c r="V57" t="s">
        <v>87</v>
      </c>
      <c r="W57" s="1">
        <v>44624.544363425928</v>
      </c>
      <c r="X57">
        <v>427</v>
      </c>
      <c r="Y57">
        <v>45</v>
      </c>
      <c r="Z57">
        <v>0</v>
      </c>
      <c r="AA57">
        <v>45</v>
      </c>
      <c r="AB57">
        <v>0</v>
      </c>
      <c r="AC57">
        <v>28</v>
      </c>
      <c r="AD57">
        <v>-45</v>
      </c>
      <c r="AE57">
        <v>0</v>
      </c>
      <c r="AF57">
        <v>0</v>
      </c>
      <c r="AG57">
        <v>0</v>
      </c>
      <c r="AH57" t="s">
        <v>128</v>
      </c>
      <c r="AI57" s="1">
        <v>44624.548576388886</v>
      </c>
      <c r="AJ57">
        <v>161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-45</v>
      </c>
      <c r="AQ57">
        <v>0</v>
      </c>
      <c r="AR57">
        <v>0</v>
      </c>
      <c r="AS57">
        <v>0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35">
      <c r="A58" t="s">
        <v>219</v>
      </c>
      <c r="B58" t="s">
        <v>77</v>
      </c>
      <c r="C58" t="s">
        <v>220</v>
      </c>
      <c r="D58" t="s">
        <v>79</v>
      </c>
      <c r="E58" s="2" t="str">
        <f>HYPERLINK("capsilon://?command=openfolder&amp;siteaddress=FAM.docvelocity-na8.net&amp;folderid=FX5E742D24-2EA4-AA50-CF99-BD33457706E0","FX22024275")</f>
        <v>FX22024275</v>
      </c>
      <c r="F58" t="s">
        <v>80</v>
      </c>
      <c r="G58" t="s">
        <v>80</v>
      </c>
      <c r="H58" t="s">
        <v>81</v>
      </c>
      <c r="I58" t="s">
        <v>221</v>
      </c>
      <c r="J58">
        <v>0</v>
      </c>
      <c r="K58" t="s">
        <v>83</v>
      </c>
      <c r="L58" t="s">
        <v>84</v>
      </c>
      <c r="M58" t="s">
        <v>85</v>
      </c>
      <c r="N58">
        <v>1</v>
      </c>
      <c r="O58" s="1">
        <v>44624.555196759262</v>
      </c>
      <c r="P58" s="1">
        <v>44627.214791666665</v>
      </c>
      <c r="Q58">
        <v>228453</v>
      </c>
      <c r="R58">
        <v>1336</v>
      </c>
      <c r="S58" t="b">
        <v>0</v>
      </c>
      <c r="T58" t="s">
        <v>86</v>
      </c>
      <c r="U58" t="b">
        <v>0</v>
      </c>
      <c r="V58" t="s">
        <v>191</v>
      </c>
      <c r="W58" s="1">
        <v>44627.214791666665</v>
      </c>
      <c r="X58">
        <v>488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21</v>
      </c>
      <c r="AF58">
        <v>0</v>
      </c>
      <c r="AG58">
        <v>3</v>
      </c>
      <c r="AH58" t="s">
        <v>86</v>
      </c>
      <c r="AI58" t="s">
        <v>86</v>
      </c>
      <c r="AJ58" t="s">
        <v>86</v>
      </c>
      <c r="AK58" t="s">
        <v>86</v>
      </c>
      <c r="AL58" t="s">
        <v>86</v>
      </c>
      <c r="AM58" t="s">
        <v>86</v>
      </c>
      <c r="AN58" t="s">
        <v>86</v>
      </c>
      <c r="AO58" t="s">
        <v>86</v>
      </c>
      <c r="AP58" t="s">
        <v>86</v>
      </c>
      <c r="AQ58" t="s">
        <v>86</v>
      </c>
      <c r="AR58" t="s">
        <v>86</v>
      </c>
      <c r="AS58" t="s">
        <v>86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35">
      <c r="A59" t="s">
        <v>222</v>
      </c>
      <c r="B59" t="s">
        <v>77</v>
      </c>
      <c r="C59" t="s">
        <v>223</v>
      </c>
      <c r="D59" t="s">
        <v>79</v>
      </c>
      <c r="E59" s="2" t="str">
        <f>HYPERLINK("capsilon://?command=openfolder&amp;siteaddress=FAM.docvelocity-na8.net&amp;folderid=FX78E2E2E4-02FF-BB30-6A02-56336E56B52D","FX220213076")</f>
        <v>FX220213076</v>
      </c>
      <c r="F59" t="s">
        <v>80</v>
      </c>
      <c r="G59" t="s">
        <v>80</v>
      </c>
      <c r="H59" t="s">
        <v>81</v>
      </c>
      <c r="I59" t="s">
        <v>224</v>
      </c>
      <c r="J59">
        <v>0</v>
      </c>
      <c r="K59" t="s">
        <v>83</v>
      </c>
      <c r="L59" t="s">
        <v>84</v>
      </c>
      <c r="M59" t="s">
        <v>85</v>
      </c>
      <c r="N59">
        <v>2</v>
      </c>
      <c r="O59" s="1">
        <v>44624.568749999999</v>
      </c>
      <c r="P59" s="1">
        <v>44624.592974537038</v>
      </c>
      <c r="Q59">
        <v>933</v>
      </c>
      <c r="R59">
        <v>1160</v>
      </c>
      <c r="S59" t="b">
        <v>0</v>
      </c>
      <c r="T59" t="s">
        <v>86</v>
      </c>
      <c r="U59" t="b">
        <v>0</v>
      </c>
      <c r="V59" t="s">
        <v>130</v>
      </c>
      <c r="W59" s="1">
        <v>44624.578379629631</v>
      </c>
      <c r="X59">
        <v>775</v>
      </c>
      <c r="Y59">
        <v>39</v>
      </c>
      <c r="Z59">
        <v>0</v>
      </c>
      <c r="AA59">
        <v>39</v>
      </c>
      <c r="AB59">
        <v>0</v>
      </c>
      <c r="AC59">
        <v>26</v>
      </c>
      <c r="AD59">
        <v>-39</v>
      </c>
      <c r="AE59">
        <v>0</v>
      </c>
      <c r="AF59">
        <v>0</v>
      </c>
      <c r="AG59">
        <v>0</v>
      </c>
      <c r="AH59" t="s">
        <v>128</v>
      </c>
      <c r="AI59" s="1">
        <v>44624.592974537038</v>
      </c>
      <c r="AJ59">
        <v>385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-39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35">
      <c r="A60" t="s">
        <v>225</v>
      </c>
      <c r="B60" t="s">
        <v>77</v>
      </c>
      <c r="C60" t="s">
        <v>226</v>
      </c>
      <c r="D60" t="s">
        <v>79</v>
      </c>
      <c r="E60" s="2" t="str">
        <f>HYPERLINK("capsilon://?command=openfolder&amp;siteaddress=FAM.docvelocity-na8.net&amp;folderid=FX39A1D805-1065-36A6-3416-DF0074409F66","FX22017244")</f>
        <v>FX22017244</v>
      </c>
      <c r="F60" t="s">
        <v>80</v>
      </c>
      <c r="G60" t="s">
        <v>80</v>
      </c>
      <c r="H60" t="s">
        <v>81</v>
      </c>
      <c r="I60" t="s">
        <v>227</v>
      </c>
      <c r="J60">
        <v>0</v>
      </c>
      <c r="K60" t="s">
        <v>83</v>
      </c>
      <c r="L60" t="s">
        <v>84</v>
      </c>
      <c r="M60" t="s">
        <v>85</v>
      </c>
      <c r="N60">
        <v>2</v>
      </c>
      <c r="O60" s="1">
        <v>44624.604120370372</v>
      </c>
      <c r="P60" s="1">
        <v>44624.615497685183</v>
      </c>
      <c r="Q60">
        <v>562</v>
      </c>
      <c r="R60">
        <v>421</v>
      </c>
      <c r="S60" t="b">
        <v>0</v>
      </c>
      <c r="T60" t="s">
        <v>86</v>
      </c>
      <c r="U60" t="b">
        <v>0</v>
      </c>
      <c r="V60" t="s">
        <v>133</v>
      </c>
      <c r="W60" s="1">
        <v>44624.610277777778</v>
      </c>
      <c r="X60">
        <v>381</v>
      </c>
      <c r="Y60">
        <v>13</v>
      </c>
      <c r="Z60">
        <v>0</v>
      </c>
      <c r="AA60">
        <v>13</v>
      </c>
      <c r="AB60">
        <v>0</v>
      </c>
      <c r="AC60">
        <v>3</v>
      </c>
      <c r="AD60">
        <v>-13</v>
      </c>
      <c r="AE60">
        <v>0</v>
      </c>
      <c r="AF60">
        <v>0</v>
      </c>
      <c r="AG60">
        <v>0</v>
      </c>
      <c r="AH60" t="s">
        <v>88</v>
      </c>
      <c r="AI60" s="1">
        <v>44624.615497685183</v>
      </c>
      <c r="AJ60">
        <v>40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-13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35">
      <c r="A61" t="s">
        <v>228</v>
      </c>
      <c r="B61" t="s">
        <v>77</v>
      </c>
      <c r="C61" t="s">
        <v>229</v>
      </c>
      <c r="D61" t="s">
        <v>79</v>
      </c>
      <c r="E61" s="2" t="str">
        <f>HYPERLINK("capsilon://?command=openfolder&amp;siteaddress=FAM.docvelocity-na8.net&amp;folderid=FX7845252B-1803-2215-3C49-CADC84EE7FB8","FX2203504")</f>
        <v>FX2203504</v>
      </c>
      <c r="F61" t="s">
        <v>80</v>
      </c>
      <c r="G61" t="s">
        <v>80</v>
      </c>
      <c r="H61" t="s">
        <v>81</v>
      </c>
      <c r="I61" t="s">
        <v>230</v>
      </c>
      <c r="J61">
        <v>0</v>
      </c>
      <c r="K61" t="s">
        <v>83</v>
      </c>
      <c r="L61" t="s">
        <v>84</v>
      </c>
      <c r="M61" t="s">
        <v>85</v>
      </c>
      <c r="N61">
        <v>2</v>
      </c>
      <c r="O61" s="1">
        <v>44624.686712962961</v>
      </c>
      <c r="P61" s="1">
        <v>44624.690324074072</v>
      </c>
      <c r="Q61">
        <v>86</v>
      </c>
      <c r="R61">
        <v>226</v>
      </c>
      <c r="S61" t="b">
        <v>0</v>
      </c>
      <c r="T61" t="s">
        <v>86</v>
      </c>
      <c r="U61" t="b">
        <v>0</v>
      </c>
      <c r="V61" t="s">
        <v>97</v>
      </c>
      <c r="W61" s="1">
        <v>44624.688576388886</v>
      </c>
      <c r="X61">
        <v>82</v>
      </c>
      <c r="Y61">
        <v>9</v>
      </c>
      <c r="Z61">
        <v>0</v>
      </c>
      <c r="AA61">
        <v>9</v>
      </c>
      <c r="AB61">
        <v>0</v>
      </c>
      <c r="AC61">
        <v>3</v>
      </c>
      <c r="AD61">
        <v>-9</v>
      </c>
      <c r="AE61">
        <v>0</v>
      </c>
      <c r="AF61">
        <v>0</v>
      </c>
      <c r="AG61">
        <v>0</v>
      </c>
      <c r="AH61" t="s">
        <v>98</v>
      </c>
      <c r="AI61" s="1">
        <v>44624.690324074072</v>
      </c>
      <c r="AJ61">
        <v>144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35">
      <c r="A62" t="s">
        <v>231</v>
      </c>
      <c r="B62" t="s">
        <v>77</v>
      </c>
      <c r="C62" t="s">
        <v>229</v>
      </c>
      <c r="D62" t="s">
        <v>79</v>
      </c>
      <c r="E62" s="2" t="str">
        <f>HYPERLINK("capsilon://?command=openfolder&amp;siteaddress=FAM.docvelocity-na8.net&amp;folderid=FX7845252B-1803-2215-3C49-CADC84EE7FB8","FX2203504")</f>
        <v>FX2203504</v>
      </c>
      <c r="F62" t="s">
        <v>80</v>
      </c>
      <c r="G62" t="s">
        <v>80</v>
      </c>
      <c r="H62" t="s">
        <v>81</v>
      </c>
      <c r="I62" t="s">
        <v>232</v>
      </c>
      <c r="J62">
        <v>0</v>
      </c>
      <c r="K62" t="s">
        <v>83</v>
      </c>
      <c r="L62" t="s">
        <v>84</v>
      </c>
      <c r="M62" t="s">
        <v>85</v>
      </c>
      <c r="N62">
        <v>2</v>
      </c>
      <c r="O62" s="1">
        <v>44624.687476851854</v>
      </c>
      <c r="P62" s="1">
        <v>44624.692326388889</v>
      </c>
      <c r="Q62">
        <v>161</v>
      </c>
      <c r="R62">
        <v>258</v>
      </c>
      <c r="S62" t="b">
        <v>0</v>
      </c>
      <c r="T62" t="s">
        <v>86</v>
      </c>
      <c r="U62" t="b">
        <v>0</v>
      </c>
      <c r="V62" t="s">
        <v>97</v>
      </c>
      <c r="W62" s="1">
        <v>44624.689583333333</v>
      </c>
      <c r="X62">
        <v>86</v>
      </c>
      <c r="Y62">
        <v>9</v>
      </c>
      <c r="Z62">
        <v>0</v>
      </c>
      <c r="AA62">
        <v>9</v>
      </c>
      <c r="AB62">
        <v>0</v>
      </c>
      <c r="AC62">
        <v>3</v>
      </c>
      <c r="AD62">
        <v>-9</v>
      </c>
      <c r="AE62">
        <v>0</v>
      </c>
      <c r="AF62">
        <v>0</v>
      </c>
      <c r="AG62">
        <v>0</v>
      </c>
      <c r="AH62" t="s">
        <v>98</v>
      </c>
      <c r="AI62" s="1">
        <v>44624.692326388889</v>
      </c>
      <c r="AJ62">
        <v>172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x14ac:dyDescent="0.35">
      <c r="A63" t="s">
        <v>233</v>
      </c>
      <c r="B63" t="s">
        <v>77</v>
      </c>
      <c r="C63" t="s">
        <v>234</v>
      </c>
      <c r="D63" t="s">
        <v>79</v>
      </c>
      <c r="E63" s="2" t="str">
        <f>HYPERLINK("capsilon://?command=openfolder&amp;siteaddress=FAM.docvelocity-na8.net&amp;folderid=FX8FFA80FE-247F-6D9B-5FF9-16601FA7E113","FX220212603")</f>
        <v>FX220212603</v>
      </c>
      <c r="F63" t="s">
        <v>80</v>
      </c>
      <c r="G63" t="s">
        <v>80</v>
      </c>
      <c r="H63" t="s">
        <v>81</v>
      </c>
      <c r="I63" t="s">
        <v>235</v>
      </c>
      <c r="J63">
        <v>0</v>
      </c>
      <c r="K63" t="s">
        <v>83</v>
      </c>
      <c r="L63" t="s">
        <v>84</v>
      </c>
      <c r="M63" t="s">
        <v>85</v>
      </c>
      <c r="N63">
        <v>2</v>
      </c>
      <c r="O63" s="1">
        <v>44624.694872685184</v>
      </c>
      <c r="P63" s="1">
        <v>44624.703645833331</v>
      </c>
      <c r="Q63">
        <v>630</v>
      </c>
      <c r="R63">
        <v>128</v>
      </c>
      <c r="S63" t="b">
        <v>0</v>
      </c>
      <c r="T63" t="s">
        <v>86</v>
      </c>
      <c r="U63" t="b">
        <v>0</v>
      </c>
      <c r="V63" t="s">
        <v>87</v>
      </c>
      <c r="W63" s="1">
        <v>44624.696203703701</v>
      </c>
      <c r="X63">
        <v>101</v>
      </c>
      <c r="Y63">
        <v>0</v>
      </c>
      <c r="Z63">
        <v>0</v>
      </c>
      <c r="AA63">
        <v>0</v>
      </c>
      <c r="AB63">
        <v>27</v>
      </c>
      <c r="AC63">
        <v>1</v>
      </c>
      <c r="AD63">
        <v>0</v>
      </c>
      <c r="AE63">
        <v>0</v>
      </c>
      <c r="AF63">
        <v>0</v>
      </c>
      <c r="AG63">
        <v>0</v>
      </c>
      <c r="AH63" t="s">
        <v>128</v>
      </c>
      <c r="AI63" s="1">
        <v>44624.703645833331</v>
      </c>
      <c r="AJ63">
        <v>27</v>
      </c>
      <c r="AK63">
        <v>0</v>
      </c>
      <c r="AL63">
        <v>0</v>
      </c>
      <c r="AM63">
        <v>0</v>
      </c>
      <c r="AN63">
        <v>27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35">
      <c r="A64" t="s">
        <v>236</v>
      </c>
      <c r="B64" t="s">
        <v>77</v>
      </c>
      <c r="C64" t="s">
        <v>237</v>
      </c>
      <c r="D64" t="s">
        <v>79</v>
      </c>
      <c r="E64" s="2" t="str">
        <f>HYPERLINK("capsilon://?command=openfolder&amp;siteaddress=FAM.docvelocity-na8.net&amp;folderid=FX4911DE97-62D2-90E8-8BCB-D568BC5528C7","FX220212927")</f>
        <v>FX220212927</v>
      </c>
      <c r="F64" t="s">
        <v>80</v>
      </c>
      <c r="G64" t="s">
        <v>80</v>
      </c>
      <c r="H64" t="s">
        <v>81</v>
      </c>
      <c r="I64" t="s">
        <v>238</v>
      </c>
      <c r="J64">
        <v>0</v>
      </c>
      <c r="K64" t="s">
        <v>83</v>
      </c>
      <c r="L64" t="s">
        <v>84</v>
      </c>
      <c r="M64" t="s">
        <v>85</v>
      </c>
      <c r="N64">
        <v>1</v>
      </c>
      <c r="O64" s="1">
        <v>44624.784907407404</v>
      </c>
      <c r="P64" s="1">
        <v>44627.216724537036</v>
      </c>
      <c r="Q64">
        <v>209595</v>
      </c>
      <c r="R64">
        <v>514</v>
      </c>
      <c r="S64" t="b">
        <v>0</v>
      </c>
      <c r="T64" t="s">
        <v>86</v>
      </c>
      <c r="U64" t="b">
        <v>0</v>
      </c>
      <c r="V64" t="s">
        <v>191</v>
      </c>
      <c r="W64" s="1">
        <v>44627.216724537036</v>
      </c>
      <c r="X64">
        <v>162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66</v>
      </c>
      <c r="AF64">
        <v>0</v>
      </c>
      <c r="AG64">
        <v>8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35">
      <c r="A65" t="s">
        <v>239</v>
      </c>
      <c r="B65" t="s">
        <v>77</v>
      </c>
      <c r="C65" t="s">
        <v>234</v>
      </c>
      <c r="D65" t="s">
        <v>79</v>
      </c>
      <c r="E65" s="2" t="str">
        <f>HYPERLINK("capsilon://?command=openfolder&amp;siteaddress=FAM.docvelocity-na8.net&amp;folderid=FX8FFA80FE-247F-6D9B-5FF9-16601FA7E113","FX220212603")</f>
        <v>FX220212603</v>
      </c>
      <c r="F65" t="s">
        <v>80</v>
      </c>
      <c r="G65" t="s">
        <v>80</v>
      </c>
      <c r="H65" t="s">
        <v>81</v>
      </c>
      <c r="I65" t="s">
        <v>240</v>
      </c>
      <c r="J65">
        <v>0</v>
      </c>
      <c r="K65" t="s">
        <v>83</v>
      </c>
      <c r="L65" t="s">
        <v>84</v>
      </c>
      <c r="M65" t="s">
        <v>85</v>
      </c>
      <c r="N65">
        <v>1</v>
      </c>
      <c r="O65" s="1">
        <v>44624.841111111113</v>
      </c>
      <c r="P65" s="1">
        <v>44625.121053240742</v>
      </c>
      <c r="Q65">
        <v>23686</v>
      </c>
      <c r="R65">
        <v>501</v>
      </c>
      <c r="S65" t="b">
        <v>0</v>
      </c>
      <c r="T65" t="s">
        <v>86</v>
      </c>
      <c r="U65" t="b">
        <v>0</v>
      </c>
      <c r="V65" t="s">
        <v>97</v>
      </c>
      <c r="W65" s="1">
        <v>44625.121053240742</v>
      </c>
      <c r="X65">
        <v>417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72</v>
      </c>
      <c r="AF65">
        <v>0</v>
      </c>
      <c r="AG65">
        <v>2</v>
      </c>
      <c r="AH65" t="s">
        <v>86</v>
      </c>
      <c r="AI65" t="s">
        <v>86</v>
      </c>
      <c r="AJ65" t="s">
        <v>86</v>
      </c>
      <c r="AK65" t="s">
        <v>86</v>
      </c>
      <c r="AL65" t="s">
        <v>86</v>
      </c>
      <c r="AM65" t="s">
        <v>86</v>
      </c>
      <c r="AN65" t="s">
        <v>86</v>
      </c>
      <c r="AO65" t="s">
        <v>86</v>
      </c>
      <c r="AP65" t="s">
        <v>86</v>
      </c>
      <c r="AQ65" t="s">
        <v>86</v>
      </c>
      <c r="AR65" t="s">
        <v>86</v>
      </c>
      <c r="AS65" t="s">
        <v>86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x14ac:dyDescent="0.35">
      <c r="A66" t="s">
        <v>241</v>
      </c>
      <c r="B66" t="s">
        <v>77</v>
      </c>
      <c r="C66" t="s">
        <v>234</v>
      </c>
      <c r="D66" t="s">
        <v>79</v>
      </c>
      <c r="E66" s="2" t="str">
        <f>HYPERLINK("capsilon://?command=openfolder&amp;siteaddress=FAM.docvelocity-na8.net&amp;folderid=FX8FFA80FE-247F-6D9B-5FF9-16601FA7E113","FX220212603")</f>
        <v>FX220212603</v>
      </c>
      <c r="F66" t="s">
        <v>80</v>
      </c>
      <c r="G66" t="s">
        <v>80</v>
      </c>
      <c r="H66" t="s">
        <v>81</v>
      </c>
      <c r="I66" t="s">
        <v>242</v>
      </c>
      <c r="J66">
        <v>0</v>
      </c>
      <c r="K66" t="s">
        <v>83</v>
      </c>
      <c r="L66" t="s">
        <v>84</v>
      </c>
      <c r="M66" t="s">
        <v>85</v>
      </c>
      <c r="N66">
        <v>1</v>
      </c>
      <c r="O66" s="1">
        <v>44624.842418981483</v>
      </c>
      <c r="P66" s="1">
        <v>44625.146168981482</v>
      </c>
      <c r="Q66">
        <v>24065</v>
      </c>
      <c r="R66">
        <v>2179</v>
      </c>
      <c r="S66" t="b">
        <v>0</v>
      </c>
      <c r="T66" t="s">
        <v>86</v>
      </c>
      <c r="U66" t="b">
        <v>0</v>
      </c>
      <c r="V66" t="s">
        <v>97</v>
      </c>
      <c r="W66" s="1">
        <v>44625.146168981482</v>
      </c>
      <c r="X66">
        <v>2169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372</v>
      </c>
      <c r="AF66">
        <v>0</v>
      </c>
      <c r="AG66">
        <v>9</v>
      </c>
      <c r="AH66" t="s">
        <v>86</v>
      </c>
      <c r="AI66" t="s">
        <v>86</v>
      </c>
      <c r="AJ66" t="s">
        <v>86</v>
      </c>
      <c r="AK66" t="s">
        <v>86</v>
      </c>
      <c r="AL66" t="s">
        <v>86</v>
      </c>
      <c r="AM66" t="s">
        <v>86</v>
      </c>
      <c r="AN66" t="s">
        <v>86</v>
      </c>
      <c r="AO66" t="s">
        <v>86</v>
      </c>
      <c r="AP66" t="s">
        <v>86</v>
      </c>
      <c r="AQ66" t="s">
        <v>86</v>
      </c>
      <c r="AR66" t="s">
        <v>86</v>
      </c>
      <c r="AS66" t="s">
        <v>86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35">
      <c r="A67" t="s">
        <v>243</v>
      </c>
      <c r="B67" t="s">
        <v>77</v>
      </c>
      <c r="C67" t="s">
        <v>234</v>
      </c>
      <c r="D67" t="s">
        <v>79</v>
      </c>
      <c r="E67" s="2" t="str">
        <f>HYPERLINK("capsilon://?command=openfolder&amp;siteaddress=FAM.docvelocity-na8.net&amp;folderid=FX8FFA80FE-247F-6D9B-5FF9-16601FA7E113","FX220212603")</f>
        <v>FX220212603</v>
      </c>
      <c r="F67" t="s">
        <v>80</v>
      </c>
      <c r="G67" t="s">
        <v>80</v>
      </c>
      <c r="H67" t="s">
        <v>81</v>
      </c>
      <c r="I67" t="s">
        <v>240</v>
      </c>
      <c r="J67">
        <v>0</v>
      </c>
      <c r="K67" t="s">
        <v>83</v>
      </c>
      <c r="L67" t="s">
        <v>84</v>
      </c>
      <c r="M67" t="s">
        <v>85</v>
      </c>
      <c r="N67">
        <v>2</v>
      </c>
      <c r="O67" s="1">
        <v>44625.122164351851</v>
      </c>
      <c r="P67" s="1">
        <v>44625.167199074072</v>
      </c>
      <c r="Q67">
        <v>1746</v>
      </c>
      <c r="R67">
        <v>2145</v>
      </c>
      <c r="S67" t="b">
        <v>0</v>
      </c>
      <c r="T67" t="s">
        <v>86</v>
      </c>
      <c r="U67" t="b">
        <v>1</v>
      </c>
      <c r="V67" t="s">
        <v>133</v>
      </c>
      <c r="W67" s="1">
        <v>44625.150729166664</v>
      </c>
      <c r="X67">
        <v>1765</v>
      </c>
      <c r="Y67">
        <v>171</v>
      </c>
      <c r="Z67">
        <v>0</v>
      </c>
      <c r="AA67">
        <v>171</v>
      </c>
      <c r="AB67">
        <v>0</v>
      </c>
      <c r="AC67">
        <v>81</v>
      </c>
      <c r="AD67">
        <v>-171</v>
      </c>
      <c r="AE67">
        <v>0</v>
      </c>
      <c r="AF67">
        <v>0</v>
      </c>
      <c r="AG67">
        <v>0</v>
      </c>
      <c r="AH67" t="s">
        <v>244</v>
      </c>
      <c r="AI67" s="1">
        <v>44625.167199074072</v>
      </c>
      <c r="AJ67">
        <v>380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-171</v>
      </c>
      <c r="AQ67">
        <v>0</v>
      </c>
      <c r="AR67">
        <v>0</v>
      </c>
      <c r="AS67">
        <v>0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35">
      <c r="A68" t="s">
        <v>245</v>
      </c>
      <c r="B68" t="s">
        <v>77</v>
      </c>
      <c r="C68" t="s">
        <v>234</v>
      </c>
      <c r="D68" t="s">
        <v>79</v>
      </c>
      <c r="E68" s="2" t="str">
        <f>HYPERLINK("capsilon://?command=openfolder&amp;siteaddress=FAM.docvelocity-na8.net&amp;folderid=FX8FFA80FE-247F-6D9B-5FF9-16601FA7E113","FX220212603")</f>
        <v>FX220212603</v>
      </c>
      <c r="F68" t="s">
        <v>80</v>
      </c>
      <c r="G68" t="s">
        <v>80</v>
      </c>
      <c r="H68" t="s">
        <v>81</v>
      </c>
      <c r="I68" t="s">
        <v>242</v>
      </c>
      <c r="J68">
        <v>0</v>
      </c>
      <c r="K68" t="s">
        <v>83</v>
      </c>
      <c r="L68" t="s">
        <v>84</v>
      </c>
      <c r="M68" t="s">
        <v>85</v>
      </c>
      <c r="N68">
        <v>2</v>
      </c>
      <c r="O68" s="1">
        <v>44625.148032407407</v>
      </c>
      <c r="P68" s="1">
        <v>44625.755208333336</v>
      </c>
      <c r="Q68">
        <v>44782</v>
      </c>
      <c r="R68">
        <v>7678</v>
      </c>
      <c r="S68" t="b">
        <v>0</v>
      </c>
      <c r="T68" t="s">
        <v>86</v>
      </c>
      <c r="U68" t="b">
        <v>1</v>
      </c>
      <c r="V68" t="s">
        <v>130</v>
      </c>
      <c r="W68" s="1">
        <v>44625.505150462966</v>
      </c>
      <c r="X68">
        <v>4141</v>
      </c>
      <c r="Y68">
        <v>626</v>
      </c>
      <c r="Z68">
        <v>0</v>
      </c>
      <c r="AA68">
        <v>626</v>
      </c>
      <c r="AB68">
        <v>0</v>
      </c>
      <c r="AC68">
        <v>218</v>
      </c>
      <c r="AD68">
        <v>-626</v>
      </c>
      <c r="AE68">
        <v>0</v>
      </c>
      <c r="AF68">
        <v>0</v>
      </c>
      <c r="AG68">
        <v>0</v>
      </c>
      <c r="AH68" t="s">
        <v>98</v>
      </c>
      <c r="AI68" s="1">
        <v>44625.755208333336</v>
      </c>
      <c r="AJ68">
        <v>3413</v>
      </c>
      <c r="AK68">
        <v>7</v>
      </c>
      <c r="AL68">
        <v>0</v>
      </c>
      <c r="AM68">
        <v>7</v>
      </c>
      <c r="AN68">
        <v>59</v>
      </c>
      <c r="AO68">
        <v>7</v>
      </c>
      <c r="AP68">
        <v>-633</v>
      </c>
      <c r="AQ68">
        <v>0</v>
      </c>
      <c r="AR68">
        <v>0</v>
      </c>
      <c r="AS68">
        <v>0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35">
      <c r="A69" t="s">
        <v>246</v>
      </c>
      <c r="B69" t="s">
        <v>77</v>
      </c>
      <c r="C69" t="s">
        <v>176</v>
      </c>
      <c r="D69" t="s">
        <v>79</v>
      </c>
      <c r="E69" s="2" t="str">
        <f>HYPERLINK("capsilon://?command=openfolder&amp;siteaddress=FAM.docvelocity-na8.net&amp;folderid=FXE4DA9138-9643-428D-7BA2-3DB4FFA772C9","FX220210044")</f>
        <v>FX220210044</v>
      </c>
      <c r="F69" t="s">
        <v>80</v>
      </c>
      <c r="G69" t="s">
        <v>80</v>
      </c>
      <c r="H69" t="s">
        <v>81</v>
      </c>
      <c r="I69" t="s">
        <v>247</v>
      </c>
      <c r="J69">
        <v>0</v>
      </c>
      <c r="K69" t="s">
        <v>83</v>
      </c>
      <c r="L69" t="s">
        <v>84</v>
      </c>
      <c r="M69" t="s">
        <v>85</v>
      </c>
      <c r="N69">
        <v>1</v>
      </c>
      <c r="O69" s="1">
        <v>44621.533032407409</v>
      </c>
      <c r="P69" s="1">
        <v>44622.20857638889</v>
      </c>
      <c r="Q69">
        <v>55036</v>
      </c>
      <c r="R69">
        <v>3331</v>
      </c>
      <c r="S69" t="b">
        <v>0</v>
      </c>
      <c r="T69" t="s">
        <v>86</v>
      </c>
      <c r="U69" t="b">
        <v>0</v>
      </c>
      <c r="V69" t="s">
        <v>191</v>
      </c>
      <c r="W69" s="1">
        <v>44622.20857638889</v>
      </c>
      <c r="X69">
        <v>2066</v>
      </c>
      <c r="Y69">
        <v>0</v>
      </c>
      <c r="Z69">
        <v>0</v>
      </c>
      <c r="AA69">
        <v>0</v>
      </c>
      <c r="AB69">
        <v>21</v>
      </c>
      <c r="AC69">
        <v>0</v>
      </c>
      <c r="AD69">
        <v>0</v>
      </c>
      <c r="AE69">
        <v>205</v>
      </c>
      <c r="AF69">
        <v>0</v>
      </c>
      <c r="AG69">
        <v>26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35">
      <c r="A70" t="s">
        <v>248</v>
      </c>
      <c r="B70" t="s">
        <v>77</v>
      </c>
      <c r="C70" t="s">
        <v>95</v>
      </c>
      <c r="D70" t="s">
        <v>79</v>
      </c>
      <c r="E70" s="2" t="str">
        <f t="shared" ref="E70:E75" si="1">HYPERLINK("capsilon://?command=openfolder&amp;siteaddress=FAM.docvelocity-na8.net&amp;folderid=FXA08DD81C-7353-79E4-9DDD-E134BB784CA8","FX220210404")</f>
        <v>FX220210404</v>
      </c>
      <c r="F70" t="s">
        <v>80</v>
      </c>
      <c r="G70" t="s">
        <v>80</v>
      </c>
      <c r="H70" t="s">
        <v>81</v>
      </c>
      <c r="I70" t="s">
        <v>190</v>
      </c>
      <c r="J70">
        <v>0</v>
      </c>
      <c r="K70" t="s">
        <v>83</v>
      </c>
      <c r="L70" t="s">
        <v>84</v>
      </c>
      <c r="M70" t="s">
        <v>85</v>
      </c>
      <c r="N70">
        <v>2</v>
      </c>
      <c r="O70" s="1">
        <v>44627.178391203706</v>
      </c>
      <c r="P70" s="1">
        <v>44627.657407407409</v>
      </c>
      <c r="Q70">
        <v>39018</v>
      </c>
      <c r="R70">
        <v>2369</v>
      </c>
      <c r="S70" t="b">
        <v>0</v>
      </c>
      <c r="T70" t="s">
        <v>86</v>
      </c>
      <c r="U70" t="b">
        <v>1</v>
      </c>
      <c r="V70" t="s">
        <v>118</v>
      </c>
      <c r="W70" s="1">
        <v>44627.207627314812</v>
      </c>
      <c r="X70">
        <v>2067</v>
      </c>
      <c r="Y70">
        <v>113</v>
      </c>
      <c r="Z70">
        <v>0</v>
      </c>
      <c r="AA70">
        <v>113</v>
      </c>
      <c r="AB70">
        <v>0</v>
      </c>
      <c r="AC70">
        <v>103</v>
      </c>
      <c r="AD70">
        <v>-113</v>
      </c>
      <c r="AE70">
        <v>0</v>
      </c>
      <c r="AF70">
        <v>0</v>
      </c>
      <c r="AG70">
        <v>0</v>
      </c>
      <c r="AH70" t="s">
        <v>88</v>
      </c>
      <c r="AI70" s="1">
        <v>44627.657407407409</v>
      </c>
      <c r="AJ70">
        <v>172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-113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35">
      <c r="A71" t="s">
        <v>249</v>
      </c>
      <c r="B71" t="s">
        <v>77</v>
      </c>
      <c r="C71" t="s">
        <v>95</v>
      </c>
      <c r="D71" t="s">
        <v>79</v>
      </c>
      <c r="E71" s="2" t="str">
        <f t="shared" si="1"/>
        <v>FX220210404</v>
      </c>
      <c r="F71" t="s">
        <v>80</v>
      </c>
      <c r="G71" t="s">
        <v>80</v>
      </c>
      <c r="H71" t="s">
        <v>81</v>
      </c>
      <c r="I71" t="s">
        <v>193</v>
      </c>
      <c r="J71">
        <v>0</v>
      </c>
      <c r="K71" t="s">
        <v>83</v>
      </c>
      <c r="L71" t="s">
        <v>84</v>
      </c>
      <c r="M71" t="s">
        <v>85</v>
      </c>
      <c r="N71">
        <v>2</v>
      </c>
      <c r="O71" s="1">
        <v>44627.18546296296</v>
      </c>
      <c r="P71" s="1">
        <v>44627.658738425926</v>
      </c>
      <c r="Q71">
        <v>39437</v>
      </c>
      <c r="R71">
        <v>1454</v>
      </c>
      <c r="S71" t="b">
        <v>0</v>
      </c>
      <c r="T71" t="s">
        <v>86</v>
      </c>
      <c r="U71" t="b">
        <v>1</v>
      </c>
      <c r="V71" t="s">
        <v>130</v>
      </c>
      <c r="W71" s="1">
        <v>44627.223217592589</v>
      </c>
      <c r="X71">
        <v>1279</v>
      </c>
      <c r="Y71">
        <v>74</v>
      </c>
      <c r="Z71">
        <v>0</v>
      </c>
      <c r="AA71">
        <v>74</v>
      </c>
      <c r="AB71">
        <v>37</v>
      </c>
      <c r="AC71">
        <v>53</v>
      </c>
      <c r="AD71">
        <v>-74</v>
      </c>
      <c r="AE71">
        <v>0</v>
      </c>
      <c r="AF71">
        <v>0</v>
      </c>
      <c r="AG71">
        <v>0</v>
      </c>
      <c r="AH71" t="s">
        <v>88</v>
      </c>
      <c r="AI71" s="1">
        <v>44627.658738425926</v>
      </c>
      <c r="AJ71">
        <v>114</v>
      </c>
      <c r="AK71">
        <v>0</v>
      </c>
      <c r="AL71">
        <v>0</v>
      </c>
      <c r="AM71">
        <v>0</v>
      </c>
      <c r="AN71">
        <v>37</v>
      </c>
      <c r="AO71">
        <v>0</v>
      </c>
      <c r="AP71">
        <v>-74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35">
      <c r="A72" t="s">
        <v>250</v>
      </c>
      <c r="B72" t="s">
        <v>77</v>
      </c>
      <c r="C72" t="s">
        <v>95</v>
      </c>
      <c r="D72" t="s">
        <v>79</v>
      </c>
      <c r="E72" s="2" t="str">
        <f t="shared" si="1"/>
        <v>FX220210404</v>
      </c>
      <c r="F72" t="s">
        <v>80</v>
      </c>
      <c r="G72" t="s">
        <v>80</v>
      </c>
      <c r="H72" t="s">
        <v>81</v>
      </c>
      <c r="I72" t="s">
        <v>195</v>
      </c>
      <c r="J72">
        <v>0</v>
      </c>
      <c r="K72" t="s">
        <v>83</v>
      </c>
      <c r="L72" t="s">
        <v>84</v>
      </c>
      <c r="M72" t="s">
        <v>85</v>
      </c>
      <c r="N72">
        <v>2</v>
      </c>
      <c r="O72" s="1">
        <v>44627.186527777776</v>
      </c>
      <c r="P72" s="1">
        <v>44627.673020833332</v>
      </c>
      <c r="Q72">
        <v>40602</v>
      </c>
      <c r="R72">
        <v>1431</v>
      </c>
      <c r="S72" t="b">
        <v>0</v>
      </c>
      <c r="T72" t="s">
        <v>86</v>
      </c>
      <c r="U72" t="b">
        <v>1</v>
      </c>
      <c r="V72" t="s">
        <v>118</v>
      </c>
      <c r="W72" s="1">
        <v>44627.214166666665</v>
      </c>
      <c r="X72">
        <v>564</v>
      </c>
      <c r="Y72">
        <v>74</v>
      </c>
      <c r="Z72">
        <v>0</v>
      </c>
      <c r="AA72">
        <v>74</v>
      </c>
      <c r="AB72">
        <v>0</v>
      </c>
      <c r="AC72">
        <v>34</v>
      </c>
      <c r="AD72">
        <v>-74</v>
      </c>
      <c r="AE72">
        <v>0</v>
      </c>
      <c r="AF72">
        <v>0</v>
      </c>
      <c r="AG72">
        <v>0</v>
      </c>
      <c r="AH72" t="s">
        <v>128</v>
      </c>
      <c r="AI72" s="1">
        <v>44627.673020833332</v>
      </c>
      <c r="AJ72">
        <v>841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-77</v>
      </c>
      <c r="AQ72">
        <v>0</v>
      </c>
      <c r="AR72">
        <v>0</v>
      </c>
      <c r="AS72">
        <v>0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35">
      <c r="A73" t="s">
        <v>251</v>
      </c>
      <c r="B73" t="s">
        <v>77</v>
      </c>
      <c r="C73" t="s">
        <v>95</v>
      </c>
      <c r="D73" t="s">
        <v>79</v>
      </c>
      <c r="E73" s="2" t="str">
        <f t="shared" si="1"/>
        <v>FX220210404</v>
      </c>
      <c r="F73" t="s">
        <v>80</v>
      </c>
      <c r="G73" t="s">
        <v>80</v>
      </c>
      <c r="H73" t="s">
        <v>81</v>
      </c>
      <c r="I73" t="s">
        <v>197</v>
      </c>
      <c r="J73">
        <v>0</v>
      </c>
      <c r="K73" t="s">
        <v>83</v>
      </c>
      <c r="L73" t="s">
        <v>84</v>
      </c>
      <c r="M73" t="s">
        <v>85</v>
      </c>
      <c r="N73">
        <v>2</v>
      </c>
      <c r="O73" s="1">
        <v>44627.18954861111</v>
      </c>
      <c r="P73" s="1">
        <v>44627.668449074074</v>
      </c>
      <c r="Q73">
        <v>40508</v>
      </c>
      <c r="R73">
        <v>869</v>
      </c>
      <c r="S73" t="b">
        <v>0</v>
      </c>
      <c r="T73" t="s">
        <v>86</v>
      </c>
      <c r="U73" t="b">
        <v>1</v>
      </c>
      <c r="V73" t="s">
        <v>118</v>
      </c>
      <c r="W73" s="1">
        <v>44627.224710648145</v>
      </c>
      <c r="X73">
        <v>664</v>
      </c>
      <c r="Y73">
        <v>111</v>
      </c>
      <c r="Z73">
        <v>0</v>
      </c>
      <c r="AA73">
        <v>111</v>
      </c>
      <c r="AB73">
        <v>0</v>
      </c>
      <c r="AC73">
        <v>89</v>
      </c>
      <c r="AD73">
        <v>-111</v>
      </c>
      <c r="AE73">
        <v>0</v>
      </c>
      <c r="AF73">
        <v>0</v>
      </c>
      <c r="AG73">
        <v>0</v>
      </c>
      <c r="AH73" t="s">
        <v>88</v>
      </c>
      <c r="AI73" s="1">
        <v>44627.668449074074</v>
      </c>
      <c r="AJ73">
        <v>177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-111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35">
      <c r="A74" t="s">
        <v>252</v>
      </c>
      <c r="B74" t="s">
        <v>77</v>
      </c>
      <c r="C74" t="s">
        <v>95</v>
      </c>
      <c r="D74" t="s">
        <v>79</v>
      </c>
      <c r="E74" s="2" t="str">
        <f t="shared" si="1"/>
        <v>FX220210404</v>
      </c>
      <c r="F74" t="s">
        <v>80</v>
      </c>
      <c r="G74" t="s">
        <v>80</v>
      </c>
      <c r="H74" t="s">
        <v>81</v>
      </c>
      <c r="I74" t="s">
        <v>199</v>
      </c>
      <c r="J74">
        <v>0</v>
      </c>
      <c r="K74" t="s">
        <v>83</v>
      </c>
      <c r="L74" t="s">
        <v>84</v>
      </c>
      <c r="M74" t="s">
        <v>85</v>
      </c>
      <c r="N74">
        <v>2</v>
      </c>
      <c r="O74" s="1">
        <v>44627.191342592596</v>
      </c>
      <c r="P74" s="1">
        <v>44627.670104166667</v>
      </c>
      <c r="Q74">
        <v>40399</v>
      </c>
      <c r="R74">
        <v>966</v>
      </c>
      <c r="S74" t="b">
        <v>0</v>
      </c>
      <c r="T74" t="s">
        <v>86</v>
      </c>
      <c r="U74" t="b">
        <v>1</v>
      </c>
      <c r="V74" t="s">
        <v>130</v>
      </c>
      <c r="W74" s="1">
        <v>44627.23265046296</v>
      </c>
      <c r="X74">
        <v>815</v>
      </c>
      <c r="Y74">
        <v>111</v>
      </c>
      <c r="Z74">
        <v>0</v>
      </c>
      <c r="AA74">
        <v>111</v>
      </c>
      <c r="AB74">
        <v>0</v>
      </c>
      <c r="AC74">
        <v>57</v>
      </c>
      <c r="AD74">
        <v>-111</v>
      </c>
      <c r="AE74">
        <v>0</v>
      </c>
      <c r="AF74">
        <v>0</v>
      </c>
      <c r="AG74">
        <v>0</v>
      </c>
      <c r="AH74" t="s">
        <v>88</v>
      </c>
      <c r="AI74" s="1">
        <v>44627.670104166667</v>
      </c>
      <c r="AJ74">
        <v>142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-111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35">
      <c r="A75" t="s">
        <v>253</v>
      </c>
      <c r="B75" t="s">
        <v>77</v>
      </c>
      <c r="C75" t="s">
        <v>95</v>
      </c>
      <c r="D75" t="s">
        <v>79</v>
      </c>
      <c r="E75" s="2" t="str">
        <f t="shared" si="1"/>
        <v>FX220210404</v>
      </c>
      <c r="F75" t="s">
        <v>80</v>
      </c>
      <c r="G75" t="s">
        <v>80</v>
      </c>
      <c r="H75" t="s">
        <v>81</v>
      </c>
      <c r="I75" t="s">
        <v>201</v>
      </c>
      <c r="J75">
        <v>0</v>
      </c>
      <c r="K75" t="s">
        <v>83</v>
      </c>
      <c r="L75" t="s">
        <v>84</v>
      </c>
      <c r="M75" t="s">
        <v>85</v>
      </c>
      <c r="N75">
        <v>2</v>
      </c>
      <c r="O75" s="1">
        <v>44627.199270833335</v>
      </c>
      <c r="P75" s="1">
        <v>44627.672708333332</v>
      </c>
      <c r="Q75">
        <v>39391</v>
      </c>
      <c r="R75">
        <v>1514</v>
      </c>
      <c r="S75" t="b">
        <v>0</v>
      </c>
      <c r="T75" t="s">
        <v>86</v>
      </c>
      <c r="U75" t="b">
        <v>1</v>
      </c>
      <c r="V75" t="s">
        <v>118</v>
      </c>
      <c r="W75" s="1">
        <v>44627.239537037036</v>
      </c>
      <c r="X75">
        <v>1281</v>
      </c>
      <c r="Y75">
        <v>150</v>
      </c>
      <c r="Z75">
        <v>0</v>
      </c>
      <c r="AA75">
        <v>150</v>
      </c>
      <c r="AB75">
        <v>37</v>
      </c>
      <c r="AC75">
        <v>125</v>
      </c>
      <c r="AD75">
        <v>-150</v>
      </c>
      <c r="AE75">
        <v>0</v>
      </c>
      <c r="AF75">
        <v>0</v>
      </c>
      <c r="AG75">
        <v>0</v>
      </c>
      <c r="AH75" t="s">
        <v>88</v>
      </c>
      <c r="AI75" s="1">
        <v>44627.672708333332</v>
      </c>
      <c r="AJ75">
        <v>224</v>
      </c>
      <c r="AK75">
        <v>0</v>
      </c>
      <c r="AL75">
        <v>0</v>
      </c>
      <c r="AM75">
        <v>0</v>
      </c>
      <c r="AN75">
        <v>37</v>
      </c>
      <c r="AO75">
        <v>0</v>
      </c>
      <c r="AP75">
        <v>-150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35">
      <c r="A76" t="s">
        <v>254</v>
      </c>
      <c r="B76" t="s">
        <v>77</v>
      </c>
      <c r="C76" t="s">
        <v>206</v>
      </c>
      <c r="D76" t="s">
        <v>79</v>
      </c>
      <c r="E76" s="2" t="str">
        <f>HYPERLINK("capsilon://?command=openfolder&amp;siteaddress=FAM.docvelocity-na8.net&amp;folderid=FX6AC527B5-2FED-E3BD-ED2E-2BDBE139A12A","FX220213067")</f>
        <v>FX220213067</v>
      </c>
      <c r="F76" t="s">
        <v>80</v>
      </c>
      <c r="G76" t="s">
        <v>80</v>
      </c>
      <c r="H76" t="s">
        <v>81</v>
      </c>
      <c r="I76" t="s">
        <v>207</v>
      </c>
      <c r="J76">
        <v>217</v>
      </c>
      <c r="K76" t="s">
        <v>83</v>
      </c>
      <c r="L76" t="s">
        <v>84</v>
      </c>
      <c r="M76" t="s">
        <v>85</v>
      </c>
      <c r="N76">
        <v>2</v>
      </c>
      <c r="O76" s="1">
        <v>44627.204525462963</v>
      </c>
      <c r="P76" s="1">
        <v>44627.359525462962</v>
      </c>
      <c r="Q76">
        <v>11637</v>
      </c>
      <c r="R76">
        <v>1755</v>
      </c>
      <c r="S76" t="b">
        <v>0</v>
      </c>
      <c r="T76" t="s">
        <v>86</v>
      </c>
      <c r="U76" t="b">
        <v>1</v>
      </c>
      <c r="V76" t="s">
        <v>130</v>
      </c>
      <c r="W76" s="1">
        <v>44627.240844907406</v>
      </c>
      <c r="X76">
        <v>707</v>
      </c>
      <c r="Y76">
        <v>179</v>
      </c>
      <c r="Z76">
        <v>0</v>
      </c>
      <c r="AA76">
        <v>179</v>
      </c>
      <c r="AB76">
        <v>0</v>
      </c>
      <c r="AC76">
        <v>5</v>
      </c>
      <c r="AD76">
        <v>38</v>
      </c>
      <c r="AE76">
        <v>0</v>
      </c>
      <c r="AF76">
        <v>0</v>
      </c>
      <c r="AG76">
        <v>0</v>
      </c>
      <c r="AH76" t="s">
        <v>131</v>
      </c>
      <c r="AI76" s="1">
        <v>44627.359525462962</v>
      </c>
      <c r="AJ76">
        <v>1037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38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35">
      <c r="A77" t="s">
        <v>255</v>
      </c>
      <c r="B77" t="s">
        <v>77</v>
      </c>
      <c r="C77" t="s">
        <v>209</v>
      </c>
      <c r="D77" t="s">
        <v>79</v>
      </c>
      <c r="E77" s="2" t="str">
        <f>HYPERLINK("capsilon://?command=openfolder&amp;siteaddress=FAM.docvelocity-na8.net&amp;folderid=FX5CA35C4B-7B77-503A-BBAC-6311662BA857","FX22026392")</f>
        <v>FX22026392</v>
      </c>
      <c r="F77" t="s">
        <v>80</v>
      </c>
      <c r="G77" t="s">
        <v>80</v>
      </c>
      <c r="H77" t="s">
        <v>81</v>
      </c>
      <c r="I77" t="s">
        <v>210</v>
      </c>
      <c r="J77">
        <v>0</v>
      </c>
      <c r="K77" t="s">
        <v>83</v>
      </c>
      <c r="L77" t="s">
        <v>84</v>
      </c>
      <c r="M77" t="s">
        <v>85</v>
      </c>
      <c r="N77">
        <v>2</v>
      </c>
      <c r="O77" s="1">
        <v>44627.206701388888</v>
      </c>
      <c r="P77" s="1">
        <v>44627.673993055556</v>
      </c>
      <c r="Q77">
        <v>39827</v>
      </c>
      <c r="R77">
        <v>547</v>
      </c>
      <c r="S77" t="b">
        <v>0</v>
      </c>
      <c r="T77" t="s">
        <v>86</v>
      </c>
      <c r="U77" t="b">
        <v>1</v>
      </c>
      <c r="V77" t="s">
        <v>130</v>
      </c>
      <c r="W77" s="1">
        <v>44627.245567129627</v>
      </c>
      <c r="X77">
        <v>407</v>
      </c>
      <c r="Y77">
        <v>37</v>
      </c>
      <c r="Z77">
        <v>0</v>
      </c>
      <c r="AA77">
        <v>37</v>
      </c>
      <c r="AB77">
        <v>0</v>
      </c>
      <c r="AC77">
        <v>21</v>
      </c>
      <c r="AD77">
        <v>-37</v>
      </c>
      <c r="AE77">
        <v>0</v>
      </c>
      <c r="AF77">
        <v>0</v>
      </c>
      <c r="AG77">
        <v>0</v>
      </c>
      <c r="AH77" t="s">
        <v>88</v>
      </c>
      <c r="AI77" s="1">
        <v>44627.673993055556</v>
      </c>
      <c r="AJ77">
        <v>110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-37</v>
      </c>
      <c r="AQ77">
        <v>0</v>
      </c>
      <c r="AR77">
        <v>0</v>
      </c>
      <c r="AS77">
        <v>0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35">
      <c r="A78" t="s">
        <v>256</v>
      </c>
      <c r="B78" t="s">
        <v>77</v>
      </c>
      <c r="C78" t="s">
        <v>176</v>
      </c>
      <c r="D78" t="s">
        <v>79</v>
      </c>
      <c r="E78" s="2" t="str">
        <f>HYPERLINK("capsilon://?command=openfolder&amp;siteaddress=FAM.docvelocity-na8.net&amp;folderid=FXE4DA9138-9643-428D-7BA2-3DB4FFA772C9","FX220210044")</f>
        <v>FX220210044</v>
      </c>
      <c r="F78" t="s">
        <v>80</v>
      </c>
      <c r="G78" t="s">
        <v>80</v>
      </c>
      <c r="H78" t="s">
        <v>81</v>
      </c>
      <c r="I78" t="s">
        <v>214</v>
      </c>
      <c r="J78">
        <v>250</v>
      </c>
      <c r="K78" t="s">
        <v>83</v>
      </c>
      <c r="L78" t="s">
        <v>84</v>
      </c>
      <c r="M78" t="s">
        <v>85</v>
      </c>
      <c r="N78">
        <v>2</v>
      </c>
      <c r="O78" s="1">
        <v>44627.209675925929</v>
      </c>
      <c r="P78" s="1">
        <v>44627.371180555558</v>
      </c>
      <c r="Q78">
        <v>12240</v>
      </c>
      <c r="R78">
        <v>1714</v>
      </c>
      <c r="S78" t="b">
        <v>0</v>
      </c>
      <c r="T78" t="s">
        <v>86</v>
      </c>
      <c r="U78" t="b">
        <v>1</v>
      </c>
      <c r="V78" t="s">
        <v>118</v>
      </c>
      <c r="W78" s="1">
        <v>44627.250150462962</v>
      </c>
      <c r="X78">
        <v>720</v>
      </c>
      <c r="Y78">
        <v>190</v>
      </c>
      <c r="Z78">
        <v>0</v>
      </c>
      <c r="AA78">
        <v>190</v>
      </c>
      <c r="AB78">
        <v>0</v>
      </c>
      <c r="AC78">
        <v>7</v>
      </c>
      <c r="AD78">
        <v>60</v>
      </c>
      <c r="AE78">
        <v>0</v>
      </c>
      <c r="AF78">
        <v>0</v>
      </c>
      <c r="AG78">
        <v>0</v>
      </c>
      <c r="AH78" t="s">
        <v>131</v>
      </c>
      <c r="AI78" s="1">
        <v>44627.371180555558</v>
      </c>
      <c r="AJ78">
        <v>991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60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35">
      <c r="A79" t="s">
        <v>257</v>
      </c>
      <c r="B79" t="s">
        <v>77</v>
      </c>
      <c r="C79" t="s">
        <v>220</v>
      </c>
      <c r="D79" t="s">
        <v>79</v>
      </c>
      <c r="E79" s="2" t="str">
        <f>HYPERLINK("capsilon://?command=openfolder&amp;siteaddress=FAM.docvelocity-na8.net&amp;folderid=FX5E742D24-2EA4-AA50-CF99-BD33457706E0","FX22024275")</f>
        <v>FX22024275</v>
      </c>
      <c r="F79" t="s">
        <v>80</v>
      </c>
      <c r="G79" t="s">
        <v>80</v>
      </c>
      <c r="H79" t="s">
        <v>81</v>
      </c>
      <c r="I79" t="s">
        <v>221</v>
      </c>
      <c r="J79">
        <v>84</v>
      </c>
      <c r="K79" t="s">
        <v>83</v>
      </c>
      <c r="L79" t="s">
        <v>84</v>
      </c>
      <c r="M79" t="s">
        <v>85</v>
      </c>
      <c r="N79">
        <v>2</v>
      </c>
      <c r="O79" s="1">
        <v>44627.215798611112</v>
      </c>
      <c r="P79" s="1">
        <v>44627.384375000001</v>
      </c>
      <c r="Q79">
        <v>12312</v>
      </c>
      <c r="R79">
        <v>2253</v>
      </c>
      <c r="S79" t="b">
        <v>0</v>
      </c>
      <c r="T79" t="s">
        <v>86</v>
      </c>
      <c r="U79" t="b">
        <v>1</v>
      </c>
      <c r="V79" t="s">
        <v>118</v>
      </c>
      <c r="W79" s="1">
        <v>44627.262685185182</v>
      </c>
      <c r="X79">
        <v>1083</v>
      </c>
      <c r="Y79">
        <v>63</v>
      </c>
      <c r="Z79">
        <v>0</v>
      </c>
      <c r="AA79">
        <v>63</v>
      </c>
      <c r="AB79">
        <v>0</v>
      </c>
      <c r="AC79">
        <v>23</v>
      </c>
      <c r="AD79">
        <v>21</v>
      </c>
      <c r="AE79">
        <v>0</v>
      </c>
      <c r="AF79">
        <v>0</v>
      </c>
      <c r="AG79">
        <v>0</v>
      </c>
      <c r="AH79" t="s">
        <v>131</v>
      </c>
      <c r="AI79" s="1">
        <v>44627.384375000001</v>
      </c>
      <c r="AJ79">
        <v>1139</v>
      </c>
      <c r="AK79">
        <v>5</v>
      </c>
      <c r="AL79">
        <v>0</v>
      </c>
      <c r="AM79">
        <v>5</v>
      </c>
      <c r="AN79">
        <v>0</v>
      </c>
      <c r="AO79">
        <v>5</v>
      </c>
      <c r="AP79">
        <v>16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35">
      <c r="A80" t="s">
        <v>258</v>
      </c>
      <c r="B80" t="s">
        <v>77</v>
      </c>
      <c r="C80" t="s">
        <v>237</v>
      </c>
      <c r="D80" t="s">
        <v>79</v>
      </c>
      <c r="E80" s="2" t="str">
        <f>HYPERLINK("capsilon://?command=openfolder&amp;siteaddress=FAM.docvelocity-na8.net&amp;folderid=FX4911DE97-62D2-90E8-8BCB-D568BC5528C7","FX220212927")</f>
        <v>FX220212927</v>
      </c>
      <c r="F80" t="s">
        <v>80</v>
      </c>
      <c r="G80" t="s">
        <v>80</v>
      </c>
      <c r="H80" t="s">
        <v>81</v>
      </c>
      <c r="I80" t="s">
        <v>238</v>
      </c>
      <c r="J80">
        <v>336</v>
      </c>
      <c r="K80" t="s">
        <v>83</v>
      </c>
      <c r="L80" t="s">
        <v>84</v>
      </c>
      <c r="M80" t="s">
        <v>85</v>
      </c>
      <c r="N80">
        <v>2</v>
      </c>
      <c r="O80" s="1">
        <v>44627.217523148145</v>
      </c>
      <c r="P80" s="1">
        <v>44627.401666666665</v>
      </c>
      <c r="Q80">
        <v>13492</v>
      </c>
      <c r="R80">
        <v>2418</v>
      </c>
      <c r="S80" t="b">
        <v>0</v>
      </c>
      <c r="T80" t="s">
        <v>86</v>
      </c>
      <c r="U80" t="b">
        <v>1</v>
      </c>
      <c r="V80" t="s">
        <v>130</v>
      </c>
      <c r="W80" s="1">
        <v>44627.255833333336</v>
      </c>
      <c r="X80">
        <v>887</v>
      </c>
      <c r="Y80">
        <v>284</v>
      </c>
      <c r="Z80">
        <v>0</v>
      </c>
      <c r="AA80">
        <v>284</v>
      </c>
      <c r="AB80">
        <v>0</v>
      </c>
      <c r="AC80">
        <v>13</v>
      </c>
      <c r="AD80">
        <v>52</v>
      </c>
      <c r="AE80">
        <v>0</v>
      </c>
      <c r="AF80">
        <v>0</v>
      </c>
      <c r="AG80">
        <v>0</v>
      </c>
      <c r="AH80" t="s">
        <v>131</v>
      </c>
      <c r="AI80" s="1">
        <v>44627.401666666665</v>
      </c>
      <c r="AJ80">
        <v>1493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50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35">
      <c r="A81" t="s">
        <v>259</v>
      </c>
      <c r="B81" t="s">
        <v>77</v>
      </c>
      <c r="C81" t="s">
        <v>163</v>
      </c>
      <c r="D81" t="s">
        <v>79</v>
      </c>
      <c r="E81" s="2" t="str">
        <f>HYPERLINK("capsilon://?command=openfolder&amp;siteaddress=FAM.docvelocity-na8.net&amp;folderid=FX37DDE947-04BA-3498-0D5B-A50F84623EB2","FX22029059")</f>
        <v>FX22029059</v>
      </c>
      <c r="F81" t="s">
        <v>80</v>
      </c>
      <c r="G81" t="s">
        <v>80</v>
      </c>
      <c r="H81" t="s">
        <v>81</v>
      </c>
      <c r="I81" t="s">
        <v>260</v>
      </c>
      <c r="J81">
        <v>0</v>
      </c>
      <c r="K81" t="s">
        <v>83</v>
      </c>
      <c r="L81" t="s">
        <v>84</v>
      </c>
      <c r="M81" t="s">
        <v>85</v>
      </c>
      <c r="N81">
        <v>1</v>
      </c>
      <c r="O81" s="1">
        <v>44621.540347222224</v>
      </c>
      <c r="P81" s="1">
        <v>44622.250810185185</v>
      </c>
      <c r="Q81">
        <v>60412</v>
      </c>
      <c r="R81">
        <v>972</v>
      </c>
      <c r="S81" t="b">
        <v>0</v>
      </c>
      <c r="T81" t="s">
        <v>86</v>
      </c>
      <c r="U81" t="b">
        <v>0</v>
      </c>
      <c r="V81" t="s">
        <v>191</v>
      </c>
      <c r="W81" s="1">
        <v>44622.250810185185</v>
      </c>
      <c r="X81">
        <v>326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197</v>
      </c>
      <c r="AF81">
        <v>0</v>
      </c>
      <c r="AG81">
        <v>8</v>
      </c>
      <c r="AH81" t="s">
        <v>86</v>
      </c>
      <c r="AI81" t="s">
        <v>86</v>
      </c>
      <c r="AJ81" t="s">
        <v>86</v>
      </c>
      <c r="AK81" t="s">
        <v>86</v>
      </c>
      <c r="AL81" t="s">
        <v>86</v>
      </c>
      <c r="AM81" t="s">
        <v>86</v>
      </c>
      <c r="AN81" t="s">
        <v>86</v>
      </c>
      <c r="AO81" t="s">
        <v>86</v>
      </c>
      <c r="AP81" t="s">
        <v>86</v>
      </c>
      <c r="AQ81" t="s">
        <v>86</v>
      </c>
      <c r="AR81" t="s">
        <v>86</v>
      </c>
      <c r="AS81" t="s">
        <v>86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35">
      <c r="A82" t="s">
        <v>261</v>
      </c>
      <c r="B82" t="s">
        <v>77</v>
      </c>
      <c r="C82" t="s">
        <v>262</v>
      </c>
      <c r="D82" t="s">
        <v>79</v>
      </c>
      <c r="E82" s="2" t="str">
        <f>HYPERLINK("capsilon://?command=openfolder&amp;siteaddress=FAM.docvelocity-na8.net&amp;folderid=FX02FEB017-916B-1201-BC00-D383D262F7A6","FX2203363")</f>
        <v>FX2203363</v>
      </c>
      <c r="F82" t="s">
        <v>80</v>
      </c>
      <c r="G82" t="s">
        <v>80</v>
      </c>
      <c r="H82" t="s">
        <v>81</v>
      </c>
      <c r="I82" t="s">
        <v>263</v>
      </c>
      <c r="J82">
        <v>0</v>
      </c>
      <c r="K82" t="s">
        <v>83</v>
      </c>
      <c r="L82" t="s">
        <v>84</v>
      </c>
      <c r="M82" t="s">
        <v>85</v>
      </c>
      <c r="N82">
        <v>2</v>
      </c>
      <c r="O82" s="1">
        <v>44627.485046296293</v>
      </c>
      <c r="P82" s="1">
        <v>44627.621493055558</v>
      </c>
      <c r="Q82">
        <v>11594</v>
      </c>
      <c r="R82">
        <v>195</v>
      </c>
      <c r="S82" t="b">
        <v>0</v>
      </c>
      <c r="T82" t="s">
        <v>86</v>
      </c>
      <c r="U82" t="b">
        <v>0</v>
      </c>
      <c r="V82" t="s">
        <v>101</v>
      </c>
      <c r="W82" s="1">
        <v>44627.497928240744</v>
      </c>
      <c r="X82">
        <v>69</v>
      </c>
      <c r="Y82">
        <v>9</v>
      </c>
      <c r="Z82">
        <v>0</v>
      </c>
      <c r="AA82">
        <v>9</v>
      </c>
      <c r="AB82">
        <v>0</v>
      </c>
      <c r="AC82">
        <v>3</v>
      </c>
      <c r="AD82">
        <v>-9</v>
      </c>
      <c r="AE82">
        <v>0</v>
      </c>
      <c r="AF82">
        <v>0</v>
      </c>
      <c r="AG82">
        <v>0</v>
      </c>
      <c r="AH82" t="s">
        <v>131</v>
      </c>
      <c r="AI82" s="1">
        <v>44627.621493055558</v>
      </c>
      <c r="AJ82">
        <v>126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-9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35">
      <c r="A83" t="s">
        <v>264</v>
      </c>
      <c r="B83" t="s">
        <v>77</v>
      </c>
      <c r="C83" t="s">
        <v>265</v>
      </c>
      <c r="D83" t="s">
        <v>79</v>
      </c>
      <c r="E83" s="2" t="str">
        <f>HYPERLINK("capsilon://?command=openfolder&amp;siteaddress=FAM.docvelocity-na8.net&amp;folderid=FX0A5EF9D3-0DED-A5CF-EC08-4A62945C1C7F","FX22028469")</f>
        <v>FX22028469</v>
      </c>
      <c r="F83" t="s">
        <v>80</v>
      </c>
      <c r="G83" t="s">
        <v>80</v>
      </c>
      <c r="H83" t="s">
        <v>81</v>
      </c>
      <c r="I83" t="s">
        <v>266</v>
      </c>
      <c r="J83">
        <v>0</v>
      </c>
      <c r="K83" t="s">
        <v>83</v>
      </c>
      <c r="L83" t="s">
        <v>84</v>
      </c>
      <c r="M83" t="s">
        <v>85</v>
      </c>
      <c r="N83">
        <v>2</v>
      </c>
      <c r="O83" s="1">
        <v>44627.555162037039</v>
      </c>
      <c r="P83" s="1">
        <v>44627.623310185183</v>
      </c>
      <c r="Q83">
        <v>5682</v>
      </c>
      <c r="R83">
        <v>206</v>
      </c>
      <c r="S83" t="b">
        <v>0</v>
      </c>
      <c r="T83" t="s">
        <v>86</v>
      </c>
      <c r="U83" t="b">
        <v>0</v>
      </c>
      <c r="V83" t="s">
        <v>101</v>
      </c>
      <c r="W83" s="1">
        <v>44627.586331018516</v>
      </c>
      <c r="X83">
        <v>39</v>
      </c>
      <c r="Y83">
        <v>0</v>
      </c>
      <c r="Z83">
        <v>0</v>
      </c>
      <c r="AA83">
        <v>0</v>
      </c>
      <c r="AB83">
        <v>52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131</v>
      </c>
      <c r="AI83" s="1">
        <v>44627.623310185183</v>
      </c>
      <c r="AJ83">
        <v>156</v>
      </c>
      <c r="AK83">
        <v>0</v>
      </c>
      <c r="AL83">
        <v>0</v>
      </c>
      <c r="AM83">
        <v>0</v>
      </c>
      <c r="AN83">
        <v>52</v>
      </c>
      <c r="AO83">
        <v>0</v>
      </c>
      <c r="AP83">
        <v>0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35">
      <c r="A84" t="s">
        <v>267</v>
      </c>
      <c r="B84" t="s">
        <v>77</v>
      </c>
      <c r="C84" t="s">
        <v>268</v>
      </c>
      <c r="D84" t="s">
        <v>79</v>
      </c>
      <c r="E84" s="2" t="str">
        <f>HYPERLINK("capsilon://?command=openfolder&amp;siteaddress=FAM.docvelocity-na8.net&amp;folderid=FX6A759948-3D99-06AB-670D-C1C40CFB99E8","FX22022042")</f>
        <v>FX22022042</v>
      </c>
      <c r="F84" t="s">
        <v>80</v>
      </c>
      <c r="G84" t="s">
        <v>80</v>
      </c>
      <c r="H84" t="s">
        <v>81</v>
      </c>
      <c r="I84" t="s">
        <v>269</v>
      </c>
      <c r="J84">
        <v>0</v>
      </c>
      <c r="K84" t="s">
        <v>83</v>
      </c>
      <c r="L84" t="s">
        <v>84</v>
      </c>
      <c r="M84" t="s">
        <v>85</v>
      </c>
      <c r="N84">
        <v>2</v>
      </c>
      <c r="O84" s="1">
        <v>44627.557337962964</v>
      </c>
      <c r="P84" s="1">
        <v>44627.623703703706</v>
      </c>
      <c r="Q84">
        <v>5638</v>
      </c>
      <c r="R84">
        <v>96</v>
      </c>
      <c r="S84" t="b">
        <v>0</v>
      </c>
      <c r="T84" t="s">
        <v>86</v>
      </c>
      <c r="U84" t="b">
        <v>0</v>
      </c>
      <c r="V84" t="s">
        <v>101</v>
      </c>
      <c r="W84" s="1">
        <v>44627.586851851855</v>
      </c>
      <c r="X84">
        <v>44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131</v>
      </c>
      <c r="AI84" s="1">
        <v>44627.623703703706</v>
      </c>
      <c r="AJ84">
        <v>33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0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35">
      <c r="A85" t="s">
        <v>270</v>
      </c>
      <c r="B85" t="s">
        <v>77</v>
      </c>
      <c r="C85" t="s">
        <v>271</v>
      </c>
      <c r="D85" t="s">
        <v>79</v>
      </c>
      <c r="E85" s="2" t="str">
        <f>HYPERLINK("capsilon://?command=openfolder&amp;siteaddress=FAM.docvelocity-na8.net&amp;folderid=FX64BEBF8D-CC0C-9790-6E5F-CF60154FC56D","FX220370")</f>
        <v>FX220370</v>
      </c>
      <c r="F85" t="s">
        <v>80</v>
      </c>
      <c r="G85" t="s">
        <v>80</v>
      </c>
      <c r="H85" t="s">
        <v>81</v>
      </c>
      <c r="I85" t="s">
        <v>272</v>
      </c>
      <c r="J85">
        <v>75</v>
      </c>
      <c r="K85" t="s">
        <v>83</v>
      </c>
      <c r="L85" t="s">
        <v>84</v>
      </c>
      <c r="M85" t="s">
        <v>85</v>
      </c>
      <c r="N85">
        <v>2</v>
      </c>
      <c r="O85" s="1">
        <v>44627.565497685187</v>
      </c>
      <c r="P85" s="1">
        <v>44627.676099537035</v>
      </c>
      <c r="Q85">
        <v>8555</v>
      </c>
      <c r="R85">
        <v>1001</v>
      </c>
      <c r="S85" t="b">
        <v>0</v>
      </c>
      <c r="T85" t="s">
        <v>86</v>
      </c>
      <c r="U85" t="b">
        <v>0</v>
      </c>
      <c r="V85" t="s">
        <v>118</v>
      </c>
      <c r="W85" s="1">
        <v>44627.632476851853</v>
      </c>
      <c r="X85">
        <v>574</v>
      </c>
      <c r="Y85">
        <v>46</v>
      </c>
      <c r="Z85">
        <v>0</v>
      </c>
      <c r="AA85">
        <v>46</v>
      </c>
      <c r="AB85">
        <v>0</v>
      </c>
      <c r="AC85">
        <v>7</v>
      </c>
      <c r="AD85">
        <v>29</v>
      </c>
      <c r="AE85">
        <v>0</v>
      </c>
      <c r="AF85">
        <v>0</v>
      </c>
      <c r="AG85">
        <v>0</v>
      </c>
      <c r="AH85" t="s">
        <v>128</v>
      </c>
      <c r="AI85" s="1">
        <v>44627.676099537035</v>
      </c>
      <c r="AJ85">
        <v>265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27</v>
      </c>
      <c r="AQ85">
        <v>0</v>
      </c>
      <c r="AR85">
        <v>0</v>
      </c>
      <c r="AS85">
        <v>0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35">
      <c r="A86" t="s">
        <v>273</v>
      </c>
      <c r="B86" t="s">
        <v>77</v>
      </c>
      <c r="C86" t="s">
        <v>274</v>
      </c>
      <c r="D86" t="s">
        <v>79</v>
      </c>
      <c r="E86" s="2" t="str">
        <f>HYPERLINK("capsilon://?command=openfolder&amp;siteaddress=FAM.docvelocity-na8.net&amp;folderid=FX1423EFD4-058C-B20C-28E4-58DAFC087465","FX22028981")</f>
        <v>FX22028981</v>
      </c>
      <c r="F86" t="s">
        <v>80</v>
      </c>
      <c r="G86" t="s">
        <v>80</v>
      </c>
      <c r="H86" t="s">
        <v>81</v>
      </c>
      <c r="I86" t="s">
        <v>275</v>
      </c>
      <c r="J86">
        <v>0</v>
      </c>
      <c r="K86" t="s">
        <v>83</v>
      </c>
      <c r="L86" t="s">
        <v>84</v>
      </c>
      <c r="M86" t="s">
        <v>85</v>
      </c>
      <c r="N86">
        <v>2</v>
      </c>
      <c r="O86" s="1">
        <v>44627.569502314815</v>
      </c>
      <c r="P86" s="1">
        <v>44627.675115740742</v>
      </c>
      <c r="Q86">
        <v>8499</v>
      </c>
      <c r="R86">
        <v>626</v>
      </c>
      <c r="S86" t="b">
        <v>0</v>
      </c>
      <c r="T86" t="s">
        <v>86</v>
      </c>
      <c r="U86" t="b">
        <v>0</v>
      </c>
      <c r="V86" t="s">
        <v>276</v>
      </c>
      <c r="W86" s="1">
        <v>44627.63521990741</v>
      </c>
      <c r="X86">
        <v>530</v>
      </c>
      <c r="Y86">
        <v>52</v>
      </c>
      <c r="Z86">
        <v>0</v>
      </c>
      <c r="AA86">
        <v>52</v>
      </c>
      <c r="AB86">
        <v>0</v>
      </c>
      <c r="AC86">
        <v>28</v>
      </c>
      <c r="AD86">
        <v>-52</v>
      </c>
      <c r="AE86">
        <v>0</v>
      </c>
      <c r="AF86">
        <v>0</v>
      </c>
      <c r="AG86">
        <v>0</v>
      </c>
      <c r="AH86" t="s">
        <v>88</v>
      </c>
      <c r="AI86" s="1">
        <v>44627.675115740742</v>
      </c>
      <c r="AJ86">
        <v>96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-52</v>
      </c>
      <c r="AQ86">
        <v>0</v>
      </c>
      <c r="AR86">
        <v>0</v>
      </c>
      <c r="AS86">
        <v>0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35">
      <c r="A87" t="s">
        <v>277</v>
      </c>
      <c r="B87" t="s">
        <v>77</v>
      </c>
      <c r="C87" t="s">
        <v>278</v>
      </c>
      <c r="D87" t="s">
        <v>79</v>
      </c>
      <c r="E87" s="2" t="str">
        <f>HYPERLINK("capsilon://?command=openfolder&amp;siteaddress=FAM.docvelocity-na8.net&amp;folderid=FXF2AB47E4-EDC2-5071-B85A-8309227E807E","FX22028526")</f>
        <v>FX22028526</v>
      </c>
      <c r="F87" t="s">
        <v>80</v>
      </c>
      <c r="G87" t="s">
        <v>80</v>
      </c>
      <c r="H87" t="s">
        <v>81</v>
      </c>
      <c r="I87" t="s">
        <v>279</v>
      </c>
      <c r="J87">
        <v>32</v>
      </c>
      <c r="K87" t="s">
        <v>83</v>
      </c>
      <c r="L87" t="s">
        <v>84</v>
      </c>
      <c r="M87" t="s">
        <v>85</v>
      </c>
      <c r="N87">
        <v>2</v>
      </c>
      <c r="O87" s="1">
        <v>44627.606435185182</v>
      </c>
      <c r="P87" s="1">
        <v>44627.675219907411</v>
      </c>
      <c r="Q87">
        <v>4957</v>
      </c>
      <c r="R87">
        <v>986</v>
      </c>
      <c r="S87" t="b">
        <v>0</v>
      </c>
      <c r="T87" t="s">
        <v>86</v>
      </c>
      <c r="U87" t="b">
        <v>0</v>
      </c>
      <c r="V87" t="s">
        <v>276</v>
      </c>
      <c r="W87" s="1">
        <v>44627.645960648151</v>
      </c>
      <c r="X87">
        <v>927</v>
      </c>
      <c r="Y87">
        <v>0</v>
      </c>
      <c r="Z87">
        <v>0</v>
      </c>
      <c r="AA87">
        <v>0</v>
      </c>
      <c r="AB87">
        <v>27</v>
      </c>
      <c r="AC87">
        <v>0</v>
      </c>
      <c r="AD87">
        <v>32</v>
      </c>
      <c r="AE87">
        <v>0</v>
      </c>
      <c r="AF87">
        <v>0</v>
      </c>
      <c r="AG87">
        <v>0</v>
      </c>
      <c r="AH87" t="s">
        <v>88</v>
      </c>
      <c r="AI87" s="1">
        <v>44627.675219907411</v>
      </c>
      <c r="AJ87">
        <v>8</v>
      </c>
      <c r="AK87">
        <v>0</v>
      </c>
      <c r="AL87">
        <v>0</v>
      </c>
      <c r="AM87">
        <v>0</v>
      </c>
      <c r="AN87">
        <v>27</v>
      </c>
      <c r="AO87">
        <v>0</v>
      </c>
      <c r="AP87">
        <v>32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35">
      <c r="A88" t="s">
        <v>280</v>
      </c>
      <c r="B88" t="s">
        <v>77</v>
      </c>
      <c r="C88" t="s">
        <v>281</v>
      </c>
      <c r="D88" t="s">
        <v>79</v>
      </c>
      <c r="E88" s="2" t="str">
        <f>HYPERLINK("capsilon://?command=openfolder&amp;siteaddress=FAM.docvelocity-na8.net&amp;folderid=FXB2F26D85-DB99-7E79-A029-2601AAE51FDC","FX22031696")</f>
        <v>FX22031696</v>
      </c>
      <c r="F88" t="s">
        <v>80</v>
      </c>
      <c r="G88" t="s">
        <v>80</v>
      </c>
      <c r="H88" t="s">
        <v>81</v>
      </c>
      <c r="I88" t="s">
        <v>282</v>
      </c>
      <c r="J88">
        <v>28</v>
      </c>
      <c r="K88" t="s">
        <v>83</v>
      </c>
      <c r="L88" t="s">
        <v>84</v>
      </c>
      <c r="M88" t="s">
        <v>85</v>
      </c>
      <c r="N88">
        <v>2</v>
      </c>
      <c r="O88" s="1">
        <v>44627.628206018519</v>
      </c>
      <c r="P88" s="1">
        <v>44627.676527777781</v>
      </c>
      <c r="Q88">
        <v>3822</v>
      </c>
      <c r="R88">
        <v>353</v>
      </c>
      <c r="S88" t="b">
        <v>0</v>
      </c>
      <c r="T88" t="s">
        <v>86</v>
      </c>
      <c r="U88" t="b">
        <v>0</v>
      </c>
      <c r="V88" t="s">
        <v>191</v>
      </c>
      <c r="W88" s="1">
        <v>44627.632430555554</v>
      </c>
      <c r="X88">
        <v>241</v>
      </c>
      <c r="Y88">
        <v>21</v>
      </c>
      <c r="Z88">
        <v>0</v>
      </c>
      <c r="AA88">
        <v>21</v>
      </c>
      <c r="AB88">
        <v>0</v>
      </c>
      <c r="AC88">
        <v>0</v>
      </c>
      <c r="AD88">
        <v>7</v>
      </c>
      <c r="AE88">
        <v>0</v>
      </c>
      <c r="AF88">
        <v>0</v>
      </c>
      <c r="AG88">
        <v>0</v>
      </c>
      <c r="AH88" t="s">
        <v>88</v>
      </c>
      <c r="AI88" s="1">
        <v>44627.676527777781</v>
      </c>
      <c r="AJ88">
        <v>112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35">
      <c r="A89" t="s">
        <v>283</v>
      </c>
      <c r="B89" t="s">
        <v>77</v>
      </c>
      <c r="C89" t="s">
        <v>284</v>
      </c>
      <c r="D89" t="s">
        <v>79</v>
      </c>
      <c r="E89" s="2" t="str">
        <f>HYPERLINK("capsilon://?command=openfolder&amp;siteaddress=FAM.docvelocity-na8.net&amp;folderid=FX319B72E7-9935-228C-7B1B-2FD68A3D0369","FX2203941")</f>
        <v>FX2203941</v>
      </c>
      <c r="F89" t="s">
        <v>80</v>
      </c>
      <c r="G89" t="s">
        <v>80</v>
      </c>
      <c r="H89" t="s">
        <v>81</v>
      </c>
      <c r="I89" t="s">
        <v>285</v>
      </c>
      <c r="J89">
        <v>0</v>
      </c>
      <c r="K89" t="s">
        <v>83</v>
      </c>
      <c r="L89" t="s">
        <v>84</v>
      </c>
      <c r="M89" t="s">
        <v>85</v>
      </c>
      <c r="N89">
        <v>2</v>
      </c>
      <c r="O89" s="1">
        <v>44627.656168981484</v>
      </c>
      <c r="P89" s="1">
        <v>44627.681504629632</v>
      </c>
      <c r="Q89">
        <v>1307</v>
      </c>
      <c r="R89">
        <v>882</v>
      </c>
      <c r="S89" t="b">
        <v>0</v>
      </c>
      <c r="T89" t="s">
        <v>86</v>
      </c>
      <c r="U89" t="b">
        <v>0</v>
      </c>
      <c r="V89" t="s">
        <v>130</v>
      </c>
      <c r="W89" s="1">
        <v>44627.662847222222</v>
      </c>
      <c r="X89">
        <v>416</v>
      </c>
      <c r="Y89">
        <v>52</v>
      </c>
      <c r="Z89">
        <v>0</v>
      </c>
      <c r="AA89">
        <v>52</v>
      </c>
      <c r="AB89">
        <v>0</v>
      </c>
      <c r="AC89">
        <v>29</v>
      </c>
      <c r="AD89">
        <v>-52</v>
      </c>
      <c r="AE89">
        <v>0</v>
      </c>
      <c r="AF89">
        <v>0</v>
      </c>
      <c r="AG89">
        <v>0</v>
      </c>
      <c r="AH89" t="s">
        <v>128</v>
      </c>
      <c r="AI89" s="1">
        <v>44627.681504629632</v>
      </c>
      <c r="AJ89">
        <v>466</v>
      </c>
      <c r="AK89">
        <v>2</v>
      </c>
      <c r="AL89">
        <v>0</v>
      </c>
      <c r="AM89">
        <v>2</v>
      </c>
      <c r="AN89">
        <v>0</v>
      </c>
      <c r="AO89">
        <v>2</v>
      </c>
      <c r="AP89">
        <v>-54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35">
      <c r="A90" t="s">
        <v>286</v>
      </c>
      <c r="B90" t="s">
        <v>77</v>
      </c>
      <c r="C90" t="s">
        <v>287</v>
      </c>
      <c r="D90" t="s">
        <v>79</v>
      </c>
      <c r="E90" s="2" t="str">
        <f>HYPERLINK("capsilon://?command=openfolder&amp;siteaddress=FAM.docvelocity-na8.net&amp;folderid=FX82EDFA63-5901-4B3A-0D3A-DF02F19035B6","FX22017258")</f>
        <v>FX22017258</v>
      </c>
      <c r="F90" t="s">
        <v>80</v>
      </c>
      <c r="G90" t="s">
        <v>80</v>
      </c>
      <c r="H90" t="s">
        <v>81</v>
      </c>
      <c r="I90" t="s">
        <v>288</v>
      </c>
      <c r="J90">
        <v>0</v>
      </c>
      <c r="K90" t="s">
        <v>83</v>
      </c>
      <c r="L90" t="s">
        <v>84</v>
      </c>
      <c r="M90" t="s">
        <v>85</v>
      </c>
      <c r="N90">
        <v>2</v>
      </c>
      <c r="O90" s="1">
        <v>44627.665856481479</v>
      </c>
      <c r="P90" s="1">
        <v>44627.677499999998</v>
      </c>
      <c r="Q90">
        <v>651</v>
      </c>
      <c r="R90">
        <v>355</v>
      </c>
      <c r="S90" t="b">
        <v>0</v>
      </c>
      <c r="T90" t="s">
        <v>86</v>
      </c>
      <c r="U90" t="b">
        <v>0</v>
      </c>
      <c r="V90" t="s">
        <v>159</v>
      </c>
      <c r="W90" s="1">
        <v>44627.670543981483</v>
      </c>
      <c r="X90">
        <v>272</v>
      </c>
      <c r="Y90">
        <v>9</v>
      </c>
      <c r="Z90">
        <v>0</v>
      </c>
      <c r="AA90">
        <v>9</v>
      </c>
      <c r="AB90">
        <v>0</v>
      </c>
      <c r="AC90">
        <v>1</v>
      </c>
      <c r="AD90">
        <v>-9</v>
      </c>
      <c r="AE90">
        <v>0</v>
      </c>
      <c r="AF90">
        <v>0</v>
      </c>
      <c r="AG90">
        <v>0</v>
      </c>
      <c r="AH90" t="s">
        <v>88</v>
      </c>
      <c r="AI90" s="1">
        <v>44627.677499999998</v>
      </c>
      <c r="AJ90">
        <v>83</v>
      </c>
      <c r="AK90">
        <v>3</v>
      </c>
      <c r="AL90">
        <v>0</v>
      </c>
      <c r="AM90">
        <v>3</v>
      </c>
      <c r="AN90">
        <v>0</v>
      </c>
      <c r="AO90">
        <v>2</v>
      </c>
      <c r="AP90">
        <v>-12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35">
      <c r="A91" t="s">
        <v>289</v>
      </c>
      <c r="B91" t="s">
        <v>77</v>
      </c>
      <c r="C91" t="s">
        <v>265</v>
      </c>
      <c r="D91" t="s">
        <v>79</v>
      </c>
      <c r="E91" s="2" t="str">
        <f>HYPERLINK("capsilon://?command=openfolder&amp;siteaddress=FAM.docvelocity-na8.net&amp;folderid=FX0A5EF9D3-0DED-A5CF-EC08-4A62945C1C7F","FX22028469")</f>
        <v>FX22028469</v>
      </c>
      <c r="F91" t="s">
        <v>80</v>
      </c>
      <c r="G91" t="s">
        <v>80</v>
      </c>
      <c r="H91" t="s">
        <v>81</v>
      </c>
      <c r="I91" t="s">
        <v>290</v>
      </c>
      <c r="J91">
        <v>335</v>
      </c>
      <c r="K91" t="s">
        <v>83</v>
      </c>
      <c r="L91" t="s">
        <v>84</v>
      </c>
      <c r="M91" t="s">
        <v>85</v>
      </c>
      <c r="N91">
        <v>1</v>
      </c>
      <c r="O91" s="1">
        <v>44627.835370370369</v>
      </c>
      <c r="P91" s="1">
        <v>44628.188344907408</v>
      </c>
      <c r="Q91">
        <v>28790</v>
      </c>
      <c r="R91">
        <v>1707</v>
      </c>
      <c r="S91" t="b">
        <v>0</v>
      </c>
      <c r="T91" t="s">
        <v>86</v>
      </c>
      <c r="U91" t="b">
        <v>0</v>
      </c>
      <c r="V91" t="s">
        <v>87</v>
      </c>
      <c r="W91" s="1">
        <v>44628.188344907408</v>
      </c>
      <c r="X91">
        <v>768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335</v>
      </c>
      <c r="AE91">
        <v>325</v>
      </c>
      <c r="AF91">
        <v>0</v>
      </c>
      <c r="AG91">
        <v>8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35">
      <c r="A92" t="s">
        <v>291</v>
      </c>
      <c r="B92" t="s">
        <v>77</v>
      </c>
      <c r="C92" t="s">
        <v>265</v>
      </c>
      <c r="D92" t="s">
        <v>79</v>
      </c>
      <c r="E92" s="2" t="str">
        <f>HYPERLINK("capsilon://?command=openfolder&amp;siteaddress=FAM.docvelocity-na8.net&amp;folderid=FX0A5EF9D3-0DED-A5CF-EC08-4A62945C1C7F","FX22028469")</f>
        <v>FX22028469</v>
      </c>
      <c r="F92" t="s">
        <v>80</v>
      </c>
      <c r="G92" t="s">
        <v>80</v>
      </c>
      <c r="H92" t="s">
        <v>81</v>
      </c>
      <c r="I92" t="s">
        <v>290</v>
      </c>
      <c r="J92">
        <v>479</v>
      </c>
      <c r="K92" t="s">
        <v>83</v>
      </c>
      <c r="L92" t="s">
        <v>84</v>
      </c>
      <c r="M92" t="s">
        <v>85</v>
      </c>
      <c r="N92">
        <v>2</v>
      </c>
      <c r="O92" s="1">
        <v>44628.189108796294</v>
      </c>
      <c r="P92" s="1">
        <v>44628.343761574077</v>
      </c>
      <c r="Q92">
        <v>8204</v>
      </c>
      <c r="R92">
        <v>5158</v>
      </c>
      <c r="S92" t="b">
        <v>0</v>
      </c>
      <c r="T92" t="s">
        <v>86</v>
      </c>
      <c r="U92" t="b">
        <v>1</v>
      </c>
      <c r="V92" t="s">
        <v>130</v>
      </c>
      <c r="W92" s="1">
        <v>44628.238171296296</v>
      </c>
      <c r="X92">
        <v>4193</v>
      </c>
      <c r="Y92">
        <v>383</v>
      </c>
      <c r="Z92">
        <v>0</v>
      </c>
      <c r="AA92">
        <v>383</v>
      </c>
      <c r="AB92">
        <v>53</v>
      </c>
      <c r="AC92">
        <v>53</v>
      </c>
      <c r="AD92">
        <v>96</v>
      </c>
      <c r="AE92">
        <v>0</v>
      </c>
      <c r="AF92">
        <v>0</v>
      </c>
      <c r="AG92">
        <v>0</v>
      </c>
      <c r="AH92" t="s">
        <v>183</v>
      </c>
      <c r="AI92" s="1">
        <v>44628.343761574077</v>
      </c>
      <c r="AJ92">
        <v>950</v>
      </c>
      <c r="AK92">
        <v>3</v>
      </c>
      <c r="AL92">
        <v>0</v>
      </c>
      <c r="AM92">
        <v>3</v>
      </c>
      <c r="AN92">
        <v>50</v>
      </c>
      <c r="AO92">
        <v>2</v>
      </c>
      <c r="AP92">
        <v>93</v>
      </c>
      <c r="AQ92">
        <v>0</v>
      </c>
      <c r="AR92">
        <v>0</v>
      </c>
      <c r="AS92">
        <v>0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x14ac:dyDescent="0.35">
      <c r="A93" t="s">
        <v>292</v>
      </c>
      <c r="B93" t="s">
        <v>77</v>
      </c>
      <c r="C93" t="s">
        <v>293</v>
      </c>
      <c r="D93" t="s">
        <v>79</v>
      </c>
      <c r="E93" s="2" t="str">
        <f>HYPERLINK("capsilon://?command=openfolder&amp;siteaddress=FAM.docvelocity-na8.net&amp;folderid=FX18C77600-5157-E64A-C244-A87883DFA044","FX220210676")</f>
        <v>FX220210676</v>
      </c>
      <c r="F93" t="s">
        <v>80</v>
      </c>
      <c r="G93" t="s">
        <v>80</v>
      </c>
      <c r="H93" t="s">
        <v>81</v>
      </c>
      <c r="I93" t="s">
        <v>294</v>
      </c>
      <c r="J93">
        <v>0</v>
      </c>
      <c r="K93" t="s">
        <v>83</v>
      </c>
      <c r="L93" t="s">
        <v>84</v>
      </c>
      <c r="M93" t="s">
        <v>85</v>
      </c>
      <c r="N93">
        <v>1</v>
      </c>
      <c r="O93" s="1">
        <v>44621.573217592595</v>
      </c>
      <c r="P93" s="1">
        <v>44622.254513888889</v>
      </c>
      <c r="Q93">
        <v>57581</v>
      </c>
      <c r="R93">
        <v>1283</v>
      </c>
      <c r="S93" t="b">
        <v>0</v>
      </c>
      <c r="T93" t="s">
        <v>86</v>
      </c>
      <c r="U93" t="b">
        <v>0</v>
      </c>
      <c r="V93" t="s">
        <v>191</v>
      </c>
      <c r="W93" s="1">
        <v>44622.254513888889</v>
      </c>
      <c r="X93">
        <v>319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21</v>
      </c>
      <c r="AF93">
        <v>0</v>
      </c>
      <c r="AG93">
        <v>3</v>
      </c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  <c r="AQ93" t="s">
        <v>86</v>
      </c>
      <c r="AR93" t="s">
        <v>86</v>
      </c>
      <c r="AS93" t="s">
        <v>86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35">
      <c r="A94" t="s">
        <v>295</v>
      </c>
      <c r="B94" t="s">
        <v>77</v>
      </c>
      <c r="C94" t="s">
        <v>296</v>
      </c>
      <c r="D94" t="s">
        <v>79</v>
      </c>
      <c r="E94" s="2" t="str">
        <f>HYPERLINK("capsilon://?command=openfolder&amp;siteaddress=FAM.docvelocity-na8.net&amp;folderid=FX544E463B-A380-A0C9-DA14-C90CD5363D72","FX22031880")</f>
        <v>FX22031880</v>
      </c>
      <c r="F94" t="s">
        <v>80</v>
      </c>
      <c r="G94" t="s">
        <v>80</v>
      </c>
      <c r="H94" t="s">
        <v>81</v>
      </c>
      <c r="I94" t="s">
        <v>297</v>
      </c>
      <c r="J94">
        <v>0</v>
      </c>
      <c r="K94" t="s">
        <v>83</v>
      </c>
      <c r="L94" t="s">
        <v>84</v>
      </c>
      <c r="M94" t="s">
        <v>85</v>
      </c>
      <c r="N94">
        <v>2</v>
      </c>
      <c r="O94" s="1">
        <v>44628.427905092591</v>
      </c>
      <c r="P94" s="1">
        <v>44628.452870370369</v>
      </c>
      <c r="Q94">
        <v>1909</v>
      </c>
      <c r="R94">
        <v>248</v>
      </c>
      <c r="S94" t="b">
        <v>0</v>
      </c>
      <c r="T94" t="s">
        <v>86</v>
      </c>
      <c r="U94" t="b">
        <v>0</v>
      </c>
      <c r="V94" t="s">
        <v>141</v>
      </c>
      <c r="W94" s="1">
        <v>44628.430763888886</v>
      </c>
      <c r="X94">
        <v>132</v>
      </c>
      <c r="Y94">
        <v>9</v>
      </c>
      <c r="Z94">
        <v>0</v>
      </c>
      <c r="AA94">
        <v>9</v>
      </c>
      <c r="AB94">
        <v>0</v>
      </c>
      <c r="AC94">
        <v>2</v>
      </c>
      <c r="AD94">
        <v>-9</v>
      </c>
      <c r="AE94">
        <v>0</v>
      </c>
      <c r="AF94">
        <v>0</v>
      </c>
      <c r="AG94">
        <v>0</v>
      </c>
      <c r="AH94" t="s">
        <v>298</v>
      </c>
      <c r="AI94" s="1">
        <v>44628.452870370369</v>
      </c>
      <c r="AJ94">
        <v>84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x14ac:dyDescent="0.35">
      <c r="A95" t="s">
        <v>299</v>
      </c>
      <c r="B95" t="s">
        <v>77</v>
      </c>
      <c r="C95" t="s">
        <v>300</v>
      </c>
      <c r="D95" t="s">
        <v>79</v>
      </c>
      <c r="E95" s="2" t="str">
        <f>HYPERLINK("capsilon://?command=openfolder&amp;siteaddress=FAM.docvelocity-na8.net&amp;folderid=FXEF6B9233-93B2-1348-5ECD-4264D35C5AEA","FX22013019")</f>
        <v>FX22013019</v>
      </c>
      <c r="F95" t="s">
        <v>80</v>
      </c>
      <c r="G95" t="s">
        <v>80</v>
      </c>
      <c r="H95" t="s">
        <v>81</v>
      </c>
      <c r="I95" t="s">
        <v>301</v>
      </c>
      <c r="J95">
        <v>0</v>
      </c>
      <c r="K95" t="s">
        <v>83</v>
      </c>
      <c r="L95" t="s">
        <v>84</v>
      </c>
      <c r="M95" t="s">
        <v>85</v>
      </c>
      <c r="N95">
        <v>2</v>
      </c>
      <c r="O95" s="1">
        <v>44628.467268518521</v>
      </c>
      <c r="P95" s="1">
        <v>44628.483391203707</v>
      </c>
      <c r="Q95">
        <v>1289</v>
      </c>
      <c r="R95">
        <v>104</v>
      </c>
      <c r="S95" t="b">
        <v>0</v>
      </c>
      <c r="T95" t="s">
        <v>86</v>
      </c>
      <c r="U95" t="b">
        <v>0</v>
      </c>
      <c r="V95" t="s">
        <v>87</v>
      </c>
      <c r="W95" s="1">
        <v>44628.468182870369</v>
      </c>
      <c r="X95">
        <v>73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128</v>
      </c>
      <c r="AI95" s="1">
        <v>44628.483391203707</v>
      </c>
      <c r="AJ95">
        <v>26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35">
      <c r="A96" t="s">
        <v>302</v>
      </c>
      <c r="B96" t="s">
        <v>77</v>
      </c>
      <c r="C96" t="s">
        <v>300</v>
      </c>
      <c r="D96" t="s">
        <v>79</v>
      </c>
      <c r="E96" s="2" t="str">
        <f>HYPERLINK("capsilon://?command=openfolder&amp;siteaddress=FAM.docvelocity-na8.net&amp;folderid=FXEF6B9233-93B2-1348-5ECD-4264D35C5AEA","FX22013019")</f>
        <v>FX22013019</v>
      </c>
      <c r="F96" t="s">
        <v>80</v>
      </c>
      <c r="G96" t="s">
        <v>80</v>
      </c>
      <c r="H96" t="s">
        <v>81</v>
      </c>
      <c r="I96" t="s">
        <v>303</v>
      </c>
      <c r="J96">
        <v>0</v>
      </c>
      <c r="K96" t="s">
        <v>83</v>
      </c>
      <c r="L96" t="s">
        <v>84</v>
      </c>
      <c r="M96" t="s">
        <v>85</v>
      </c>
      <c r="N96">
        <v>2</v>
      </c>
      <c r="O96" s="1">
        <v>44628.46733796296</v>
      </c>
      <c r="P96" s="1">
        <v>44628.486111111109</v>
      </c>
      <c r="Q96">
        <v>967</v>
      </c>
      <c r="R96">
        <v>655</v>
      </c>
      <c r="S96" t="b">
        <v>0</v>
      </c>
      <c r="T96" t="s">
        <v>86</v>
      </c>
      <c r="U96" t="b">
        <v>0</v>
      </c>
      <c r="V96" t="s">
        <v>118</v>
      </c>
      <c r="W96" s="1">
        <v>44628.472326388888</v>
      </c>
      <c r="X96">
        <v>421</v>
      </c>
      <c r="Y96">
        <v>52</v>
      </c>
      <c r="Z96">
        <v>0</v>
      </c>
      <c r="AA96">
        <v>52</v>
      </c>
      <c r="AB96">
        <v>0</v>
      </c>
      <c r="AC96">
        <v>15</v>
      </c>
      <c r="AD96">
        <v>-52</v>
      </c>
      <c r="AE96">
        <v>0</v>
      </c>
      <c r="AF96">
        <v>0</v>
      </c>
      <c r="AG96">
        <v>0</v>
      </c>
      <c r="AH96" t="s">
        <v>128</v>
      </c>
      <c r="AI96" s="1">
        <v>44628.486111111109</v>
      </c>
      <c r="AJ96">
        <v>234</v>
      </c>
      <c r="AK96">
        <v>0</v>
      </c>
      <c r="AL96">
        <v>0</v>
      </c>
      <c r="AM96">
        <v>0</v>
      </c>
      <c r="AN96">
        <v>0</v>
      </c>
      <c r="AO96">
        <v>8</v>
      </c>
      <c r="AP96">
        <v>-52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35">
      <c r="A97" t="s">
        <v>304</v>
      </c>
      <c r="B97" t="s">
        <v>77</v>
      </c>
      <c r="C97" t="s">
        <v>305</v>
      </c>
      <c r="D97" t="s">
        <v>79</v>
      </c>
      <c r="E97" s="2" t="str">
        <f>HYPERLINK("capsilon://?command=openfolder&amp;siteaddress=FAM.docvelocity-na8.net&amp;folderid=FX3FD3E7BB-207C-A52A-C3F6-4515B6E97D54","FX22032338")</f>
        <v>FX22032338</v>
      </c>
      <c r="F97" t="s">
        <v>80</v>
      </c>
      <c r="G97" t="s">
        <v>80</v>
      </c>
      <c r="H97" t="s">
        <v>81</v>
      </c>
      <c r="I97" t="s">
        <v>306</v>
      </c>
      <c r="J97">
        <v>56</v>
      </c>
      <c r="K97" t="s">
        <v>83</v>
      </c>
      <c r="L97" t="s">
        <v>84</v>
      </c>
      <c r="M97" t="s">
        <v>85</v>
      </c>
      <c r="N97">
        <v>1</v>
      </c>
      <c r="O97" s="1">
        <v>44628.467997685184</v>
      </c>
      <c r="P97" s="1">
        <v>44628.496412037035</v>
      </c>
      <c r="Q97">
        <v>554</v>
      </c>
      <c r="R97">
        <v>1901</v>
      </c>
      <c r="S97" t="b">
        <v>0</v>
      </c>
      <c r="T97" t="s">
        <v>86</v>
      </c>
      <c r="U97" t="b">
        <v>0</v>
      </c>
      <c r="V97" t="s">
        <v>141</v>
      </c>
      <c r="W97" s="1">
        <v>44628.496412037035</v>
      </c>
      <c r="X97">
        <v>1826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56</v>
      </c>
      <c r="AE97">
        <v>42</v>
      </c>
      <c r="AF97">
        <v>0</v>
      </c>
      <c r="AG97">
        <v>14</v>
      </c>
      <c r="AH97" t="s">
        <v>86</v>
      </c>
      <c r="AI97" t="s">
        <v>86</v>
      </c>
      <c r="AJ97" t="s">
        <v>86</v>
      </c>
      <c r="AK97" t="s">
        <v>86</v>
      </c>
      <c r="AL97" t="s">
        <v>86</v>
      </c>
      <c r="AM97" t="s">
        <v>86</v>
      </c>
      <c r="AN97" t="s">
        <v>86</v>
      </c>
      <c r="AO97" t="s">
        <v>86</v>
      </c>
      <c r="AP97" t="s">
        <v>86</v>
      </c>
      <c r="AQ97" t="s">
        <v>86</v>
      </c>
      <c r="AR97" t="s">
        <v>86</v>
      </c>
      <c r="AS97" t="s">
        <v>86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35">
      <c r="A98" t="s">
        <v>307</v>
      </c>
      <c r="B98" t="s">
        <v>77</v>
      </c>
      <c r="C98" t="s">
        <v>305</v>
      </c>
      <c r="D98" t="s">
        <v>79</v>
      </c>
      <c r="E98" s="2" t="str">
        <f>HYPERLINK("capsilon://?command=openfolder&amp;siteaddress=FAM.docvelocity-na8.net&amp;folderid=FX3FD3E7BB-207C-A52A-C3F6-4515B6E97D54","FX22032338")</f>
        <v>FX22032338</v>
      </c>
      <c r="F98" t="s">
        <v>80</v>
      </c>
      <c r="G98" t="s">
        <v>80</v>
      </c>
      <c r="H98" t="s">
        <v>81</v>
      </c>
      <c r="I98" t="s">
        <v>306</v>
      </c>
      <c r="J98">
        <v>392</v>
      </c>
      <c r="K98" t="s">
        <v>83</v>
      </c>
      <c r="L98" t="s">
        <v>84</v>
      </c>
      <c r="M98" t="s">
        <v>85</v>
      </c>
      <c r="N98">
        <v>2</v>
      </c>
      <c r="O98" s="1">
        <v>44628.499062499999</v>
      </c>
      <c r="P98" s="1">
        <v>44628.669479166667</v>
      </c>
      <c r="Q98">
        <v>12597</v>
      </c>
      <c r="R98">
        <v>2127</v>
      </c>
      <c r="S98" t="b">
        <v>0</v>
      </c>
      <c r="T98" t="s">
        <v>86</v>
      </c>
      <c r="U98" t="b">
        <v>1</v>
      </c>
      <c r="V98" t="s">
        <v>276</v>
      </c>
      <c r="W98" s="1">
        <v>44628.506284722222</v>
      </c>
      <c r="X98">
        <v>611</v>
      </c>
      <c r="Y98">
        <v>294</v>
      </c>
      <c r="Z98">
        <v>0</v>
      </c>
      <c r="AA98">
        <v>294</v>
      </c>
      <c r="AB98">
        <v>0</v>
      </c>
      <c r="AC98">
        <v>8</v>
      </c>
      <c r="AD98">
        <v>98</v>
      </c>
      <c r="AE98">
        <v>0</v>
      </c>
      <c r="AF98">
        <v>0</v>
      </c>
      <c r="AG98">
        <v>0</v>
      </c>
      <c r="AH98" t="s">
        <v>98</v>
      </c>
      <c r="AI98" s="1">
        <v>44628.669479166667</v>
      </c>
      <c r="AJ98">
        <v>1471</v>
      </c>
      <c r="AK98">
        <v>3</v>
      </c>
      <c r="AL98">
        <v>0</v>
      </c>
      <c r="AM98">
        <v>3</v>
      </c>
      <c r="AN98">
        <v>0</v>
      </c>
      <c r="AO98">
        <v>3</v>
      </c>
      <c r="AP98">
        <v>95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x14ac:dyDescent="0.35">
      <c r="A99" t="s">
        <v>308</v>
      </c>
      <c r="B99" t="s">
        <v>77</v>
      </c>
      <c r="C99" t="s">
        <v>309</v>
      </c>
      <c r="D99" t="s">
        <v>79</v>
      </c>
      <c r="E99" s="2" t="str">
        <f>HYPERLINK("capsilon://?command=openfolder&amp;siteaddress=FAM.docvelocity-na8.net&amp;folderid=FX64A8312F-D649-6CC9-8395-4C6390B6C775","FX22012628")</f>
        <v>FX22012628</v>
      </c>
      <c r="F99" t="s">
        <v>80</v>
      </c>
      <c r="G99" t="s">
        <v>80</v>
      </c>
      <c r="H99" t="s">
        <v>81</v>
      </c>
      <c r="I99" t="s">
        <v>310</v>
      </c>
      <c r="J99">
        <v>28</v>
      </c>
      <c r="K99" t="s">
        <v>83</v>
      </c>
      <c r="L99" t="s">
        <v>84</v>
      </c>
      <c r="M99" t="s">
        <v>85</v>
      </c>
      <c r="N99">
        <v>2</v>
      </c>
      <c r="O99" s="1">
        <v>44628.62358796296</v>
      </c>
      <c r="P99" s="1">
        <v>44628.670243055552</v>
      </c>
      <c r="Q99">
        <v>3675</v>
      </c>
      <c r="R99">
        <v>356</v>
      </c>
      <c r="S99" t="b">
        <v>0</v>
      </c>
      <c r="T99" t="s">
        <v>86</v>
      </c>
      <c r="U99" t="b">
        <v>0</v>
      </c>
      <c r="V99" t="s">
        <v>141</v>
      </c>
      <c r="W99" s="1">
        <v>44628.63349537037</v>
      </c>
      <c r="X99">
        <v>217</v>
      </c>
      <c r="Y99">
        <v>0</v>
      </c>
      <c r="Z99">
        <v>0</v>
      </c>
      <c r="AA99">
        <v>0</v>
      </c>
      <c r="AB99">
        <v>21</v>
      </c>
      <c r="AC99">
        <v>0</v>
      </c>
      <c r="AD99">
        <v>28</v>
      </c>
      <c r="AE99">
        <v>0</v>
      </c>
      <c r="AF99">
        <v>0</v>
      </c>
      <c r="AG99">
        <v>0</v>
      </c>
      <c r="AH99" t="s">
        <v>98</v>
      </c>
      <c r="AI99" s="1">
        <v>44628.670243055552</v>
      </c>
      <c r="AJ99">
        <v>65</v>
      </c>
      <c r="AK99">
        <v>0</v>
      </c>
      <c r="AL99">
        <v>0</v>
      </c>
      <c r="AM99">
        <v>0</v>
      </c>
      <c r="AN99">
        <v>21</v>
      </c>
      <c r="AO99">
        <v>0</v>
      </c>
      <c r="AP99">
        <v>28</v>
      </c>
      <c r="AQ99">
        <v>0</v>
      </c>
      <c r="AR99">
        <v>0</v>
      </c>
      <c r="AS99">
        <v>0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35">
      <c r="A100" t="s">
        <v>311</v>
      </c>
      <c r="B100" t="s">
        <v>77</v>
      </c>
      <c r="C100" t="s">
        <v>274</v>
      </c>
      <c r="D100" t="s">
        <v>79</v>
      </c>
      <c r="E100" s="2" t="str">
        <f>HYPERLINK("capsilon://?command=openfolder&amp;siteaddress=FAM.docvelocity-na8.net&amp;folderid=FX1423EFD4-058C-B20C-28E4-58DAFC087465","FX22028981")</f>
        <v>FX22028981</v>
      </c>
      <c r="F100" t="s">
        <v>80</v>
      </c>
      <c r="G100" t="s">
        <v>80</v>
      </c>
      <c r="H100" t="s">
        <v>81</v>
      </c>
      <c r="I100" t="s">
        <v>312</v>
      </c>
      <c r="J100">
        <v>0</v>
      </c>
      <c r="K100" t="s">
        <v>83</v>
      </c>
      <c r="L100" t="s">
        <v>84</v>
      </c>
      <c r="M100" t="s">
        <v>85</v>
      </c>
      <c r="N100">
        <v>2</v>
      </c>
      <c r="O100" s="1">
        <v>44628.661516203705</v>
      </c>
      <c r="P100" s="1">
        <v>44628.686319444445</v>
      </c>
      <c r="Q100">
        <v>728</v>
      </c>
      <c r="R100">
        <v>1415</v>
      </c>
      <c r="S100" t="b">
        <v>0</v>
      </c>
      <c r="T100" t="s">
        <v>86</v>
      </c>
      <c r="U100" t="b">
        <v>0</v>
      </c>
      <c r="V100" t="s">
        <v>126</v>
      </c>
      <c r="W100" s="1">
        <v>44628.670902777776</v>
      </c>
      <c r="X100">
        <v>465</v>
      </c>
      <c r="Y100">
        <v>52</v>
      </c>
      <c r="Z100">
        <v>0</v>
      </c>
      <c r="AA100">
        <v>52</v>
      </c>
      <c r="AB100">
        <v>0</v>
      </c>
      <c r="AC100">
        <v>24</v>
      </c>
      <c r="AD100">
        <v>-52</v>
      </c>
      <c r="AE100">
        <v>0</v>
      </c>
      <c r="AF100">
        <v>0</v>
      </c>
      <c r="AG100">
        <v>0</v>
      </c>
      <c r="AH100" t="s">
        <v>98</v>
      </c>
      <c r="AI100" s="1">
        <v>44628.686319444445</v>
      </c>
      <c r="AJ100">
        <v>950</v>
      </c>
      <c r="AK100">
        <v>3</v>
      </c>
      <c r="AL100">
        <v>0</v>
      </c>
      <c r="AM100">
        <v>3</v>
      </c>
      <c r="AN100">
        <v>0</v>
      </c>
      <c r="AO100">
        <v>3</v>
      </c>
      <c r="AP100">
        <v>-55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35">
      <c r="A101" t="s">
        <v>313</v>
      </c>
      <c r="B101" t="s">
        <v>77</v>
      </c>
      <c r="C101" t="s">
        <v>105</v>
      </c>
      <c r="D101" t="s">
        <v>79</v>
      </c>
      <c r="E101" s="2" t="str">
        <f>HYPERLINK("capsilon://?command=openfolder&amp;siteaddress=FAM.docvelocity-na8.net&amp;folderid=FX890FC282-03A8-4C74-627A-818D020B53C7","FX220212205")</f>
        <v>FX220212205</v>
      </c>
      <c r="F101" t="s">
        <v>80</v>
      </c>
      <c r="G101" t="s">
        <v>80</v>
      </c>
      <c r="H101" t="s">
        <v>81</v>
      </c>
      <c r="I101" t="s">
        <v>314</v>
      </c>
      <c r="J101">
        <v>110</v>
      </c>
      <c r="K101" t="s">
        <v>83</v>
      </c>
      <c r="L101" t="s">
        <v>84</v>
      </c>
      <c r="M101" t="s">
        <v>85</v>
      </c>
      <c r="N101">
        <v>1</v>
      </c>
      <c r="O101" s="1">
        <v>44628.677604166667</v>
      </c>
      <c r="P101" s="1">
        <v>44628.685393518521</v>
      </c>
      <c r="Q101">
        <v>540</v>
      </c>
      <c r="R101">
        <v>133</v>
      </c>
      <c r="S101" t="b">
        <v>0</v>
      </c>
      <c r="T101" t="s">
        <v>86</v>
      </c>
      <c r="U101" t="b">
        <v>0</v>
      </c>
      <c r="V101" t="s">
        <v>133</v>
      </c>
      <c r="W101" s="1">
        <v>44628.685393518521</v>
      </c>
      <c r="X101">
        <v>104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110</v>
      </c>
      <c r="AE101">
        <v>105</v>
      </c>
      <c r="AF101">
        <v>0</v>
      </c>
      <c r="AG101">
        <v>3</v>
      </c>
      <c r="AH101" t="s">
        <v>86</v>
      </c>
      <c r="AI101" t="s">
        <v>86</v>
      </c>
      <c r="AJ101" t="s">
        <v>86</v>
      </c>
      <c r="AK101" t="s">
        <v>86</v>
      </c>
      <c r="AL101" t="s">
        <v>86</v>
      </c>
      <c r="AM101" t="s">
        <v>86</v>
      </c>
      <c r="AN101" t="s">
        <v>86</v>
      </c>
      <c r="AO101" t="s">
        <v>86</v>
      </c>
      <c r="AP101" t="s">
        <v>86</v>
      </c>
      <c r="AQ101" t="s">
        <v>86</v>
      </c>
      <c r="AR101" t="s">
        <v>86</v>
      </c>
      <c r="AS101" t="s">
        <v>86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35">
      <c r="A102" t="s">
        <v>315</v>
      </c>
      <c r="B102" t="s">
        <v>77</v>
      </c>
      <c r="C102" t="s">
        <v>105</v>
      </c>
      <c r="D102" t="s">
        <v>79</v>
      </c>
      <c r="E102" s="2" t="str">
        <f>HYPERLINK("capsilon://?command=openfolder&amp;siteaddress=FAM.docvelocity-na8.net&amp;folderid=FX890FC282-03A8-4C74-627A-818D020B53C7","FX220212205")</f>
        <v>FX220212205</v>
      </c>
      <c r="F102" t="s">
        <v>80</v>
      </c>
      <c r="G102" t="s">
        <v>80</v>
      </c>
      <c r="H102" t="s">
        <v>81</v>
      </c>
      <c r="I102" t="s">
        <v>316</v>
      </c>
      <c r="J102">
        <v>142</v>
      </c>
      <c r="K102" t="s">
        <v>83</v>
      </c>
      <c r="L102" t="s">
        <v>84</v>
      </c>
      <c r="M102" t="s">
        <v>85</v>
      </c>
      <c r="N102">
        <v>1</v>
      </c>
      <c r="O102" s="1">
        <v>44628.679652777777</v>
      </c>
      <c r="P102" s="1">
        <v>44628.776817129627</v>
      </c>
      <c r="Q102">
        <v>8019</v>
      </c>
      <c r="R102">
        <v>376</v>
      </c>
      <c r="S102" t="b">
        <v>0</v>
      </c>
      <c r="T102" t="s">
        <v>86</v>
      </c>
      <c r="U102" t="b">
        <v>0</v>
      </c>
      <c r="V102" t="s">
        <v>101</v>
      </c>
      <c r="W102" s="1">
        <v>44628.776817129627</v>
      </c>
      <c r="X102">
        <v>152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142</v>
      </c>
      <c r="AE102">
        <v>137</v>
      </c>
      <c r="AF102">
        <v>0</v>
      </c>
      <c r="AG102">
        <v>4</v>
      </c>
      <c r="AH102" t="s">
        <v>86</v>
      </c>
      <c r="AI102" t="s">
        <v>86</v>
      </c>
      <c r="AJ102" t="s">
        <v>86</v>
      </c>
      <c r="AK102" t="s">
        <v>86</v>
      </c>
      <c r="AL102" t="s">
        <v>86</v>
      </c>
      <c r="AM102" t="s">
        <v>86</v>
      </c>
      <c r="AN102" t="s">
        <v>86</v>
      </c>
      <c r="AO102" t="s">
        <v>86</v>
      </c>
      <c r="AP102" t="s">
        <v>86</v>
      </c>
      <c r="AQ102" t="s">
        <v>86</v>
      </c>
      <c r="AR102" t="s">
        <v>86</v>
      </c>
      <c r="AS102" t="s">
        <v>86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x14ac:dyDescent="0.35">
      <c r="A103" t="s">
        <v>317</v>
      </c>
      <c r="B103" t="s">
        <v>77</v>
      </c>
      <c r="C103" t="s">
        <v>105</v>
      </c>
      <c r="D103" t="s">
        <v>79</v>
      </c>
      <c r="E103" s="2" t="str">
        <f>HYPERLINK("capsilon://?command=openfolder&amp;siteaddress=FAM.docvelocity-na8.net&amp;folderid=FX890FC282-03A8-4C74-627A-818D020B53C7","FX220212205")</f>
        <v>FX220212205</v>
      </c>
      <c r="F103" t="s">
        <v>80</v>
      </c>
      <c r="G103" t="s">
        <v>80</v>
      </c>
      <c r="H103" t="s">
        <v>81</v>
      </c>
      <c r="I103" t="s">
        <v>314</v>
      </c>
      <c r="J103">
        <v>158</v>
      </c>
      <c r="K103" t="s">
        <v>83</v>
      </c>
      <c r="L103" t="s">
        <v>84</v>
      </c>
      <c r="M103" t="s">
        <v>85</v>
      </c>
      <c r="N103">
        <v>2</v>
      </c>
      <c r="O103" s="1">
        <v>44628.686157407406</v>
      </c>
      <c r="P103" s="1">
        <v>44628.773622685185</v>
      </c>
      <c r="Q103">
        <v>4755</v>
      </c>
      <c r="R103">
        <v>2802</v>
      </c>
      <c r="S103" t="b">
        <v>0</v>
      </c>
      <c r="T103" t="s">
        <v>86</v>
      </c>
      <c r="U103" t="b">
        <v>1</v>
      </c>
      <c r="V103" t="s">
        <v>191</v>
      </c>
      <c r="W103" s="1">
        <v>44628.713194444441</v>
      </c>
      <c r="X103">
        <v>1909</v>
      </c>
      <c r="Y103">
        <v>164</v>
      </c>
      <c r="Z103">
        <v>0</v>
      </c>
      <c r="AA103">
        <v>164</v>
      </c>
      <c r="AB103">
        <v>0</v>
      </c>
      <c r="AC103">
        <v>69</v>
      </c>
      <c r="AD103">
        <v>-6</v>
      </c>
      <c r="AE103">
        <v>0</v>
      </c>
      <c r="AF103">
        <v>0</v>
      </c>
      <c r="AG103">
        <v>0</v>
      </c>
      <c r="AH103" t="s">
        <v>167</v>
      </c>
      <c r="AI103" s="1">
        <v>44628.773622685185</v>
      </c>
      <c r="AJ103">
        <v>867</v>
      </c>
      <c r="AK103">
        <v>6</v>
      </c>
      <c r="AL103">
        <v>0</v>
      </c>
      <c r="AM103">
        <v>6</v>
      </c>
      <c r="AN103">
        <v>0</v>
      </c>
      <c r="AO103">
        <v>6</v>
      </c>
      <c r="AP103">
        <v>-12</v>
      </c>
      <c r="AQ103">
        <v>0</v>
      </c>
      <c r="AR103">
        <v>0</v>
      </c>
      <c r="AS103">
        <v>0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35">
      <c r="A104" t="s">
        <v>318</v>
      </c>
      <c r="B104" t="s">
        <v>77</v>
      </c>
      <c r="C104" t="s">
        <v>274</v>
      </c>
      <c r="D104" t="s">
        <v>79</v>
      </c>
      <c r="E104" s="2" t="str">
        <f>HYPERLINK("capsilon://?command=openfolder&amp;siteaddress=FAM.docvelocity-na8.net&amp;folderid=FX1423EFD4-058C-B20C-28E4-58DAFC087465","FX22028981")</f>
        <v>FX22028981</v>
      </c>
      <c r="F104" t="s">
        <v>80</v>
      </c>
      <c r="G104" t="s">
        <v>80</v>
      </c>
      <c r="H104" t="s">
        <v>81</v>
      </c>
      <c r="I104" t="s">
        <v>319</v>
      </c>
      <c r="J104">
        <v>0</v>
      </c>
      <c r="K104" t="s">
        <v>83</v>
      </c>
      <c r="L104" t="s">
        <v>84</v>
      </c>
      <c r="M104" t="s">
        <v>85</v>
      </c>
      <c r="N104">
        <v>1</v>
      </c>
      <c r="O104" s="1">
        <v>44628.711712962962</v>
      </c>
      <c r="P104" s="1">
        <v>44629.300416666665</v>
      </c>
      <c r="Q104">
        <v>49049</v>
      </c>
      <c r="R104">
        <v>1815</v>
      </c>
      <c r="S104" t="b">
        <v>0</v>
      </c>
      <c r="T104" t="s">
        <v>86</v>
      </c>
      <c r="U104" t="b">
        <v>0</v>
      </c>
      <c r="V104" t="s">
        <v>130</v>
      </c>
      <c r="W104" s="1">
        <v>44629.300416666665</v>
      </c>
      <c r="X104">
        <v>593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52</v>
      </c>
      <c r="AF104">
        <v>0</v>
      </c>
      <c r="AG104">
        <v>4</v>
      </c>
      <c r="AH104" t="s">
        <v>86</v>
      </c>
      <c r="AI104" t="s">
        <v>86</v>
      </c>
      <c r="AJ104" t="s">
        <v>86</v>
      </c>
      <c r="AK104" t="s">
        <v>86</v>
      </c>
      <c r="AL104" t="s">
        <v>86</v>
      </c>
      <c r="AM104" t="s">
        <v>86</v>
      </c>
      <c r="AN104" t="s">
        <v>86</v>
      </c>
      <c r="AO104" t="s">
        <v>86</v>
      </c>
      <c r="AP104" t="s">
        <v>86</v>
      </c>
      <c r="AQ104" t="s">
        <v>86</v>
      </c>
      <c r="AR104" t="s">
        <v>86</v>
      </c>
      <c r="AS104" t="s">
        <v>86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x14ac:dyDescent="0.35">
      <c r="A105" t="s">
        <v>320</v>
      </c>
      <c r="B105" t="s">
        <v>77</v>
      </c>
      <c r="C105" t="s">
        <v>321</v>
      </c>
      <c r="D105" t="s">
        <v>79</v>
      </c>
      <c r="E105" s="2" t="str">
        <f>HYPERLINK("capsilon://?command=openfolder&amp;siteaddress=FAM.docvelocity-na8.net&amp;folderid=FX36C57F12-7A6B-9763-A447-2F5BF78A25D5","FX220112645")</f>
        <v>FX220112645</v>
      </c>
      <c r="F105" t="s">
        <v>80</v>
      </c>
      <c r="G105" t="s">
        <v>80</v>
      </c>
      <c r="H105" t="s">
        <v>81</v>
      </c>
      <c r="I105" t="s">
        <v>322</v>
      </c>
      <c r="J105">
        <v>0</v>
      </c>
      <c r="K105" t="s">
        <v>83</v>
      </c>
      <c r="L105" t="s">
        <v>84</v>
      </c>
      <c r="M105" t="s">
        <v>85</v>
      </c>
      <c r="N105">
        <v>2</v>
      </c>
      <c r="O105" s="1">
        <v>44628.731261574074</v>
      </c>
      <c r="P105" s="1">
        <v>44628.780787037038</v>
      </c>
      <c r="Q105">
        <v>3997</v>
      </c>
      <c r="R105">
        <v>282</v>
      </c>
      <c r="S105" t="b">
        <v>0</v>
      </c>
      <c r="T105" t="s">
        <v>86</v>
      </c>
      <c r="U105" t="b">
        <v>0</v>
      </c>
      <c r="V105" t="s">
        <v>126</v>
      </c>
      <c r="W105" s="1">
        <v>44628.733495370368</v>
      </c>
      <c r="X105">
        <v>169</v>
      </c>
      <c r="Y105">
        <v>11</v>
      </c>
      <c r="Z105">
        <v>0</v>
      </c>
      <c r="AA105">
        <v>11</v>
      </c>
      <c r="AB105">
        <v>0</v>
      </c>
      <c r="AC105">
        <v>5</v>
      </c>
      <c r="AD105">
        <v>-11</v>
      </c>
      <c r="AE105">
        <v>0</v>
      </c>
      <c r="AF105">
        <v>0</v>
      </c>
      <c r="AG105">
        <v>0</v>
      </c>
      <c r="AH105" t="s">
        <v>167</v>
      </c>
      <c r="AI105" s="1">
        <v>44628.780787037038</v>
      </c>
      <c r="AJ105">
        <v>113</v>
      </c>
      <c r="AK105">
        <v>2</v>
      </c>
      <c r="AL105">
        <v>0</v>
      </c>
      <c r="AM105">
        <v>2</v>
      </c>
      <c r="AN105">
        <v>0</v>
      </c>
      <c r="AO105">
        <v>2</v>
      </c>
      <c r="AP105">
        <v>-13</v>
      </c>
      <c r="AQ105">
        <v>0</v>
      </c>
      <c r="AR105">
        <v>0</v>
      </c>
      <c r="AS105">
        <v>0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35">
      <c r="A106" t="s">
        <v>323</v>
      </c>
      <c r="B106" t="s">
        <v>77</v>
      </c>
      <c r="C106" t="s">
        <v>105</v>
      </c>
      <c r="D106" t="s">
        <v>79</v>
      </c>
      <c r="E106" s="2" t="str">
        <f>HYPERLINK("capsilon://?command=openfolder&amp;siteaddress=FAM.docvelocity-na8.net&amp;folderid=FX890FC282-03A8-4C74-627A-818D020B53C7","FX220212205")</f>
        <v>FX220212205</v>
      </c>
      <c r="F106" t="s">
        <v>80</v>
      </c>
      <c r="G106" t="s">
        <v>80</v>
      </c>
      <c r="H106" t="s">
        <v>81</v>
      </c>
      <c r="I106" t="s">
        <v>316</v>
      </c>
      <c r="J106">
        <v>214</v>
      </c>
      <c r="K106" t="s">
        <v>83</v>
      </c>
      <c r="L106" t="s">
        <v>84</v>
      </c>
      <c r="M106" t="s">
        <v>85</v>
      </c>
      <c r="N106">
        <v>2</v>
      </c>
      <c r="O106" s="1">
        <v>44628.777581018519</v>
      </c>
      <c r="P106" s="1">
        <v>44628.80568287037</v>
      </c>
      <c r="Q106">
        <v>110</v>
      </c>
      <c r="R106">
        <v>2318</v>
      </c>
      <c r="S106" t="b">
        <v>0</v>
      </c>
      <c r="T106" t="s">
        <v>86</v>
      </c>
      <c r="U106" t="b">
        <v>1</v>
      </c>
      <c r="V106" t="s">
        <v>87</v>
      </c>
      <c r="W106" s="1">
        <v>44628.796319444446</v>
      </c>
      <c r="X106">
        <v>1612</v>
      </c>
      <c r="Y106">
        <v>225</v>
      </c>
      <c r="Z106">
        <v>0</v>
      </c>
      <c r="AA106">
        <v>225</v>
      </c>
      <c r="AB106">
        <v>0</v>
      </c>
      <c r="AC106">
        <v>121</v>
      </c>
      <c r="AD106">
        <v>-11</v>
      </c>
      <c r="AE106">
        <v>0</v>
      </c>
      <c r="AF106">
        <v>0</v>
      </c>
      <c r="AG106">
        <v>0</v>
      </c>
      <c r="AH106" t="s">
        <v>98</v>
      </c>
      <c r="AI106" s="1">
        <v>44628.80568287037</v>
      </c>
      <c r="AJ106">
        <v>706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-11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x14ac:dyDescent="0.35">
      <c r="A107" t="s">
        <v>324</v>
      </c>
      <c r="B107" t="s">
        <v>77</v>
      </c>
      <c r="C107" t="s">
        <v>325</v>
      </c>
      <c r="D107" t="s">
        <v>79</v>
      </c>
      <c r="E107" s="2" t="str">
        <f>HYPERLINK("capsilon://?command=openfolder&amp;siteaddress=FAM.docvelocity-na8.net&amp;folderid=FX82309325-5B32-4089-197B-7DE917458921","FX22028791")</f>
        <v>FX22028791</v>
      </c>
      <c r="F107" t="s">
        <v>80</v>
      </c>
      <c r="G107" t="s">
        <v>80</v>
      </c>
      <c r="H107" t="s">
        <v>81</v>
      </c>
      <c r="I107" t="s">
        <v>326</v>
      </c>
      <c r="J107">
        <v>0</v>
      </c>
      <c r="K107" t="s">
        <v>83</v>
      </c>
      <c r="L107" t="s">
        <v>84</v>
      </c>
      <c r="M107" t="s">
        <v>85</v>
      </c>
      <c r="N107">
        <v>2</v>
      </c>
      <c r="O107" s="1">
        <v>44628.783726851849</v>
      </c>
      <c r="P107" s="1">
        <v>44629.24832175926</v>
      </c>
      <c r="Q107">
        <v>37547</v>
      </c>
      <c r="R107">
        <v>2594</v>
      </c>
      <c r="S107" t="b">
        <v>0</v>
      </c>
      <c r="T107" t="s">
        <v>86</v>
      </c>
      <c r="U107" t="b">
        <v>0</v>
      </c>
      <c r="V107" t="s">
        <v>182</v>
      </c>
      <c r="W107" s="1">
        <v>44629.194872685184</v>
      </c>
      <c r="X107">
        <v>1853</v>
      </c>
      <c r="Y107">
        <v>52</v>
      </c>
      <c r="Z107">
        <v>0</v>
      </c>
      <c r="AA107">
        <v>52</v>
      </c>
      <c r="AB107">
        <v>0</v>
      </c>
      <c r="AC107">
        <v>22</v>
      </c>
      <c r="AD107">
        <v>-52</v>
      </c>
      <c r="AE107">
        <v>0</v>
      </c>
      <c r="AF107">
        <v>0</v>
      </c>
      <c r="AG107">
        <v>0</v>
      </c>
      <c r="AH107" t="s">
        <v>298</v>
      </c>
      <c r="AI107" s="1">
        <v>44629.24832175926</v>
      </c>
      <c r="AJ107">
        <v>417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-53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35">
      <c r="A108" t="s">
        <v>327</v>
      </c>
      <c r="B108" t="s">
        <v>77</v>
      </c>
      <c r="C108" t="s">
        <v>274</v>
      </c>
      <c r="D108" t="s">
        <v>79</v>
      </c>
      <c r="E108" s="2" t="str">
        <f>HYPERLINK("capsilon://?command=openfolder&amp;siteaddress=FAM.docvelocity-na8.net&amp;folderid=FX1423EFD4-058C-B20C-28E4-58DAFC087465","FX22028981")</f>
        <v>FX22028981</v>
      </c>
      <c r="F108" t="s">
        <v>80</v>
      </c>
      <c r="G108" t="s">
        <v>80</v>
      </c>
      <c r="H108" t="s">
        <v>81</v>
      </c>
      <c r="I108" t="s">
        <v>319</v>
      </c>
      <c r="J108">
        <v>335</v>
      </c>
      <c r="K108" t="s">
        <v>83</v>
      </c>
      <c r="L108" t="s">
        <v>84</v>
      </c>
      <c r="M108" t="s">
        <v>85</v>
      </c>
      <c r="N108">
        <v>2</v>
      </c>
      <c r="O108" s="1">
        <v>44629.301319444443</v>
      </c>
      <c r="P108" s="1">
        <v>44629.333275462966</v>
      </c>
      <c r="Q108">
        <v>1127</v>
      </c>
      <c r="R108">
        <v>1634</v>
      </c>
      <c r="S108" t="b">
        <v>0</v>
      </c>
      <c r="T108" t="s">
        <v>86</v>
      </c>
      <c r="U108" t="b">
        <v>1</v>
      </c>
      <c r="V108" t="s">
        <v>118</v>
      </c>
      <c r="W108" s="1">
        <v>44629.308958333335</v>
      </c>
      <c r="X108">
        <v>657</v>
      </c>
      <c r="Y108">
        <v>220</v>
      </c>
      <c r="Z108">
        <v>0</v>
      </c>
      <c r="AA108">
        <v>220</v>
      </c>
      <c r="AB108">
        <v>184</v>
      </c>
      <c r="AC108">
        <v>31</v>
      </c>
      <c r="AD108">
        <v>115</v>
      </c>
      <c r="AE108">
        <v>0</v>
      </c>
      <c r="AF108">
        <v>0</v>
      </c>
      <c r="AG108">
        <v>0</v>
      </c>
      <c r="AH108" t="s">
        <v>298</v>
      </c>
      <c r="AI108" s="1">
        <v>44629.333275462966</v>
      </c>
      <c r="AJ108">
        <v>359</v>
      </c>
      <c r="AK108">
        <v>19</v>
      </c>
      <c r="AL108">
        <v>0</v>
      </c>
      <c r="AM108">
        <v>19</v>
      </c>
      <c r="AN108">
        <v>184</v>
      </c>
      <c r="AO108">
        <v>21</v>
      </c>
      <c r="AP108">
        <v>96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35">
      <c r="A109" t="s">
        <v>328</v>
      </c>
      <c r="B109" t="s">
        <v>77</v>
      </c>
      <c r="C109" t="s">
        <v>287</v>
      </c>
      <c r="D109" t="s">
        <v>79</v>
      </c>
      <c r="E109" s="2" t="str">
        <f>HYPERLINK("capsilon://?command=openfolder&amp;siteaddress=FAM.docvelocity-na8.net&amp;folderid=FX82EDFA63-5901-4B3A-0D3A-DF02F19035B6","FX22017258")</f>
        <v>FX22017258</v>
      </c>
      <c r="F109" t="s">
        <v>80</v>
      </c>
      <c r="G109" t="s">
        <v>80</v>
      </c>
      <c r="H109" t="s">
        <v>81</v>
      </c>
      <c r="I109" t="s">
        <v>329</v>
      </c>
      <c r="J109">
        <v>0</v>
      </c>
      <c r="K109" t="s">
        <v>83</v>
      </c>
      <c r="L109" t="s">
        <v>84</v>
      </c>
      <c r="M109" t="s">
        <v>85</v>
      </c>
      <c r="N109">
        <v>2</v>
      </c>
      <c r="O109" s="1">
        <v>44629.36314814815</v>
      </c>
      <c r="P109" s="1">
        <v>44629.385601851849</v>
      </c>
      <c r="Q109">
        <v>1350</v>
      </c>
      <c r="R109">
        <v>590</v>
      </c>
      <c r="S109" t="b">
        <v>0</v>
      </c>
      <c r="T109" t="s">
        <v>86</v>
      </c>
      <c r="U109" t="b">
        <v>0</v>
      </c>
      <c r="V109" t="s">
        <v>141</v>
      </c>
      <c r="W109" s="1">
        <v>44629.375497685185</v>
      </c>
      <c r="X109">
        <v>73</v>
      </c>
      <c r="Y109">
        <v>9</v>
      </c>
      <c r="Z109">
        <v>0</v>
      </c>
      <c r="AA109">
        <v>9</v>
      </c>
      <c r="AB109">
        <v>0</v>
      </c>
      <c r="AC109">
        <v>2</v>
      </c>
      <c r="AD109">
        <v>-9</v>
      </c>
      <c r="AE109">
        <v>0</v>
      </c>
      <c r="AF109">
        <v>0</v>
      </c>
      <c r="AG109">
        <v>0</v>
      </c>
      <c r="AH109" t="s">
        <v>203</v>
      </c>
      <c r="AI109" s="1">
        <v>44629.385601851849</v>
      </c>
      <c r="AJ109">
        <v>147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-9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35">
      <c r="A110" t="s">
        <v>330</v>
      </c>
      <c r="B110" t="s">
        <v>77</v>
      </c>
      <c r="C110" t="s">
        <v>331</v>
      </c>
      <c r="D110" t="s">
        <v>79</v>
      </c>
      <c r="E110" s="2" t="str">
        <f>HYPERLINK("capsilon://?command=openfolder&amp;siteaddress=FAM.docvelocity-na8.net&amp;folderid=FXEF927942-B128-2914-D7C3-EFD53B69E940","FX2203728")</f>
        <v>FX2203728</v>
      </c>
      <c r="F110" t="s">
        <v>80</v>
      </c>
      <c r="G110" t="s">
        <v>80</v>
      </c>
      <c r="H110" t="s">
        <v>81</v>
      </c>
      <c r="I110" t="s">
        <v>332</v>
      </c>
      <c r="J110">
        <v>0</v>
      </c>
      <c r="K110" t="s">
        <v>83</v>
      </c>
      <c r="L110" t="s">
        <v>84</v>
      </c>
      <c r="M110" t="s">
        <v>85</v>
      </c>
      <c r="N110">
        <v>2</v>
      </c>
      <c r="O110" s="1">
        <v>44629.385277777779</v>
      </c>
      <c r="P110" s="1">
        <v>44629.39439814815</v>
      </c>
      <c r="Q110">
        <v>518</v>
      </c>
      <c r="R110">
        <v>270</v>
      </c>
      <c r="S110" t="b">
        <v>0</v>
      </c>
      <c r="T110" t="s">
        <v>86</v>
      </c>
      <c r="U110" t="b">
        <v>0</v>
      </c>
      <c r="V110" t="s">
        <v>141</v>
      </c>
      <c r="W110" s="1">
        <v>44629.389467592591</v>
      </c>
      <c r="X110">
        <v>113</v>
      </c>
      <c r="Y110">
        <v>9</v>
      </c>
      <c r="Z110">
        <v>0</v>
      </c>
      <c r="AA110">
        <v>9</v>
      </c>
      <c r="AB110">
        <v>0</v>
      </c>
      <c r="AC110">
        <v>1</v>
      </c>
      <c r="AD110">
        <v>-9</v>
      </c>
      <c r="AE110">
        <v>0</v>
      </c>
      <c r="AF110">
        <v>0</v>
      </c>
      <c r="AG110">
        <v>0</v>
      </c>
      <c r="AH110" t="s">
        <v>203</v>
      </c>
      <c r="AI110" s="1">
        <v>44629.39439814815</v>
      </c>
      <c r="AJ110">
        <v>157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-9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35">
      <c r="A111" t="s">
        <v>333</v>
      </c>
      <c r="B111" t="s">
        <v>77</v>
      </c>
      <c r="C111" t="s">
        <v>334</v>
      </c>
      <c r="D111" t="s">
        <v>79</v>
      </c>
      <c r="E111" s="2" t="str">
        <f>HYPERLINK("capsilon://?command=openfolder&amp;siteaddress=FAM.docvelocity-na8.net&amp;folderid=FX4F122F21-8D39-957E-78CC-862FF31B9B0D","FX22032824")</f>
        <v>FX22032824</v>
      </c>
      <c r="F111" t="s">
        <v>80</v>
      </c>
      <c r="G111" t="s">
        <v>80</v>
      </c>
      <c r="H111" t="s">
        <v>81</v>
      </c>
      <c r="I111" t="s">
        <v>335</v>
      </c>
      <c r="J111">
        <v>192</v>
      </c>
      <c r="K111" t="s">
        <v>83</v>
      </c>
      <c r="L111" t="s">
        <v>84</v>
      </c>
      <c r="M111" t="s">
        <v>85</v>
      </c>
      <c r="N111">
        <v>1</v>
      </c>
      <c r="O111" s="1">
        <v>44629.388368055559</v>
      </c>
      <c r="P111" s="1">
        <v>44629.492662037039</v>
      </c>
      <c r="Q111">
        <v>8700</v>
      </c>
      <c r="R111">
        <v>311</v>
      </c>
      <c r="S111" t="b">
        <v>0</v>
      </c>
      <c r="T111" t="s">
        <v>86</v>
      </c>
      <c r="U111" t="b">
        <v>0</v>
      </c>
      <c r="V111" t="s">
        <v>101</v>
      </c>
      <c r="W111" s="1">
        <v>44629.492662037039</v>
      </c>
      <c r="X111">
        <v>253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192</v>
      </c>
      <c r="AE111">
        <v>189</v>
      </c>
      <c r="AF111">
        <v>0</v>
      </c>
      <c r="AG111">
        <v>3</v>
      </c>
      <c r="AH111" t="s">
        <v>86</v>
      </c>
      <c r="AI111" t="s">
        <v>86</v>
      </c>
      <c r="AJ111" t="s">
        <v>86</v>
      </c>
      <c r="AK111" t="s">
        <v>86</v>
      </c>
      <c r="AL111" t="s">
        <v>86</v>
      </c>
      <c r="AM111" t="s">
        <v>86</v>
      </c>
      <c r="AN111" t="s">
        <v>86</v>
      </c>
      <c r="AO111" t="s">
        <v>86</v>
      </c>
      <c r="AP111" t="s">
        <v>86</v>
      </c>
      <c r="AQ111" t="s">
        <v>86</v>
      </c>
      <c r="AR111" t="s">
        <v>86</v>
      </c>
      <c r="AS111" t="s">
        <v>86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x14ac:dyDescent="0.35">
      <c r="A112" t="s">
        <v>336</v>
      </c>
      <c r="B112" t="s">
        <v>77</v>
      </c>
      <c r="C112" t="s">
        <v>334</v>
      </c>
      <c r="D112" t="s">
        <v>79</v>
      </c>
      <c r="E112" s="2" t="str">
        <f>HYPERLINK("capsilon://?command=openfolder&amp;siteaddress=FAM.docvelocity-na8.net&amp;folderid=FX4F122F21-8D39-957E-78CC-862FF31B9B0D","FX22032824")</f>
        <v>FX22032824</v>
      </c>
      <c r="F112" t="s">
        <v>80</v>
      </c>
      <c r="G112" t="s">
        <v>80</v>
      </c>
      <c r="H112" t="s">
        <v>81</v>
      </c>
      <c r="I112" t="s">
        <v>337</v>
      </c>
      <c r="J112">
        <v>201</v>
      </c>
      <c r="K112" t="s">
        <v>83</v>
      </c>
      <c r="L112" t="s">
        <v>84</v>
      </c>
      <c r="M112" t="s">
        <v>85</v>
      </c>
      <c r="N112">
        <v>1</v>
      </c>
      <c r="O112" s="1">
        <v>44629.391168981485</v>
      </c>
      <c r="P112" s="1">
        <v>44629.494537037041</v>
      </c>
      <c r="Q112">
        <v>8770</v>
      </c>
      <c r="R112">
        <v>161</v>
      </c>
      <c r="S112" t="b">
        <v>0</v>
      </c>
      <c r="T112" t="s">
        <v>86</v>
      </c>
      <c r="U112" t="b">
        <v>0</v>
      </c>
      <c r="V112" t="s">
        <v>101</v>
      </c>
      <c r="W112" s="1">
        <v>44629.494537037041</v>
      </c>
      <c r="X112">
        <v>161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201</v>
      </c>
      <c r="AE112">
        <v>196</v>
      </c>
      <c r="AF112">
        <v>0</v>
      </c>
      <c r="AG112">
        <v>3</v>
      </c>
      <c r="AH112" t="s">
        <v>86</v>
      </c>
      <c r="AI112" t="s">
        <v>86</v>
      </c>
      <c r="AJ112" t="s">
        <v>86</v>
      </c>
      <c r="AK112" t="s">
        <v>86</v>
      </c>
      <c r="AL112" t="s">
        <v>86</v>
      </c>
      <c r="AM112" t="s">
        <v>86</v>
      </c>
      <c r="AN112" t="s">
        <v>86</v>
      </c>
      <c r="AO112" t="s">
        <v>86</v>
      </c>
      <c r="AP112" t="s">
        <v>86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x14ac:dyDescent="0.35">
      <c r="A113" t="s">
        <v>338</v>
      </c>
      <c r="B113" t="s">
        <v>77</v>
      </c>
      <c r="C113" t="s">
        <v>334</v>
      </c>
      <c r="D113" t="s">
        <v>79</v>
      </c>
      <c r="E113" s="2" t="str">
        <f>HYPERLINK("capsilon://?command=openfolder&amp;siteaddress=FAM.docvelocity-na8.net&amp;folderid=FX4F122F21-8D39-957E-78CC-862FF31B9B0D","FX22032824")</f>
        <v>FX22032824</v>
      </c>
      <c r="F113" t="s">
        <v>80</v>
      </c>
      <c r="G113" t="s">
        <v>80</v>
      </c>
      <c r="H113" t="s">
        <v>81</v>
      </c>
      <c r="I113" t="s">
        <v>339</v>
      </c>
      <c r="J113">
        <v>124</v>
      </c>
      <c r="K113" t="s">
        <v>83</v>
      </c>
      <c r="L113" t="s">
        <v>84</v>
      </c>
      <c r="M113" t="s">
        <v>85</v>
      </c>
      <c r="N113">
        <v>1</v>
      </c>
      <c r="O113" s="1">
        <v>44629.396261574075</v>
      </c>
      <c r="P113" s="1">
        <v>44629.495474537034</v>
      </c>
      <c r="Q113">
        <v>8499</v>
      </c>
      <c r="R113">
        <v>73</v>
      </c>
      <c r="S113" t="b">
        <v>0</v>
      </c>
      <c r="T113" t="s">
        <v>86</v>
      </c>
      <c r="U113" t="b">
        <v>0</v>
      </c>
      <c r="V113" t="s">
        <v>101</v>
      </c>
      <c r="W113" s="1">
        <v>44629.495474537034</v>
      </c>
      <c r="X113">
        <v>73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124</v>
      </c>
      <c r="AE113">
        <v>119</v>
      </c>
      <c r="AF113">
        <v>0</v>
      </c>
      <c r="AG113">
        <v>3</v>
      </c>
      <c r="AH113" t="s">
        <v>86</v>
      </c>
      <c r="AI113" t="s">
        <v>86</v>
      </c>
      <c r="AJ113" t="s">
        <v>86</v>
      </c>
      <c r="AK113" t="s">
        <v>86</v>
      </c>
      <c r="AL113" t="s">
        <v>86</v>
      </c>
      <c r="AM113" t="s">
        <v>86</v>
      </c>
      <c r="AN113" t="s">
        <v>86</v>
      </c>
      <c r="AO113" t="s">
        <v>86</v>
      </c>
      <c r="AP113" t="s">
        <v>86</v>
      </c>
      <c r="AQ113" t="s">
        <v>86</v>
      </c>
      <c r="AR113" t="s">
        <v>86</v>
      </c>
      <c r="AS113" t="s">
        <v>86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35">
      <c r="A114" t="s">
        <v>340</v>
      </c>
      <c r="B114" t="s">
        <v>77</v>
      </c>
      <c r="C114" t="s">
        <v>341</v>
      </c>
      <c r="D114" t="s">
        <v>79</v>
      </c>
      <c r="E114" s="2" t="str">
        <f>HYPERLINK("capsilon://?command=openfolder&amp;siteaddress=FAM.docvelocity-na8.net&amp;folderid=FXBA18067B-ED52-6D87-0E3C-6F20AFFF0756","FX22024160")</f>
        <v>FX22024160</v>
      </c>
      <c r="F114" t="s">
        <v>80</v>
      </c>
      <c r="G114" t="s">
        <v>80</v>
      </c>
      <c r="H114" t="s">
        <v>81</v>
      </c>
      <c r="I114" t="s">
        <v>342</v>
      </c>
      <c r="J114">
        <v>249</v>
      </c>
      <c r="K114" t="s">
        <v>83</v>
      </c>
      <c r="L114" t="s">
        <v>84</v>
      </c>
      <c r="M114" t="s">
        <v>85</v>
      </c>
      <c r="N114">
        <v>1</v>
      </c>
      <c r="O114" s="1">
        <v>44629.464479166665</v>
      </c>
      <c r="P114" s="1">
        <v>44629.501898148148</v>
      </c>
      <c r="Q114">
        <v>2679</v>
      </c>
      <c r="R114">
        <v>554</v>
      </c>
      <c r="S114" t="b">
        <v>0</v>
      </c>
      <c r="T114" t="s">
        <v>86</v>
      </c>
      <c r="U114" t="b">
        <v>0</v>
      </c>
      <c r="V114" t="s">
        <v>101</v>
      </c>
      <c r="W114" s="1">
        <v>44629.501898148148</v>
      </c>
      <c r="X114">
        <v>554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249</v>
      </c>
      <c r="AE114">
        <v>244</v>
      </c>
      <c r="AF114">
        <v>0</v>
      </c>
      <c r="AG114">
        <v>4</v>
      </c>
      <c r="AH114" t="s">
        <v>86</v>
      </c>
      <c r="AI114" t="s">
        <v>86</v>
      </c>
      <c r="AJ114" t="s">
        <v>86</v>
      </c>
      <c r="AK114" t="s">
        <v>86</v>
      </c>
      <c r="AL114" t="s">
        <v>86</v>
      </c>
      <c r="AM114" t="s">
        <v>86</v>
      </c>
      <c r="AN114" t="s">
        <v>86</v>
      </c>
      <c r="AO114" t="s">
        <v>86</v>
      </c>
      <c r="AP114" t="s">
        <v>86</v>
      </c>
      <c r="AQ114" t="s">
        <v>86</v>
      </c>
      <c r="AR114" t="s">
        <v>86</v>
      </c>
      <c r="AS114" t="s">
        <v>86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35">
      <c r="A115" t="s">
        <v>343</v>
      </c>
      <c r="B115" t="s">
        <v>77</v>
      </c>
      <c r="C115" t="s">
        <v>341</v>
      </c>
      <c r="D115" t="s">
        <v>79</v>
      </c>
      <c r="E115" s="2" t="str">
        <f>HYPERLINK("capsilon://?command=openfolder&amp;siteaddress=FAM.docvelocity-na8.net&amp;folderid=FXBA18067B-ED52-6D87-0E3C-6F20AFFF0756","FX22024160")</f>
        <v>FX22024160</v>
      </c>
      <c r="F115" t="s">
        <v>80</v>
      </c>
      <c r="G115" t="s">
        <v>80</v>
      </c>
      <c r="H115" t="s">
        <v>81</v>
      </c>
      <c r="I115" t="s">
        <v>344</v>
      </c>
      <c r="J115">
        <v>187</v>
      </c>
      <c r="K115" t="s">
        <v>83</v>
      </c>
      <c r="L115" t="s">
        <v>84</v>
      </c>
      <c r="M115" t="s">
        <v>85</v>
      </c>
      <c r="N115">
        <v>1</v>
      </c>
      <c r="O115" s="1">
        <v>44629.464733796296</v>
      </c>
      <c r="P115" s="1">
        <v>44629.503854166665</v>
      </c>
      <c r="Q115">
        <v>3222</v>
      </c>
      <c r="R115">
        <v>158</v>
      </c>
      <c r="S115" t="b">
        <v>0</v>
      </c>
      <c r="T115" t="s">
        <v>86</v>
      </c>
      <c r="U115" t="b">
        <v>0</v>
      </c>
      <c r="V115" t="s">
        <v>101</v>
      </c>
      <c r="W115" s="1">
        <v>44629.503854166665</v>
      </c>
      <c r="X115">
        <v>141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187</v>
      </c>
      <c r="AE115">
        <v>182</v>
      </c>
      <c r="AF115">
        <v>0</v>
      </c>
      <c r="AG115">
        <v>4</v>
      </c>
      <c r="AH115" t="s">
        <v>86</v>
      </c>
      <c r="AI115" t="s">
        <v>86</v>
      </c>
      <c r="AJ115" t="s">
        <v>86</v>
      </c>
      <c r="AK115" t="s">
        <v>86</v>
      </c>
      <c r="AL115" t="s">
        <v>86</v>
      </c>
      <c r="AM115" t="s">
        <v>86</v>
      </c>
      <c r="AN115" t="s">
        <v>86</v>
      </c>
      <c r="AO115" t="s">
        <v>86</v>
      </c>
      <c r="AP115" t="s">
        <v>86</v>
      </c>
      <c r="AQ115" t="s">
        <v>86</v>
      </c>
      <c r="AR115" t="s">
        <v>86</v>
      </c>
      <c r="AS115" t="s">
        <v>86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35">
      <c r="A116" t="s">
        <v>345</v>
      </c>
      <c r="B116" t="s">
        <v>77</v>
      </c>
      <c r="C116" t="s">
        <v>334</v>
      </c>
      <c r="D116" t="s">
        <v>79</v>
      </c>
      <c r="E116" s="2" t="str">
        <f>HYPERLINK("capsilon://?command=openfolder&amp;siteaddress=FAM.docvelocity-na8.net&amp;folderid=FX4F122F21-8D39-957E-78CC-862FF31B9B0D","FX22032824")</f>
        <v>FX22032824</v>
      </c>
      <c r="F116" t="s">
        <v>80</v>
      </c>
      <c r="G116" t="s">
        <v>80</v>
      </c>
      <c r="H116" t="s">
        <v>81</v>
      </c>
      <c r="I116" t="s">
        <v>335</v>
      </c>
      <c r="J116">
        <v>240</v>
      </c>
      <c r="K116" t="s">
        <v>83</v>
      </c>
      <c r="L116" t="s">
        <v>84</v>
      </c>
      <c r="M116" t="s">
        <v>85</v>
      </c>
      <c r="N116">
        <v>2</v>
      </c>
      <c r="O116" s="1">
        <v>44629.493402777778</v>
      </c>
      <c r="P116" s="1">
        <v>44629.61314814815</v>
      </c>
      <c r="Q116">
        <v>5197</v>
      </c>
      <c r="R116">
        <v>5149</v>
      </c>
      <c r="S116" t="b">
        <v>0</v>
      </c>
      <c r="T116" t="s">
        <v>86</v>
      </c>
      <c r="U116" t="b">
        <v>1</v>
      </c>
      <c r="V116" t="s">
        <v>191</v>
      </c>
      <c r="W116" s="1">
        <v>44629.558472222219</v>
      </c>
      <c r="X116">
        <v>4764</v>
      </c>
      <c r="Y116">
        <v>123</v>
      </c>
      <c r="Z116">
        <v>0</v>
      </c>
      <c r="AA116">
        <v>123</v>
      </c>
      <c r="AB116">
        <v>0</v>
      </c>
      <c r="AC116">
        <v>91</v>
      </c>
      <c r="AD116">
        <v>117</v>
      </c>
      <c r="AE116">
        <v>0</v>
      </c>
      <c r="AF116">
        <v>0</v>
      </c>
      <c r="AG116">
        <v>0</v>
      </c>
      <c r="AH116" t="s">
        <v>88</v>
      </c>
      <c r="AI116" s="1">
        <v>44629.61314814815</v>
      </c>
      <c r="AJ116">
        <v>336</v>
      </c>
      <c r="AK116">
        <v>4</v>
      </c>
      <c r="AL116">
        <v>0</v>
      </c>
      <c r="AM116">
        <v>4</v>
      </c>
      <c r="AN116">
        <v>0</v>
      </c>
      <c r="AO116">
        <v>3</v>
      </c>
      <c r="AP116">
        <v>113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x14ac:dyDescent="0.35">
      <c r="A117" t="s">
        <v>346</v>
      </c>
      <c r="B117" t="s">
        <v>77</v>
      </c>
      <c r="C117" t="s">
        <v>334</v>
      </c>
      <c r="D117" t="s">
        <v>79</v>
      </c>
      <c r="E117" s="2" t="str">
        <f>HYPERLINK("capsilon://?command=openfolder&amp;siteaddress=FAM.docvelocity-na8.net&amp;folderid=FX4F122F21-8D39-957E-78CC-862FF31B9B0D","FX22032824")</f>
        <v>FX22032824</v>
      </c>
      <c r="F117" t="s">
        <v>80</v>
      </c>
      <c r="G117" t="s">
        <v>80</v>
      </c>
      <c r="H117" t="s">
        <v>81</v>
      </c>
      <c r="I117" t="s">
        <v>337</v>
      </c>
      <c r="J117">
        <v>249</v>
      </c>
      <c r="K117" t="s">
        <v>83</v>
      </c>
      <c r="L117" t="s">
        <v>84</v>
      </c>
      <c r="M117" t="s">
        <v>85</v>
      </c>
      <c r="N117">
        <v>2</v>
      </c>
      <c r="O117" s="1">
        <v>44629.49560185185</v>
      </c>
      <c r="P117" s="1">
        <v>44629.616087962961</v>
      </c>
      <c r="Q117">
        <v>8357</v>
      </c>
      <c r="R117">
        <v>2053</v>
      </c>
      <c r="S117" t="b">
        <v>0</v>
      </c>
      <c r="T117" t="s">
        <v>86</v>
      </c>
      <c r="U117" t="b">
        <v>1</v>
      </c>
      <c r="V117" t="s">
        <v>174</v>
      </c>
      <c r="W117" s="1">
        <v>44629.527129629627</v>
      </c>
      <c r="X117">
        <v>1771</v>
      </c>
      <c r="Y117">
        <v>113</v>
      </c>
      <c r="Z117">
        <v>0</v>
      </c>
      <c r="AA117">
        <v>113</v>
      </c>
      <c r="AB117">
        <v>15</v>
      </c>
      <c r="AC117">
        <v>82</v>
      </c>
      <c r="AD117">
        <v>136</v>
      </c>
      <c r="AE117">
        <v>0</v>
      </c>
      <c r="AF117">
        <v>0</v>
      </c>
      <c r="AG117">
        <v>0</v>
      </c>
      <c r="AH117" t="s">
        <v>88</v>
      </c>
      <c r="AI117" s="1">
        <v>44629.616087962961</v>
      </c>
      <c r="AJ117">
        <v>253</v>
      </c>
      <c r="AK117">
        <v>11</v>
      </c>
      <c r="AL117">
        <v>0</v>
      </c>
      <c r="AM117">
        <v>11</v>
      </c>
      <c r="AN117">
        <v>0</v>
      </c>
      <c r="AO117">
        <v>0</v>
      </c>
      <c r="AP117">
        <v>125</v>
      </c>
      <c r="AQ117">
        <v>0</v>
      </c>
      <c r="AR117">
        <v>0</v>
      </c>
      <c r="AS117">
        <v>0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x14ac:dyDescent="0.35">
      <c r="A118" t="s">
        <v>347</v>
      </c>
      <c r="B118" t="s">
        <v>77</v>
      </c>
      <c r="C118" t="s">
        <v>334</v>
      </c>
      <c r="D118" t="s">
        <v>79</v>
      </c>
      <c r="E118" s="2" t="str">
        <f>HYPERLINK("capsilon://?command=openfolder&amp;siteaddress=FAM.docvelocity-na8.net&amp;folderid=FX4F122F21-8D39-957E-78CC-862FF31B9B0D","FX22032824")</f>
        <v>FX22032824</v>
      </c>
      <c r="F118" t="s">
        <v>80</v>
      </c>
      <c r="G118" t="s">
        <v>80</v>
      </c>
      <c r="H118" t="s">
        <v>81</v>
      </c>
      <c r="I118" t="s">
        <v>339</v>
      </c>
      <c r="J118">
        <v>172</v>
      </c>
      <c r="K118" t="s">
        <v>83</v>
      </c>
      <c r="L118" t="s">
        <v>84</v>
      </c>
      <c r="M118" t="s">
        <v>85</v>
      </c>
      <c r="N118">
        <v>2</v>
      </c>
      <c r="O118" s="1">
        <v>44629.496087962965</v>
      </c>
      <c r="P118" s="1">
        <v>44629.518819444442</v>
      </c>
      <c r="Q118">
        <v>1324</v>
      </c>
      <c r="R118">
        <v>640</v>
      </c>
      <c r="S118" t="b">
        <v>0</v>
      </c>
      <c r="T118" t="s">
        <v>86</v>
      </c>
      <c r="U118" t="b">
        <v>1</v>
      </c>
      <c r="V118" t="s">
        <v>141</v>
      </c>
      <c r="W118" s="1">
        <v>44629.510393518518</v>
      </c>
      <c r="X118">
        <v>324</v>
      </c>
      <c r="Y118">
        <v>157</v>
      </c>
      <c r="Z118">
        <v>0</v>
      </c>
      <c r="AA118">
        <v>157</v>
      </c>
      <c r="AB118">
        <v>0</v>
      </c>
      <c r="AC118">
        <v>4</v>
      </c>
      <c r="AD118">
        <v>15</v>
      </c>
      <c r="AE118">
        <v>0</v>
      </c>
      <c r="AF118">
        <v>0</v>
      </c>
      <c r="AG118">
        <v>0</v>
      </c>
      <c r="AH118" t="s">
        <v>98</v>
      </c>
      <c r="AI118" s="1">
        <v>44629.518819444442</v>
      </c>
      <c r="AJ118">
        <v>308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15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35">
      <c r="A119" t="s">
        <v>348</v>
      </c>
      <c r="B119" t="s">
        <v>77</v>
      </c>
      <c r="C119" t="s">
        <v>341</v>
      </c>
      <c r="D119" t="s">
        <v>79</v>
      </c>
      <c r="E119" s="2" t="str">
        <f>HYPERLINK("capsilon://?command=openfolder&amp;siteaddress=FAM.docvelocity-na8.net&amp;folderid=FXBA18067B-ED52-6D87-0E3C-6F20AFFF0756","FX22024160")</f>
        <v>FX22024160</v>
      </c>
      <c r="F119" t="s">
        <v>80</v>
      </c>
      <c r="G119" t="s">
        <v>80</v>
      </c>
      <c r="H119" t="s">
        <v>81</v>
      </c>
      <c r="I119" t="s">
        <v>342</v>
      </c>
      <c r="J119">
        <v>321</v>
      </c>
      <c r="K119" t="s">
        <v>83</v>
      </c>
      <c r="L119" t="s">
        <v>84</v>
      </c>
      <c r="M119" t="s">
        <v>85</v>
      </c>
      <c r="N119">
        <v>2</v>
      </c>
      <c r="O119" s="1">
        <v>44629.50273148148</v>
      </c>
      <c r="P119" s="1">
        <v>44629.620381944442</v>
      </c>
      <c r="Q119">
        <v>9004</v>
      </c>
      <c r="R119">
        <v>1161</v>
      </c>
      <c r="S119" t="b">
        <v>0</v>
      </c>
      <c r="T119" t="s">
        <v>86</v>
      </c>
      <c r="U119" t="b">
        <v>1</v>
      </c>
      <c r="V119" t="s">
        <v>118</v>
      </c>
      <c r="W119" s="1">
        <v>44629.520821759259</v>
      </c>
      <c r="X119">
        <v>702</v>
      </c>
      <c r="Y119">
        <v>184</v>
      </c>
      <c r="Z119">
        <v>0</v>
      </c>
      <c r="AA119">
        <v>184</v>
      </c>
      <c r="AB119">
        <v>0</v>
      </c>
      <c r="AC119">
        <v>30</v>
      </c>
      <c r="AD119">
        <v>137</v>
      </c>
      <c r="AE119">
        <v>0</v>
      </c>
      <c r="AF119">
        <v>0</v>
      </c>
      <c r="AG119">
        <v>0</v>
      </c>
      <c r="AH119" t="s">
        <v>88</v>
      </c>
      <c r="AI119" s="1">
        <v>44629.620381944442</v>
      </c>
      <c r="AJ119">
        <v>370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137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x14ac:dyDescent="0.35">
      <c r="A120" t="s">
        <v>349</v>
      </c>
      <c r="B120" t="s">
        <v>77</v>
      </c>
      <c r="C120" t="s">
        <v>341</v>
      </c>
      <c r="D120" t="s">
        <v>79</v>
      </c>
      <c r="E120" s="2" t="str">
        <f>HYPERLINK("capsilon://?command=openfolder&amp;siteaddress=FAM.docvelocity-na8.net&amp;folderid=FXBA18067B-ED52-6D87-0E3C-6F20AFFF0756","FX22024160")</f>
        <v>FX22024160</v>
      </c>
      <c r="F120" t="s">
        <v>80</v>
      </c>
      <c r="G120" t="s">
        <v>80</v>
      </c>
      <c r="H120" t="s">
        <v>81</v>
      </c>
      <c r="I120" t="s">
        <v>344</v>
      </c>
      <c r="J120">
        <v>259</v>
      </c>
      <c r="K120" t="s">
        <v>83</v>
      </c>
      <c r="L120" t="s">
        <v>84</v>
      </c>
      <c r="M120" t="s">
        <v>85</v>
      </c>
      <c r="N120">
        <v>2</v>
      </c>
      <c r="O120" s="1">
        <v>44629.504606481481</v>
      </c>
      <c r="P120" s="1">
        <v>44629.649571759262</v>
      </c>
      <c r="Q120">
        <v>10999</v>
      </c>
      <c r="R120">
        <v>1526</v>
      </c>
      <c r="S120" t="b">
        <v>0</v>
      </c>
      <c r="T120" t="s">
        <v>86</v>
      </c>
      <c r="U120" t="b">
        <v>1</v>
      </c>
      <c r="V120" t="s">
        <v>141</v>
      </c>
      <c r="W120" s="1">
        <v>44629.521585648145</v>
      </c>
      <c r="X120">
        <v>755</v>
      </c>
      <c r="Y120">
        <v>239</v>
      </c>
      <c r="Z120">
        <v>0</v>
      </c>
      <c r="AA120">
        <v>239</v>
      </c>
      <c r="AB120">
        <v>0</v>
      </c>
      <c r="AC120">
        <v>5</v>
      </c>
      <c r="AD120">
        <v>20</v>
      </c>
      <c r="AE120">
        <v>0</v>
      </c>
      <c r="AF120">
        <v>0</v>
      </c>
      <c r="AG120">
        <v>0</v>
      </c>
      <c r="AH120" t="s">
        <v>128</v>
      </c>
      <c r="AI120" s="1">
        <v>44629.649571759262</v>
      </c>
      <c r="AJ120">
        <v>685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</v>
      </c>
      <c r="AQ120">
        <v>0</v>
      </c>
      <c r="AR120">
        <v>0</v>
      </c>
      <c r="AS120">
        <v>0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35">
      <c r="A121" t="s">
        <v>350</v>
      </c>
      <c r="B121" t="s">
        <v>77</v>
      </c>
      <c r="C121" t="s">
        <v>351</v>
      </c>
      <c r="D121" t="s">
        <v>79</v>
      </c>
      <c r="E121" s="2" t="str">
        <f>HYPERLINK("capsilon://?command=openfolder&amp;siteaddress=FAM.docvelocity-na8.net&amp;folderid=FX39A79A3E-225D-E871-5F83-766BA35C42F5","FX2203502")</f>
        <v>FX2203502</v>
      </c>
      <c r="F121" t="s">
        <v>80</v>
      </c>
      <c r="G121" t="s">
        <v>80</v>
      </c>
      <c r="H121" t="s">
        <v>81</v>
      </c>
      <c r="I121" t="s">
        <v>352</v>
      </c>
      <c r="J121">
        <v>574</v>
      </c>
      <c r="K121" t="s">
        <v>83</v>
      </c>
      <c r="L121" t="s">
        <v>84</v>
      </c>
      <c r="M121" t="s">
        <v>85</v>
      </c>
      <c r="N121">
        <v>1</v>
      </c>
      <c r="O121" s="1">
        <v>44629.557013888887</v>
      </c>
      <c r="P121" s="1">
        <v>44629.662893518522</v>
      </c>
      <c r="Q121">
        <v>8191</v>
      </c>
      <c r="R121">
        <v>957</v>
      </c>
      <c r="S121" t="b">
        <v>0</v>
      </c>
      <c r="T121" t="s">
        <v>86</v>
      </c>
      <c r="U121" t="b">
        <v>0</v>
      </c>
      <c r="V121" t="s">
        <v>101</v>
      </c>
      <c r="W121" s="1">
        <v>44629.662893518522</v>
      </c>
      <c r="X121">
        <v>371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574</v>
      </c>
      <c r="AE121">
        <v>538</v>
      </c>
      <c r="AF121">
        <v>0</v>
      </c>
      <c r="AG121">
        <v>17</v>
      </c>
      <c r="AH121" t="s">
        <v>86</v>
      </c>
      <c r="AI121" t="s">
        <v>86</v>
      </c>
      <c r="AJ121" t="s">
        <v>86</v>
      </c>
      <c r="AK121" t="s">
        <v>86</v>
      </c>
      <c r="AL121" t="s">
        <v>86</v>
      </c>
      <c r="AM121" t="s">
        <v>86</v>
      </c>
      <c r="AN121" t="s">
        <v>86</v>
      </c>
      <c r="AO121" t="s">
        <v>86</v>
      </c>
      <c r="AP121" t="s">
        <v>86</v>
      </c>
      <c r="AQ121" t="s">
        <v>86</v>
      </c>
      <c r="AR121" t="s">
        <v>86</v>
      </c>
      <c r="AS121" t="s">
        <v>86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35">
      <c r="A122" t="s">
        <v>353</v>
      </c>
      <c r="B122" t="s">
        <v>77</v>
      </c>
      <c r="C122" t="s">
        <v>354</v>
      </c>
      <c r="D122" t="s">
        <v>79</v>
      </c>
      <c r="E122" s="2" t="str">
        <f>HYPERLINK("capsilon://?command=openfolder&amp;siteaddress=FAM.docvelocity-na8.net&amp;folderid=FXF59DFC80-97BD-9D50-3E5E-F813971A6A22","FX22025200")</f>
        <v>FX22025200</v>
      </c>
      <c r="F122" t="s">
        <v>80</v>
      </c>
      <c r="G122" t="s">
        <v>80</v>
      </c>
      <c r="H122" t="s">
        <v>81</v>
      </c>
      <c r="I122" t="s">
        <v>355</v>
      </c>
      <c r="J122">
        <v>94</v>
      </c>
      <c r="K122" t="s">
        <v>83</v>
      </c>
      <c r="L122" t="s">
        <v>84</v>
      </c>
      <c r="M122" t="s">
        <v>85</v>
      </c>
      <c r="N122">
        <v>2</v>
      </c>
      <c r="O122" s="1">
        <v>44629.569907407407</v>
      </c>
      <c r="P122" s="1">
        <v>44629.653958333336</v>
      </c>
      <c r="Q122">
        <v>5632</v>
      </c>
      <c r="R122">
        <v>1630</v>
      </c>
      <c r="S122" t="b">
        <v>0</v>
      </c>
      <c r="T122" t="s">
        <v>86</v>
      </c>
      <c r="U122" t="b">
        <v>0</v>
      </c>
      <c r="V122" t="s">
        <v>150</v>
      </c>
      <c r="W122" s="1">
        <v>44629.584652777776</v>
      </c>
      <c r="X122">
        <v>1241</v>
      </c>
      <c r="Y122">
        <v>84</v>
      </c>
      <c r="Z122">
        <v>0</v>
      </c>
      <c r="AA122">
        <v>84</v>
      </c>
      <c r="AB122">
        <v>0</v>
      </c>
      <c r="AC122">
        <v>13</v>
      </c>
      <c r="AD122">
        <v>10</v>
      </c>
      <c r="AE122">
        <v>0</v>
      </c>
      <c r="AF122">
        <v>0</v>
      </c>
      <c r="AG122">
        <v>0</v>
      </c>
      <c r="AH122" t="s">
        <v>128</v>
      </c>
      <c r="AI122" s="1">
        <v>44629.653958333336</v>
      </c>
      <c r="AJ122">
        <v>378</v>
      </c>
      <c r="AK122">
        <v>5</v>
      </c>
      <c r="AL122">
        <v>0</v>
      </c>
      <c r="AM122">
        <v>5</v>
      </c>
      <c r="AN122">
        <v>0</v>
      </c>
      <c r="AO122">
        <v>5</v>
      </c>
      <c r="AP122">
        <v>5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x14ac:dyDescent="0.35">
      <c r="A123" t="s">
        <v>356</v>
      </c>
      <c r="B123" t="s">
        <v>77</v>
      </c>
      <c r="C123" t="s">
        <v>354</v>
      </c>
      <c r="D123" t="s">
        <v>79</v>
      </c>
      <c r="E123" s="2" t="str">
        <f>HYPERLINK("capsilon://?command=openfolder&amp;siteaddress=FAM.docvelocity-na8.net&amp;folderid=FXF59DFC80-97BD-9D50-3E5E-F813971A6A22","FX22025200")</f>
        <v>FX22025200</v>
      </c>
      <c r="F123" t="s">
        <v>80</v>
      </c>
      <c r="G123" t="s">
        <v>80</v>
      </c>
      <c r="H123" t="s">
        <v>81</v>
      </c>
      <c r="I123" t="s">
        <v>357</v>
      </c>
      <c r="J123">
        <v>155</v>
      </c>
      <c r="K123" t="s">
        <v>83</v>
      </c>
      <c r="L123" t="s">
        <v>84</v>
      </c>
      <c r="M123" t="s">
        <v>85</v>
      </c>
      <c r="N123">
        <v>1</v>
      </c>
      <c r="O123" s="1">
        <v>44629.588171296295</v>
      </c>
      <c r="P123" s="1">
        <v>44629.698113425926</v>
      </c>
      <c r="Q123">
        <v>7446</v>
      </c>
      <c r="R123">
        <v>2053</v>
      </c>
      <c r="S123" t="b">
        <v>0</v>
      </c>
      <c r="T123" t="s">
        <v>86</v>
      </c>
      <c r="U123" t="b">
        <v>0</v>
      </c>
      <c r="V123" t="s">
        <v>101</v>
      </c>
      <c r="W123" s="1">
        <v>44629.698113425926</v>
      </c>
      <c r="X123">
        <v>80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155</v>
      </c>
      <c r="AE123">
        <v>150</v>
      </c>
      <c r="AF123">
        <v>0</v>
      </c>
      <c r="AG123">
        <v>2</v>
      </c>
      <c r="AH123" t="s">
        <v>86</v>
      </c>
      <c r="AI123" t="s">
        <v>86</v>
      </c>
      <c r="AJ123" t="s">
        <v>86</v>
      </c>
      <c r="AK123" t="s">
        <v>86</v>
      </c>
      <c r="AL123" t="s">
        <v>86</v>
      </c>
      <c r="AM123" t="s">
        <v>86</v>
      </c>
      <c r="AN123" t="s">
        <v>86</v>
      </c>
      <c r="AO123" t="s">
        <v>86</v>
      </c>
      <c r="AP123" t="s">
        <v>86</v>
      </c>
      <c r="AQ123" t="s">
        <v>86</v>
      </c>
      <c r="AR123" t="s">
        <v>86</v>
      </c>
      <c r="AS123" t="s">
        <v>86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x14ac:dyDescent="0.35">
      <c r="A124" t="s">
        <v>358</v>
      </c>
      <c r="B124" t="s">
        <v>77</v>
      </c>
      <c r="C124" t="s">
        <v>351</v>
      </c>
      <c r="D124" t="s">
        <v>79</v>
      </c>
      <c r="E124" s="2" t="str">
        <f>HYPERLINK("capsilon://?command=openfolder&amp;siteaddress=FAM.docvelocity-na8.net&amp;folderid=FX39A79A3E-225D-E871-5F83-766BA35C42F5","FX2203502")</f>
        <v>FX2203502</v>
      </c>
      <c r="F124" t="s">
        <v>80</v>
      </c>
      <c r="G124" t="s">
        <v>80</v>
      </c>
      <c r="H124" t="s">
        <v>81</v>
      </c>
      <c r="I124" t="s">
        <v>352</v>
      </c>
      <c r="J124">
        <v>858</v>
      </c>
      <c r="K124" t="s">
        <v>83</v>
      </c>
      <c r="L124" t="s">
        <v>84</v>
      </c>
      <c r="M124" t="s">
        <v>85</v>
      </c>
      <c r="N124">
        <v>2</v>
      </c>
      <c r="O124" s="1">
        <v>44629.664444444446</v>
      </c>
      <c r="P124" s="1">
        <v>44630.340300925927</v>
      </c>
      <c r="Q124">
        <v>48534</v>
      </c>
      <c r="R124">
        <v>9860</v>
      </c>
      <c r="S124" t="b">
        <v>0</v>
      </c>
      <c r="T124" t="s">
        <v>86</v>
      </c>
      <c r="U124" t="b">
        <v>1</v>
      </c>
      <c r="V124" t="s">
        <v>141</v>
      </c>
      <c r="W124" s="1">
        <v>44629.72861111111</v>
      </c>
      <c r="X124">
        <v>4257</v>
      </c>
      <c r="Y124">
        <v>695</v>
      </c>
      <c r="Z124">
        <v>0</v>
      </c>
      <c r="AA124">
        <v>695</v>
      </c>
      <c r="AB124">
        <v>42</v>
      </c>
      <c r="AC124">
        <v>146</v>
      </c>
      <c r="AD124">
        <v>163</v>
      </c>
      <c r="AE124">
        <v>0</v>
      </c>
      <c r="AF124">
        <v>0</v>
      </c>
      <c r="AG124">
        <v>0</v>
      </c>
      <c r="AH124" t="s">
        <v>203</v>
      </c>
      <c r="AI124" s="1">
        <v>44630.340300925927</v>
      </c>
      <c r="AJ124">
        <v>5445</v>
      </c>
      <c r="AK124">
        <v>5</v>
      </c>
      <c r="AL124">
        <v>0</v>
      </c>
      <c r="AM124">
        <v>5</v>
      </c>
      <c r="AN124">
        <v>42</v>
      </c>
      <c r="AO124">
        <v>5</v>
      </c>
      <c r="AP124">
        <v>158</v>
      </c>
      <c r="AQ124">
        <v>0</v>
      </c>
      <c r="AR124">
        <v>0</v>
      </c>
      <c r="AS124">
        <v>0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x14ac:dyDescent="0.35">
      <c r="A125" t="s">
        <v>359</v>
      </c>
      <c r="B125" t="s">
        <v>77</v>
      </c>
      <c r="C125" t="s">
        <v>360</v>
      </c>
      <c r="D125" t="s">
        <v>79</v>
      </c>
      <c r="E125" s="2" t="str">
        <f>HYPERLINK("capsilon://?command=openfolder&amp;siteaddress=FAM.docvelocity-na8.net&amp;folderid=FX4FCE714C-C83C-75D7-389D-EDA53C41B899","FX2203909")</f>
        <v>FX2203909</v>
      </c>
      <c r="F125" t="s">
        <v>80</v>
      </c>
      <c r="G125" t="s">
        <v>80</v>
      </c>
      <c r="H125" t="s">
        <v>81</v>
      </c>
      <c r="I125" t="s">
        <v>361</v>
      </c>
      <c r="J125">
        <v>0</v>
      </c>
      <c r="K125" t="s">
        <v>83</v>
      </c>
      <c r="L125" t="s">
        <v>84</v>
      </c>
      <c r="M125" t="s">
        <v>85</v>
      </c>
      <c r="N125">
        <v>2</v>
      </c>
      <c r="O125" s="1">
        <v>44629.669085648151</v>
      </c>
      <c r="P125" s="1">
        <v>44629.686435185184</v>
      </c>
      <c r="Q125">
        <v>1254</v>
      </c>
      <c r="R125">
        <v>245</v>
      </c>
      <c r="S125" t="b">
        <v>0</v>
      </c>
      <c r="T125" t="s">
        <v>86</v>
      </c>
      <c r="U125" t="b">
        <v>0</v>
      </c>
      <c r="V125" t="s">
        <v>191</v>
      </c>
      <c r="W125" s="1">
        <v>44629.685185185182</v>
      </c>
      <c r="X125">
        <v>182</v>
      </c>
      <c r="Y125">
        <v>9</v>
      </c>
      <c r="Z125">
        <v>0</v>
      </c>
      <c r="AA125">
        <v>9</v>
      </c>
      <c r="AB125">
        <v>0</v>
      </c>
      <c r="AC125">
        <v>1</v>
      </c>
      <c r="AD125">
        <v>-9</v>
      </c>
      <c r="AE125">
        <v>0</v>
      </c>
      <c r="AF125">
        <v>0</v>
      </c>
      <c r="AG125">
        <v>0</v>
      </c>
      <c r="AH125" t="s">
        <v>88</v>
      </c>
      <c r="AI125" s="1">
        <v>44629.686435185184</v>
      </c>
      <c r="AJ125">
        <v>63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-9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x14ac:dyDescent="0.35">
      <c r="A126" t="s">
        <v>362</v>
      </c>
      <c r="B126" t="s">
        <v>77</v>
      </c>
      <c r="C126" t="s">
        <v>354</v>
      </c>
      <c r="D126" t="s">
        <v>79</v>
      </c>
      <c r="E126" s="2" t="str">
        <f>HYPERLINK("capsilon://?command=openfolder&amp;siteaddress=FAM.docvelocity-na8.net&amp;folderid=FXF59DFC80-97BD-9D50-3E5E-F813971A6A22","FX22025200")</f>
        <v>FX22025200</v>
      </c>
      <c r="F126" t="s">
        <v>80</v>
      </c>
      <c r="G126" t="s">
        <v>80</v>
      </c>
      <c r="H126" t="s">
        <v>81</v>
      </c>
      <c r="I126" t="s">
        <v>357</v>
      </c>
      <c r="J126">
        <v>179</v>
      </c>
      <c r="K126" t="s">
        <v>83</v>
      </c>
      <c r="L126" t="s">
        <v>84</v>
      </c>
      <c r="M126" t="s">
        <v>85</v>
      </c>
      <c r="N126">
        <v>2</v>
      </c>
      <c r="O126" s="1">
        <v>44629.698761574073</v>
      </c>
      <c r="P126" s="1">
        <v>44630.286064814813</v>
      </c>
      <c r="Q126">
        <v>48724</v>
      </c>
      <c r="R126">
        <v>2019</v>
      </c>
      <c r="S126" t="b">
        <v>0</v>
      </c>
      <c r="T126" t="s">
        <v>86</v>
      </c>
      <c r="U126" t="b">
        <v>1</v>
      </c>
      <c r="V126" t="s">
        <v>118</v>
      </c>
      <c r="W126" s="1">
        <v>44629.713645833333</v>
      </c>
      <c r="X126">
        <v>1261</v>
      </c>
      <c r="Y126">
        <v>193</v>
      </c>
      <c r="Z126">
        <v>0</v>
      </c>
      <c r="AA126">
        <v>193</v>
      </c>
      <c r="AB126">
        <v>0</v>
      </c>
      <c r="AC126">
        <v>59</v>
      </c>
      <c r="AD126">
        <v>-14</v>
      </c>
      <c r="AE126">
        <v>0</v>
      </c>
      <c r="AF126">
        <v>0</v>
      </c>
      <c r="AG126">
        <v>0</v>
      </c>
      <c r="AH126" t="s">
        <v>298</v>
      </c>
      <c r="AI126" s="1">
        <v>44630.286064814813</v>
      </c>
      <c r="AJ126">
        <v>758</v>
      </c>
      <c r="AK126">
        <v>5</v>
      </c>
      <c r="AL126">
        <v>0</v>
      </c>
      <c r="AM126">
        <v>5</v>
      </c>
      <c r="AN126">
        <v>0</v>
      </c>
      <c r="AO126">
        <v>5</v>
      </c>
      <c r="AP126">
        <v>-19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x14ac:dyDescent="0.35">
      <c r="A127" t="s">
        <v>363</v>
      </c>
      <c r="B127" t="s">
        <v>77</v>
      </c>
      <c r="C127" t="s">
        <v>364</v>
      </c>
      <c r="D127" t="s">
        <v>79</v>
      </c>
      <c r="E127" s="2" t="str">
        <f>HYPERLINK("capsilon://?command=openfolder&amp;siteaddress=FAM.docvelocity-na8.net&amp;folderid=FXE7F60FD7-119D-00B6-D2F9-E1CF4C2AC151","FX22021586")</f>
        <v>FX22021586</v>
      </c>
      <c r="F127" t="s">
        <v>80</v>
      </c>
      <c r="G127" t="s">
        <v>80</v>
      </c>
      <c r="H127" t="s">
        <v>81</v>
      </c>
      <c r="I127" t="s">
        <v>365</v>
      </c>
      <c r="J127">
        <v>28</v>
      </c>
      <c r="K127" t="s">
        <v>83</v>
      </c>
      <c r="L127" t="s">
        <v>84</v>
      </c>
      <c r="M127" t="s">
        <v>85</v>
      </c>
      <c r="N127">
        <v>1</v>
      </c>
      <c r="O127" s="1">
        <v>44629.999120370368</v>
      </c>
      <c r="P127" s="1">
        <v>44630.204976851855</v>
      </c>
      <c r="Q127">
        <v>16332</v>
      </c>
      <c r="R127">
        <v>1454</v>
      </c>
      <c r="S127" t="b">
        <v>0</v>
      </c>
      <c r="T127" t="s">
        <v>86</v>
      </c>
      <c r="U127" t="b">
        <v>0</v>
      </c>
      <c r="V127" t="s">
        <v>130</v>
      </c>
      <c r="W127" s="1">
        <v>44630.204976851855</v>
      </c>
      <c r="X127">
        <v>455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28</v>
      </c>
      <c r="AE127">
        <v>21</v>
      </c>
      <c r="AF127">
        <v>0</v>
      </c>
      <c r="AG127">
        <v>6</v>
      </c>
      <c r="AH127" t="s">
        <v>86</v>
      </c>
      <c r="AI127" t="s">
        <v>86</v>
      </c>
      <c r="AJ127" t="s">
        <v>86</v>
      </c>
      <c r="AK127" t="s">
        <v>86</v>
      </c>
      <c r="AL127" t="s">
        <v>86</v>
      </c>
      <c r="AM127" t="s">
        <v>86</v>
      </c>
      <c r="AN127" t="s">
        <v>86</v>
      </c>
      <c r="AO127" t="s">
        <v>86</v>
      </c>
      <c r="AP127" t="s">
        <v>86</v>
      </c>
      <c r="AQ127" t="s">
        <v>86</v>
      </c>
      <c r="AR127" t="s">
        <v>86</v>
      </c>
      <c r="AS127" t="s">
        <v>86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x14ac:dyDescent="0.35">
      <c r="A128" t="s">
        <v>366</v>
      </c>
      <c r="B128" t="s">
        <v>77</v>
      </c>
      <c r="C128" t="s">
        <v>364</v>
      </c>
      <c r="D128" t="s">
        <v>79</v>
      </c>
      <c r="E128" s="2" t="str">
        <f>HYPERLINK("capsilon://?command=openfolder&amp;siteaddress=FAM.docvelocity-na8.net&amp;folderid=FXE7F60FD7-119D-00B6-D2F9-E1CF4C2AC151","FX22021586")</f>
        <v>FX22021586</v>
      </c>
      <c r="F128" t="s">
        <v>80</v>
      </c>
      <c r="G128" t="s">
        <v>80</v>
      </c>
      <c r="H128" t="s">
        <v>81</v>
      </c>
      <c r="I128" t="s">
        <v>367</v>
      </c>
      <c r="J128">
        <v>56</v>
      </c>
      <c r="K128" t="s">
        <v>83</v>
      </c>
      <c r="L128" t="s">
        <v>84</v>
      </c>
      <c r="M128" t="s">
        <v>85</v>
      </c>
      <c r="N128">
        <v>1</v>
      </c>
      <c r="O128" s="1">
        <v>44629.999328703707</v>
      </c>
      <c r="P128" s="1">
        <v>44630.198796296296</v>
      </c>
      <c r="Q128">
        <v>16771</v>
      </c>
      <c r="R128">
        <v>463</v>
      </c>
      <c r="S128" t="b">
        <v>0</v>
      </c>
      <c r="T128" t="s">
        <v>86</v>
      </c>
      <c r="U128" t="b">
        <v>0</v>
      </c>
      <c r="V128" t="s">
        <v>130</v>
      </c>
      <c r="W128" s="1">
        <v>44630.198796296296</v>
      </c>
      <c r="X128">
        <v>300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56</v>
      </c>
      <c r="AE128">
        <v>42</v>
      </c>
      <c r="AF128">
        <v>0</v>
      </c>
      <c r="AG128">
        <v>3</v>
      </c>
      <c r="AH128" t="s">
        <v>86</v>
      </c>
      <c r="AI128" t="s">
        <v>86</v>
      </c>
      <c r="AJ128" t="s">
        <v>86</v>
      </c>
      <c r="AK128" t="s">
        <v>86</v>
      </c>
      <c r="AL128" t="s">
        <v>86</v>
      </c>
      <c r="AM128" t="s">
        <v>86</v>
      </c>
      <c r="AN128" t="s">
        <v>86</v>
      </c>
      <c r="AO128" t="s">
        <v>86</v>
      </c>
      <c r="AP128" t="s">
        <v>86</v>
      </c>
      <c r="AQ128" t="s">
        <v>86</v>
      </c>
      <c r="AR128" t="s">
        <v>86</v>
      </c>
      <c r="AS128" t="s">
        <v>86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x14ac:dyDescent="0.35">
      <c r="A129" t="s">
        <v>368</v>
      </c>
      <c r="B129" t="s">
        <v>77</v>
      </c>
      <c r="C129" t="s">
        <v>364</v>
      </c>
      <c r="D129" t="s">
        <v>79</v>
      </c>
      <c r="E129" s="2" t="str">
        <f>HYPERLINK("capsilon://?command=openfolder&amp;siteaddress=FAM.docvelocity-na8.net&amp;folderid=FXE7F60FD7-119D-00B6-D2F9-E1CF4C2AC151","FX22021586")</f>
        <v>FX22021586</v>
      </c>
      <c r="F129" t="s">
        <v>80</v>
      </c>
      <c r="G129" t="s">
        <v>80</v>
      </c>
      <c r="H129" t="s">
        <v>81</v>
      </c>
      <c r="I129" t="s">
        <v>367</v>
      </c>
      <c r="J129">
        <v>84</v>
      </c>
      <c r="K129" t="s">
        <v>83</v>
      </c>
      <c r="L129" t="s">
        <v>84</v>
      </c>
      <c r="M129" t="s">
        <v>85</v>
      </c>
      <c r="N129">
        <v>2</v>
      </c>
      <c r="O129" s="1">
        <v>44630.19972222222</v>
      </c>
      <c r="P129" s="1">
        <v>44630.290277777778</v>
      </c>
      <c r="Q129">
        <v>7151</v>
      </c>
      <c r="R129">
        <v>673</v>
      </c>
      <c r="S129" t="b">
        <v>0</v>
      </c>
      <c r="T129" t="s">
        <v>86</v>
      </c>
      <c r="U129" t="b">
        <v>1</v>
      </c>
      <c r="V129" t="s">
        <v>118</v>
      </c>
      <c r="W129" s="1">
        <v>44630.203402777777</v>
      </c>
      <c r="X129">
        <v>310</v>
      </c>
      <c r="Y129">
        <v>63</v>
      </c>
      <c r="Z129">
        <v>0</v>
      </c>
      <c r="AA129">
        <v>63</v>
      </c>
      <c r="AB129">
        <v>0</v>
      </c>
      <c r="AC129">
        <v>0</v>
      </c>
      <c r="AD129">
        <v>21</v>
      </c>
      <c r="AE129">
        <v>0</v>
      </c>
      <c r="AF129">
        <v>0</v>
      </c>
      <c r="AG129">
        <v>0</v>
      </c>
      <c r="AH129" t="s">
        <v>298</v>
      </c>
      <c r="AI129" s="1">
        <v>44630.290277777778</v>
      </c>
      <c r="AJ129">
        <v>363</v>
      </c>
      <c r="AK129">
        <v>2</v>
      </c>
      <c r="AL129">
        <v>0</v>
      </c>
      <c r="AM129">
        <v>2</v>
      </c>
      <c r="AN129">
        <v>0</v>
      </c>
      <c r="AO129">
        <v>2</v>
      </c>
      <c r="AP129">
        <v>19</v>
      </c>
      <c r="AQ129">
        <v>0</v>
      </c>
      <c r="AR129">
        <v>0</v>
      </c>
      <c r="AS129">
        <v>0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x14ac:dyDescent="0.35">
      <c r="A130" t="s">
        <v>369</v>
      </c>
      <c r="B130" t="s">
        <v>77</v>
      </c>
      <c r="C130" t="s">
        <v>364</v>
      </c>
      <c r="D130" t="s">
        <v>79</v>
      </c>
      <c r="E130" s="2" t="str">
        <f>HYPERLINK("capsilon://?command=openfolder&amp;siteaddress=FAM.docvelocity-na8.net&amp;folderid=FXE7F60FD7-119D-00B6-D2F9-E1CF4C2AC151","FX22021586")</f>
        <v>FX22021586</v>
      </c>
      <c r="F130" t="s">
        <v>80</v>
      </c>
      <c r="G130" t="s">
        <v>80</v>
      </c>
      <c r="H130" t="s">
        <v>81</v>
      </c>
      <c r="I130" t="s">
        <v>365</v>
      </c>
      <c r="J130">
        <v>168</v>
      </c>
      <c r="K130" t="s">
        <v>83</v>
      </c>
      <c r="L130" t="s">
        <v>84</v>
      </c>
      <c r="M130" t="s">
        <v>85</v>
      </c>
      <c r="N130">
        <v>2</v>
      </c>
      <c r="O130" s="1">
        <v>44630.205775462964</v>
      </c>
      <c r="P130" s="1">
        <v>44630.294259259259</v>
      </c>
      <c r="Q130">
        <v>6943</v>
      </c>
      <c r="R130">
        <v>702</v>
      </c>
      <c r="S130" t="b">
        <v>0</v>
      </c>
      <c r="T130" t="s">
        <v>86</v>
      </c>
      <c r="U130" t="b">
        <v>1</v>
      </c>
      <c r="V130" t="s">
        <v>118</v>
      </c>
      <c r="W130" s="1">
        <v>44630.21020833333</v>
      </c>
      <c r="X130">
        <v>359</v>
      </c>
      <c r="Y130">
        <v>126</v>
      </c>
      <c r="Z130">
        <v>0</v>
      </c>
      <c r="AA130">
        <v>126</v>
      </c>
      <c r="AB130">
        <v>0</v>
      </c>
      <c r="AC130">
        <v>0</v>
      </c>
      <c r="AD130">
        <v>42</v>
      </c>
      <c r="AE130">
        <v>0</v>
      </c>
      <c r="AF130">
        <v>0</v>
      </c>
      <c r="AG130">
        <v>0</v>
      </c>
      <c r="AH130" t="s">
        <v>298</v>
      </c>
      <c r="AI130" s="1">
        <v>44630.294259259259</v>
      </c>
      <c r="AJ130">
        <v>343</v>
      </c>
      <c r="AK130">
        <v>6</v>
      </c>
      <c r="AL130">
        <v>0</v>
      </c>
      <c r="AM130">
        <v>6</v>
      </c>
      <c r="AN130">
        <v>0</v>
      </c>
      <c r="AO130">
        <v>6</v>
      </c>
      <c r="AP130">
        <v>36</v>
      </c>
      <c r="AQ130">
        <v>0</v>
      </c>
      <c r="AR130">
        <v>0</v>
      </c>
      <c r="AS130">
        <v>0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x14ac:dyDescent="0.35">
      <c r="A131" t="s">
        <v>370</v>
      </c>
      <c r="B131" t="s">
        <v>77</v>
      </c>
      <c r="C131" t="s">
        <v>371</v>
      </c>
      <c r="D131" t="s">
        <v>79</v>
      </c>
      <c r="E131" s="2" t="str">
        <f>HYPERLINK("capsilon://?command=openfolder&amp;siteaddress=FAM.docvelocity-na8.net&amp;folderid=FXCA8F5217-2F5F-30FA-FCF9-B3D6B343FB61","FX22016215")</f>
        <v>FX22016215</v>
      </c>
      <c r="F131" t="s">
        <v>80</v>
      </c>
      <c r="G131" t="s">
        <v>80</v>
      </c>
      <c r="H131" t="s">
        <v>81</v>
      </c>
      <c r="I131" t="s">
        <v>372</v>
      </c>
      <c r="J131">
        <v>0</v>
      </c>
      <c r="K131" t="s">
        <v>83</v>
      </c>
      <c r="L131" t="s">
        <v>84</v>
      </c>
      <c r="M131" t="s">
        <v>85</v>
      </c>
      <c r="N131">
        <v>2</v>
      </c>
      <c r="O131" s="1">
        <v>44630.363657407404</v>
      </c>
      <c r="P131" s="1">
        <v>44630.370462962965</v>
      </c>
      <c r="Q131">
        <v>164</v>
      </c>
      <c r="R131">
        <v>424</v>
      </c>
      <c r="S131" t="b">
        <v>0</v>
      </c>
      <c r="T131" t="s">
        <v>86</v>
      </c>
      <c r="U131" t="b">
        <v>0</v>
      </c>
      <c r="V131" t="s">
        <v>87</v>
      </c>
      <c r="W131" s="1">
        <v>44630.367071759261</v>
      </c>
      <c r="X131">
        <v>266</v>
      </c>
      <c r="Y131">
        <v>11</v>
      </c>
      <c r="Z131">
        <v>0</v>
      </c>
      <c r="AA131">
        <v>11</v>
      </c>
      <c r="AB131">
        <v>0</v>
      </c>
      <c r="AC131">
        <v>1</v>
      </c>
      <c r="AD131">
        <v>-11</v>
      </c>
      <c r="AE131">
        <v>0</v>
      </c>
      <c r="AF131">
        <v>0</v>
      </c>
      <c r="AG131">
        <v>0</v>
      </c>
      <c r="AH131" t="s">
        <v>203</v>
      </c>
      <c r="AI131" s="1">
        <v>44630.370462962965</v>
      </c>
      <c r="AJ131">
        <v>148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-11</v>
      </c>
      <c r="AQ131">
        <v>0</v>
      </c>
      <c r="AR131">
        <v>0</v>
      </c>
      <c r="AS131">
        <v>0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x14ac:dyDescent="0.35">
      <c r="A132" t="s">
        <v>373</v>
      </c>
      <c r="B132" t="s">
        <v>77</v>
      </c>
      <c r="C132" t="s">
        <v>374</v>
      </c>
      <c r="D132" t="s">
        <v>79</v>
      </c>
      <c r="E132" s="2" t="str">
        <f>HYPERLINK("capsilon://?command=openfolder&amp;siteaddress=FAM.docvelocity-na8.net&amp;folderid=FX5A8098A4-1E8C-A360-5FFE-5ED5FE8CEEF5","FX220212686")</f>
        <v>FX220212686</v>
      </c>
      <c r="F132" t="s">
        <v>80</v>
      </c>
      <c r="G132" t="s">
        <v>80</v>
      </c>
      <c r="H132" t="s">
        <v>81</v>
      </c>
      <c r="I132" t="s">
        <v>375</v>
      </c>
      <c r="J132">
        <v>28</v>
      </c>
      <c r="K132" t="s">
        <v>83</v>
      </c>
      <c r="L132" t="s">
        <v>84</v>
      </c>
      <c r="M132" t="s">
        <v>85</v>
      </c>
      <c r="N132">
        <v>1</v>
      </c>
      <c r="O132" s="1">
        <v>44630.496412037035</v>
      </c>
      <c r="P132" s="1">
        <v>44630.536886574075</v>
      </c>
      <c r="Q132">
        <v>3089</v>
      </c>
      <c r="R132">
        <v>408</v>
      </c>
      <c r="S132" t="b">
        <v>0</v>
      </c>
      <c r="T132" t="s">
        <v>86</v>
      </c>
      <c r="U132" t="b">
        <v>0</v>
      </c>
      <c r="V132" t="s">
        <v>101</v>
      </c>
      <c r="W132" s="1">
        <v>44630.536886574075</v>
      </c>
      <c r="X132">
        <v>83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28</v>
      </c>
      <c r="AE132">
        <v>21</v>
      </c>
      <c r="AF132">
        <v>0</v>
      </c>
      <c r="AG132">
        <v>2</v>
      </c>
      <c r="AH132" t="s">
        <v>86</v>
      </c>
      <c r="AI132" t="s">
        <v>86</v>
      </c>
      <c r="AJ132" t="s">
        <v>86</v>
      </c>
      <c r="AK132" t="s">
        <v>86</v>
      </c>
      <c r="AL132" t="s">
        <v>86</v>
      </c>
      <c r="AM132" t="s">
        <v>86</v>
      </c>
      <c r="AN132" t="s">
        <v>86</v>
      </c>
      <c r="AO132" t="s">
        <v>86</v>
      </c>
      <c r="AP132" t="s">
        <v>86</v>
      </c>
      <c r="AQ132" t="s">
        <v>86</v>
      </c>
      <c r="AR132" t="s">
        <v>86</v>
      </c>
      <c r="AS132" t="s">
        <v>86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x14ac:dyDescent="0.35">
      <c r="A133" t="s">
        <v>376</v>
      </c>
      <c r="B133" t="s">
        <v>77</v>
      </c>
      <c r="C133" t="s">
        <v>377</v>
      </c>
      <c r="D133" t="s">
        <v>79</v>
      </c>
      <c r="E133" s="2" t="str">
        <f>HYPERLINK("capsilon://?command=openfolder&amp;siteaddress=FAM.docvelocity-na8.net&amp;folderid=FXFDD1744E-7C78-03DB-194D-C9E65A993FDE","FX220110481")</f>
        <v>FX220110481</v>
      </c>
      <c r="F133" t="s">
        <v>80</v>
      </c>
      <c r="G133" t="s">
        <v>80</v>
      </c>
      <c r="H133" t="s">
        <v>81</v>
      </c>
      <c r="I133" t="s">
        <v>378</v>
      </c>
      <c r="J133">
        <v>69</v>
      </c>
      <c r="K133" t="s">
        <v>83</v>
      </c>
      <c r="L133" t="s">
        <v>84</v>
      </c>
      <c r="M133" t="s">
        <v>85</v>
      </c>
      <c r="N133">
        <v>2</v>
      </c>
      <c r="O133" s="1">
        <v>44630.516226851854</v>
      </c>
      <c r="P133" s="1">
        <v>44630.530057870368</v>
      </c>
      <c r="Q133">
        <v>481</v>
      </c>
      <c r="R133">
        <v>714</v>
      </c>
      <c r="S133" t="b">
        <v>0</v>
      </c>
      <c r="T133" t="s">
        <v>86</v>
      </c>
      <c r="U133" t="b">
        <v>0</v>
      </c>
      <c r="V133" t="s">
        <v>87</v>
      </c>
      <c r="W133" s="1">
        <v>44630.521331018521</v>
      </c>
      <c r="X133">
        <v>438</v>
      </c>
      <c r="Y133">
        <v>64</v>
      </c>
      <c r="Z133">
        <v>0</v>
      </c>
      <c r="AA133">
        <v>64</v>
      </c>
      <c r="AB133">
        <v>0</v>
      </c>
      <c r="AC133">
        <v>1</v>
      </c>
      <c r="AD133">
        <v>5</v>
      </c>
      <c r="AE133">
        <v>0</v>
      </c>
      <c r="AF133">
        <v>0</v>
      </c>
      <c r="AG133">
        <v>0</v>
      </c>
      <c r="AH133" t="s">
        <v>98</v>
      </c>
      <c r="AI133" s="1">
        <v>44630.530057870368</v>
      </c>
      <c r="AJ133">
        <v>276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5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35">
      <c r="A134" t="s">
        <v>379</v>
      </c>
      <c r="B134" t="s">
        <v>77</v>
      </c>
      <c r="C134" t="s">
        <v>364</v>
      </c>
      <c r="D134" t="s">
        <v>79</v>
      </c>
      <c r="E134" s="2" t="str">
        <f>HYPERLINK("capsilon://?command=openfolder&amp;siteaddress=FAM.docvelocity-na8.net&amp;folderid=FXE7F60FD7-119D-00B6-D2F9-E1CF4C2AC151","FX22021586")</f>
        <v>FX22021586</v>
      </c>
      <c r="F134" t="s">
        <v>80</v>
      </c>
      <c r="G134" t="s">
        <v>80</v>
      </c>
      <c r="H134" t="s">
        <v>81</v>
      </c>
      <c r="I134" t="s">
        <v>380</v>
      </c>
      <c r="J134">
        <v>75</v>
      </c>
      <c r="K134" t="s">
        <v>83</v>
      </c>
      <c r="L134" t="s">
        <v>84</v>
      </c>
      <c r="M134" t="s">
        <v>85</v>
      </c>
      <c r="N134">
        <v>1</v>
      </c>
      <c r="O134" s="1">
        <v>44630.527025462965</v>
      </c>
      <c r="P134" s="1">
        <v>44630.537870370368</v>
      </c>
      <c r="Q134">
        <v>818</v>
      </c>
      <c r="R134">
        <v>119</v>
      </c>
      <c r="S134" t="b">
        <v>0</v>
      </c>
      <c r="T134" t="s">
        <v>86</v>
      </c>
      <c r="U134" t="b">
        <v>0</v>
      </c>
      <c r="V134" t="s">
        <v>101</v>
      </c>
      <c r="W134" s="1">
        <v>44630.537870370368</v>
      </c>
      <c r="X134">
        <v>84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75</v>
      </c>
      <c r="AE134">
        <v>70</v>
      </c>
      <c r="AF134">
        <v>0</v>
      </c>
      <c r="AG134">
        <v>3</v>
      </c>
      <c r="AH134" t="s">
        <v>86</v>
      </c>
      <c r="AI134" t="s">
        <v>86</v>
      </c>
      <c r="AJ134" t="s">
        <v>86</v>
      </c>
      <c r="AK134" t="s">
        <v>86</v>
      </c>
      <c r="AL134" t="s">
        <v>86</v>
      </c>
      <c r="AM134" t="s">
        <v>86</v>
      </c>
      <c r="AN134" t="s">
        <v>86</v>
      </c>
      <c r="AO134" t="s">
        <v>86</v>
      </c>
      <c r="AP134" t="s">
        <v>86</v>
      </c>
      <c r="AQ134" t="s">
        <v>86</v>
      </c>
      <c r="AR134" t="s">
        <v>86</v>
      </c>
      <c r="AS134" t="s">
        <v>86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x14ac:dyDescent="0.35">
      <c r="A135" t="s">
        <v>381</v>
      </c>
      <c r="B135" t="s">
        <v>77</v>
      </c>
      <c r="C135" t="s">
        <v>364</v>
      </c>
      <c r="D135" t="s">
        <v>79</v>
      </c>
      <c r="E135" s="2" t="str">
        <f>HYPERLINK("capsilon://?command=openfolder&amp;siteaddress=FAM.docvelocity-na8.net&amp;folderid=FXE7F60FD7-119D-00B6-D2F9-E1CF4C2AC151","FX22021586")</f>
        <v>FX22021586</v>
      </c>
      <c r="F135" t="s">
        <v>80</v>
      </c>
      <c r="G135" t="s">
        <v>80</v>
      </c>
      <c r="H135" t="s">
        <v>81</v>
      </c>
      <c r="I135" t="s">
        <v>382</v>
      </c>
      <c r="J135">
        <v>28</v>
      </c>
      <c r="K135" t="s">
        <v>83</v>
      </c>
      <c r="L135" t="s">
        <v>84</v>
      </c>
      <c r="M135" t="s">
        <v>85</v>
      </c>
      <c r="N135">
        <v>1</v>
      </c>
      <c r="O135" s="1">
        <v>44630.531087962961</v>
      </c>
      <c r="P135" s="1">
        <v>44630.539178240739</v>
      </c>
      <c r="Q135">
        <v>566</v>
      </c>
      <c r="R135">
        <v>133</v>
      </c>
      <c r="S135" t="b">
        <v>0</v>
      </c>
      <c r="T135" t="s">
        <v>86</v>
      </c>
      <c r="U135" t="b">
        <v>0</v>
      </c>
      <c r="V135" t="s">
        <v>101</v>
      </c>
      <c r="W135" s="1">
        <v>44630.539178240739</v>
      </c>
      <c r="X135">
        <v>112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28</v>
      </c>
      <c r="AE135">
        <v>21</v>
      </c>
      <c r="AF135">
        <v>0</v>
      </c>
      <c r="AG135">
        <v>2</v>
      </c>
      <c r="AH135" t="s">
        <v>86</v>
      </c>
      <c r="AI135" t="s">
        <v>86</v>
      </c>
      <c r="AJ135" t="s">
        <v>86</v>
      </c>
      <c r="AK135" t="s">
        <v>86</v>
      </c>
      <c r="AL135" t="s">
        <v>86</v>
      </c>
      <c r="AM135" t="s">
        <v>86</v>
      </c>
      <c r="AN135" t="s">
        <v>86</v>
      </c>
      <c r="AO135" t="s">
        <v>86</v>
      </c>
      <c r="AP135" t="s">
        <v>86</v>
      </c>
      <c r="AQ135" t="s">
        <v>86</v>
      </c>
      <c r="AR135" t="s">
        <v>86</v>
      </c>
      <c r="AS135" t="s">
        <v>86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x14ac:dyDescent="0.35">
      <c r="A136" t="s">
        <v>383</v>
      </c>
      <c r="B136" t="s">
        <v>77</v>
      </c>
      <c r="C136" t="s">
        <v>374</v>
      </c>
      <c r="D136" t="s">
        <v>79</v>
      </c>
      <c r="E136" s="2" t="str">
        <f>HYPERLINK("capsilon://?command=openfolder&amp;siteaddress=FAM.docvelocity-na8.net&amp;folderid=FX5A8098A4-1E8C-A360-5FFE-5ED5FE8CEEF5","FX220212686")</f>
        <v>FX220212686</v>
      </c>
      <c r="F136" t="s">
        <v>80</v>
      </c>
      <c r="G136" t="s">
        <v>80</v>
      </c>
      <c r="H136" t="s">
        <v>81</v>
      </c>
      <c r="I136" t="s">
        <v>375</v>
      </c>
      <c r="J136">
        <v>56</v>
      </c>
      <c r="K136" t="s">
        <v>83</v>
      </c>
      <c r="L136" t="s">
        <v>84</v>
      </c>
      <c r="M136" t="s">
        <v>85</v>
      </c>
      <c r="N136">
        <v>2</v>
      </c>
      <c r="O136" s="1">
        <v>44630.537465277775</v>
      </c>
      <c r="P136" s="1">
        <v>44630.571238425924</v>
      </c>
      <c r="Q136">
        <v>1485</v>
      </c>
      <c r="R136">
        <v>1433</v>
      </c>
      <c r="S136" t="b">
        <v>0</v>
      </c>
      <c r="T136" t="s">
        <v>86</v>
      </c>
      <c r="U136" t="b">
        <v>1</v>
      </c>
      <c r="V136" t="s">
        <v>276</v>
      </c>
      <c r="W136" s="1">
        <v>44630.565150462964</v>
      </c>
      <c r="X136">
        <v>887</v>
      </c>
      <c r="Y136">
        <v>42</v>
      </c>
      <c r="Z136">
        <v>0</v>
      </c>
      <c r="AA136">
        <v>42</v>
      </c>
      <c r="AB136">
        <v>0</v>
      </c>
      <c r="AC136">
        <v>34</v>
      </c>
      <c r="AD136">
        <v>14</v>
      </c>
      <c r="AE136">
        <v>0</v>
      </c>
      <c r="AF136">
        <v>0</v>
      </c>
      <c r="AG136">
        <v>0</v>
      </c>
      <c r="AH136" t="s">
        <v>88</v>
      </c>
      <c r="AI136" s="1">
        <v>44630.571238425924</v>
      </c>
      <c r="AJ136">
        <v>181</v>
      </c>
      <c r="AK136">
        <v>2</v>
      </c>
      <c r="AL136">
        <v>0</v>
      </c>
      <c r="AM136">
        <v>2</v>
      </c>
      <c r="AN136">
        <v>0</v>
      </c>
      <c r="AO136">
        <v>1</v>
      </c>
      <c r="AP136">
        <v>12</v>
      </c>
      <c r="AQ136">
        <v>0</v>
      </c>
      <c r="AR136">
        <v>0</v>
      </c>
      <c r="AS136">
        <v>0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x14ac:dyDescent="0.35">
      <c r="A137" t="s">
        <v>384</v>
      </c>
      <c r="B137" t="s">
        <v>77</v>
      </c>
      <c r="C137" t="s">
        <v>364</v>
      </c>
      <c r="D137" t="s">
        <v>79</v>
      </c>
      <c r="E137" s="2" t="str">
        <f>HYPERLINK("capsilon://?command=openfolder&amp;siteaddress=FAM.docvelocity-na8.net&amp;folderid=FXE7F60FD7-119D-00B6-D2F9-E1CF4C2AC151","FX22021586")</f>
        <v>FX22021586</v>
      </c>
      <c r="F137" t="s">
        <v>80</v>
      </c>
      <c r="G137" t="s">
        <v>80</v>
      </c>
      <c r="H137" t="s">
        <v>81</v>
      </c>
      <c r="I137" t="s">
        <v>380</v>
      </c>
      <c r="J137">
        <v>123</v>
      </c>
      <c r="K137" t="s">
        <v>83</v>
      </c>
      <c r="L137" t="s">
        <v>84</v>
      </c>
      <c r="M137" t="s">
        <v>85</v>
      </c>
      <c r="N137">
        <v>2</v>
      </c>
      <c r="O137" s="1">
        <v>44630.538518518515</v>
      </c>
      <c r="P137" s="1">
        <v>44630.549259259256</v>
      </c>
      <c r="Q137">
        <v>138</v>
      </c>
      <c r="R137">
        <v>790</v>
      </c>
      <c r="S137" t="b">
        <v>0</v>
      </c>
      <c r="T137" t="s">
        <v>86</v>
      </c>
      <c r="U137" t="b">
        <v>1</v>
      </c>
      <c r="V137" t="s">
        <v>126</v>
      </c>
      <c r="W137" s="1">
        <v>44630.546527777777</v>
      </c>
      <c r="X137">
        <v>606</v>
      </c>
      <c r="Y137">
        <v>99</v>
      </c>
      <c r="Z137">
        <v>0</v>
      </c>
      <c r="AA137">
        <v>99</v>
      </c>
      <c r="AB137">
        <v>0</v>
      </c>
      <c r="AC137">
        <v>20</v>
      </c>
      <c r="AD137">
        <v>24</v>
      </c>
      <c r="AE137">
        <v>0</v>
      </c>
      <c r="AF137">
        <v>0</v>
      </c>
      <c r="AG137">
        <v>0</v>
      </c>
      <c r="AH137" t="s">
        <v>88</v>
      </c>
      <c r="AI137" s="1">
        <v>44630.549259259256</v>
      </c>
      <c r="AJ137">
        <v>177</v>
      </c>
      <c r="AK137">
        <v>3</v>
      </c>
      <c r="AL137">
        <v>0</v>
      </c>
      <c r="AM137">
        <v>3</v>
      </c>
      <c r="AN137">
        <v>0</v>
      </c>
      <c r="AO137">
        <v>2</v>
      </c>
      <c r="AP137">
        <v>21</v>
      </c>
      <c r="AQ137">
        <v>0</v>
      </c>
      <c r="AR137">
        <v>0</v>
      </c>
      <c r="AS137">
        <v>0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x14ac:dyDescent="0.35">
      <c r="A138" t="s">
        <v>385</v>
      </c>
      <c r="B138" t="s">
        <v>77</v>
      </c>
      <c r="C138" t="s">
        <v>364</v>
      </c>
      <c r="D138" t="s">
        <v>79</v>
      </c>
      <c r="E138" s="2" t="str">
        <f>HYPERLINK("capsilon://?command=openfolder&amp;siteaddress=FAM.docvelocity-na8.net&amp;folderid=FXE7F60FD7-119D-00B6-D2F9-E1CF4C2AC151","FX22021586")</f>
        <v>FX22021586</v>
      </c>
      <c r="F138" t="s">
        <v>80</v>
      </c>
      <c r="G138" t="s">
        <v>80</v>
      </c>
      <c r="H138" t="s">
        <v>81</v>
      </c>
      <c r="I138" t="s">
        <v>382</v>
      </c>
      <c r="J138">
        <v>56</v>
      </c>
      <c r="K138" t="s">
        <v>83</v>
      </c>
      <c r="L138" t="s">
        <v>84</v>
      </c>
      <c r="M138" t="s">
        <v>85</v>
      </c>
      <c r="N138">
        <v>2</v>
      </c>
      <c r="O138" s="1">
        <v>44630.539965277778</v>
      </c>
      <c r="P138" s="1">
        <v>44630.547199074077</v>
      </c>
      <c r="Q138">
        <v>40</v>
      </c>
      <c r="R138">
        <v>585</v>
      </c>
      <c r="S138" t="b">
        <v>0</v>
      </c>
      <c r="T138" t="s">
        <v>86</v>
      </c>
      <c r="U138" t="b">
        <v>1</v>
      </c>
      <c r="V138" t="s">
        <v>141</v>
      </c>
      <c r="W138" s="1">
        <v>44630.544999999998</v>
      </c>
      <c r="X138">
        <v>416</v>
      </c>
      <c r="Y138">
        <v>42</v>
      </c>
      <c r="Z138">
        <v>0</v>
      </c>
      <c r="AA138">
        <v>42</v>
      </c>
      <c r="AB138">
        <v>0</v>
      </c>
      <c r="AC138">
        <v>0</v>
      </c>
      <c r="AD138">
        <v>14</v>
      </c>
      <c r="AE138">
        <v>0</v>
      </c>
      <c r="AF138">
        <v>0</v>
      </c>
      <c r="AG138">
        <v>0</v>
      </c>
      <c r="AH138" t="s">
        <v>88</v>
      </c>
      <c r="AI138" s="1">
        <v>44630.547199074077</v>
      </c>
      <c r="AJ138">
        <v>169</v>
      </c>
      <c r="AK138">
        <v>3</v>
      </c>
      <c r="AL138">
        <v>0</v>
      </c>
      <c r="AM138">
        <v>3</v>
      </c>
      <c r="AN138">
        <v>0</v>
      </c>
      <c r="AO138">
        <v>2</v>
      </c>
      <c r="AP138">
        <v>11</v>
      </c>
      <c r="AQ138">
        <v>0</v>
      </c>
      <c r="AR138">
        <v>0</v>
      </c>
      <c r="AS138">
        <v>0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x14ac:dyDescent="0.35">
      <c r="A139" t="s">
        <v>386</v>
      </c>
      <c r="B139" t="s">
        <v>77</v>
      </c>
      <c r="C139" t="s">
        <v>95</v>
      </c>
      <c r="D139" t="s">
        <v>79</v>
      </c>
      <c r="E139" s="2" t="str">
        <f>HYPERLINK("capsilon://?command=openfolder&amp;siteaddress=FAM.docvelocity-na8.net&amp;folderid=FXA08DD81C-7353-79E4-9DDD-E134BB784CA8","FX220210404")</f>
        <v>FX220210404</v>
      </c>
      <c r="F139" t="s">
        <v>80</v>
      </c>
      <c r="G139" t="s">
        <v>80</v>
      </c>
      <c r="H139" t="s">
        <v>81</v>
      </c>
      <c r="I139" t="s">
        <v>103</v>
      </c>
      <c r="J139">
        <v>0</v>
      </c>
      <c r="K139" t="s">
        <v>83</v>
      </c>
      <c r="L139" t="s">
        <v>84</v>
      </c>
      <c r="M139" t="s">
        <v>85</v>
      </c>
      <c r="N139">
        <v>2</v>
      </c>
      <c r="O139" s="1">
        <v>44621.66479166667</v>
      </c>
      <c r="P139" s="1">
        <v>44621.714791666665</v>
      </c>
      <c r="Q139">
        <v>2358</v>
      </c>
      <c r="R139">
        <v>1962</v>
      </c>
      <c r="S139" t="b">
        <v>0</v>
      </c>
      <c r="T139" t="s">
        <v>86</v>
      </c>
      <c r="U139" t="b">
        <v>1</v>
      </c>
      <c r="V139" t="s">
        <v>159</v>
      </c>
      <c r="W139" s="1">
        <v>44621.677094907405</v>
      </c>
      <c r="X139">
        <v>1046</v>
      </c>
      <c r="Y139">
        <v>37</v>
      </c>
      <c r="Z139">
        <v>0</v>
      </c>
      <c r="AA139">
        <v>37</v>
      </c>
      <c r="AB139">
        <v>0</v>
      </c>
      <c r="AC139">
        <v>26</v>
      </c>
      <c r="AD139">
        <v>-37</v>
      </c>
      <c r="AE139">
        <v>0</v>
      </c>
      <c r="AF139">
        <v>0</v>
      </c>
      <c r="AG139">
        <v>0</v>
      </c>
      <c r="AH139" t="s">
        <v>128</v>
      </c>
      <c r="AI139" s="1">
        <v>44621.714791666665</v>
      </c>
      <c r="AJ139">
        <v>916</v>
      </c>
      <c r="AK139">
        <v>15</v>
      </c>
      <c r="AL139">
        <v>0</v>
      </c>
      <c r="AM139">
        <v>15</v>
      </c>
      <c r="AN139">
        <v>0</v>
      </c>
      <c r="AO139">
        <v>15</v>
      </c>
      <c r="AP139">
        <v>-52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35">
      <c r="A140" t="s">
        <v>387</v>
      </c>
      <c r="B140" t="s">
        <v>77</v>
      </c>
      <c r="C140" t="s">
        <v>95</v>
      </c>
      <c r="D140" t="s">
        <v>79</v>
      </c>
      <c r="E140" s="2" t="str">
        <f>HYPERLINK("capsilon://?command=openfolder&amp;siteaddress=FAM.docvelocity-na8.net&amp;folderid=FXA08DD81C-7353-79E4-9DDD-E134BB784CA8","FX220210404")</f>
        <v>FX220210404</v>
      </c>
      <c r="F140" t="s">
        <v>80</v>
      </c>
      <c r="G140" t="s">
        <v>80</v>
      </c>
      <c r="H140" t="s">
        <v>81</v>
      </c>
      <c r="I140" t="s">
        <v>100</v>
      </c>
      <c r="J140">
        <v>0</v>
      </c>
      <c r="K140" t="s">
        <v>83</v>
      </c>
      <c r="L140" t="s">
        <v>84</v>
      </c>
      <c r="M140" t="s">
        <v>85</v>
      </c>
      <c r="N140">
        <v>2</v>
      </c>
      <c r="O140" s="1">
        <v>44621.665196759262</v>
      </c>
      <c r="P140" s="1">
        <v>44622.268495370372</v>
      </c>
      <c r="Q140">
        <v>45070</v>
      </c>
      <c r="R140">
        <v>7055</v>
      </c>
      <c r="S140" t="b">
        <v>0</v>
      </c>
      <c r="T140" t="s">
        <v>86</v>
      </c>
      <c r="U140" t="b">
        <v>1</v>
      </c>
      <c r="V140" t="s">
        <v>97</v>
      </c>
      <c r="W140" s="1">
        <v>44621.687708333331</v>
      </c>
      <c r="X140">
        <v>1836</v>
      </c>
      <c r="Y140">
        <v>318</v>
      </c>
      <c r="Z140">
        <v>0</v>
      </c>
      <c r="AA140">
        <v>318</v>
      </c>
      <c r="AB140">
        <v>0</v>
      </c>
      <c r="AC140">
        <v>280</v>
      </c>
      <c r="AD140">
        <v>-318</v>
      </c>
      <c r="AE140">
        <v>0</v>
      </c>
      <c r="AF140">
        <v>0</v>
      </c>
      <c r="AG140">
        <v>0</v>
      </c>
      <c r="AH140" t="s">
        <v>131</v>
      </c>
      <c r="AI140" s="1">
        <v>44622.268495370372</v>
      </c>
      <c r="AJ140">
        <v>916</v>
      </c>
      <c r="AK140">
        <v>11</v>
      </c>
      <c r="AL140">
        <v>0</v>
      </c>
      <c r="AM140">
        <v>11</v>
      </c>
      <c r="AN140">
        <v>0</v>
      </c>
      <c r="AO140">
        <v>11</v>
      </c>
      <c r="AP140">
        <v>-329</v>
      </c>
      <c r="AQ140">
        <v>0</v>
      </c>
      <c r="AR140">
        <v>0</v>
      </c>
      <c r="AS140">
        <v>0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x14ac:dyDescent="0.35">
      <c r="A141" t="s">
        <v>388</v>
      </c>
      <c r="B141" t="s">
        <v>77</v>
      </c>
      <c r="C141" t="s">
        <v>389</v>
      </c>
      <c r="D141" t="s">
        <v>79</v>
      </c>
      <c r="E141" s="2" t="str">
        <f>HYPERLINK("capsilon://?command=openfolder&amp;siteaddress=FAM.docvelocity-na8.net&amp;folderid=FX3063A692-66B7-777B-78FE-43EBA8BCDB42","FX22026878")</f>
        <v>FX22026878</v>
      </c>
      <c r="F141" t="s">
        <v>80</v>
      </c>
      <c r="G141" t="s">
        <v>80</v>
      </c>
      <c r="H141" t="s">
        <v>81</v>
      </c>
      <c r="I141" t="s">
        <v>390</v>
      </c>
      <c r="J141">
        <v>235</v>
      </c>
      <c r="K141" t="s">
        <v>83</v>
      </c>
      <c r="L141" t="s">
        <v>84</v>
      </c>
      <c r="M141" t="s">
        <v>85</v>
      </c>
      <c r="N141">
        <v>1</v>
      </c>
      <c r="O141" s="1">
        <v>44630.66783564815</v>
      </c>
      <c r="P141" s="1">
        <v>44630.771516203706</v>
      </c>
      <c r="Q141">
        <v>8084</v>
      </c>
      <c r="R141">
        <v>874</v>
      </c>
      <c r="S141" t="b">
        <v>0</v>
      </c>
      <c r="T141" t="s">
        <v>86</v>
      </c>
      <c r="U141" t="b">
        <v>0</v>
      </c>
      <c r="V141" t="s">
        <v>101</v>
      </c>
      <c r="W141" s="1">
        <v>44630.771516203706</v>
      </c>
      <c r="X141">
        <v>105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235</v>
      </c>
      <c r="AE141">
        <v>230</v>
      </c>
      <c r="AF141">
        <v>0</v>
      </c>
      <c r="AG141">
        <v>4</v>
      </c>
      <c r="AH141" t="s">
        <v>86</v>
      </c>
      <c r="AI141" t="s">
        <v>86</v>
      </c>
      <c r="AJ141" t="s">
        <v>86</v>
      </c>
      <c r="AK141" t="s">
        <v>86</v>
      </c>
      <c r="AL141" t="s">
        <v>86</v>
      </c>
      <c r="AM141" t="s">
        <v>86</v>
      </c>
      <c r="AN141" t="s">
        <v>86</v>
      </c>
      <c r="AO141" t="s">
        <v>86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35">
      <c r="A142" t="s">
        <v>391</v>
      </c>
      <c r="B142" t="s">
        <v>77</v>
      </c>
      <c r="C142" t="s">
        <v>389</v>
      </c>
      <c r="D142" t="s">
        <v>79</v>
      </c>
      <c r="E142" s="2" t="str">
        <f>HYPERLINK("capsilon://?command=openfolder&amp;siteaddress=FAM.docvelocity-na8.net&amp;folderid=FX3063A692-66B7-777B-78FE-43EBA8BCDB42","FX22026878")</f>
        <v>FX22026878</v>
      </c>
      <c r="F142" t="s">
        <v>80</v>
      </c>
      <c r="G142" t="s">
        <v>80</v>
      </c>
      <c r="H142" t="s">
        <v>81</v>
      </c>
      <c r="I142" t="s">
        <v>392</v>
      </c>
      <c r="J142">
        <v>72</v>
      </c>
      <c r="K142" t="s">
        <v>83</v>
      </c>
      <c r="L142" t="s">
        <v>84</v>
      </c>
      <c r="M142" t="s">
        <v>85</v>
      </c>
      <c r="N142">
        <v>2</v>
      </c>
      <c r="O142" s="1">
        <v>44630.677037037036</v>
      </c>
      <c r="P142" s="1">
        <v>44630.705625000002</v>
      </c>
      <c r="Q142">
        <v>1260</v>
      </c>
      <c r="R142">
        <v>1210</v>
      </c>
      <c r="S142" t="b">
        <v>0</v>
      </c>
      <c r="T142" t="s">
        <v>86</v>
      </c>
      <c r="U142" t="b">
        <v>0</v>
      </c>
      <c r="V142" t="s">
        <v>97</v>
      </c>
      <c r="W142" s="1">
        <v>44630.689386574071</v>
      </c>
      <c r="X142">
        <v>761</v>
      </c>
      <c r="Y142">
        <v>44</v>
      </c>
      <c r="Z142">
        <v>0</v>
      </c>
      <c r="AA142">
        <v>44</v>
      </c>
      <c r="AB142">
        <v>0</v>
      </c>
      <c r="AC142">
        <v>25</v>
      </c>
      <c r="AD142">
        <v>28</v>
      </c>
      <c r="AE142">
        <v>0</v>
      </c>
      <c r="AF142">
        <v>0</v>
      </c>
      <c r="AG142">
        <v>0</v>
      </c>
      <c r="AH142" t="s">
        <v>128</v>
      </c>
      <c r="AI142" s="1">
        <v>44630.705625000002</v>
      </c>
      <c r="AJ142">
        <v>326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28</v>
      </c>
      <c r="AQ142">
        <v>0</v>
      </c>
      <c r="AR142">
        <v>0</v>
      </c>
      <c r="AS142">
        <v>0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35">
      <c r="A143" t="s">
        <v>393</v>
      </c>
      <c r="B143" t="s">
        <v>77</v>
      </c>
      <c r="C143" t="s">
        <v>389</v>
      </c>
      <c r="D143" t="s">
        <v>79</v>
      </c>
      <c r="E143" s="2" t="str">
        <f>HYPERLINK("capsilon://?command=openfolder&amp;siteaddress=FAM.docvelocity-na8.net&amp;folderid=FX3063A692-66B7-777B-78FE-43EBA8BCDB42","FX22026878")</f>
        <v>FX22026878</v>
      </c>
      <c r="F143" t="s">
        <v>80</v>
      </c>
      <c r="G143" t="s">
        <v>80</v>
      </c>
      <c r="H143" t="s">
        <v>81</v>
      </c>
      <c r="I143" t="s">
        <v>394</v>
      </c>
      <c r="J143">
        <v>32</v>
      </c>
      <c r="K143" t="s">
        <v>83</v>
      </c>
      <c r="L143" t="s">
        <v>84</v>
      </c>
      <c r="M143" t="s">
        <v>85</v>
      </c>
      <c r="N143">
        <v>2</v>
      </c>
      <c r="O143" s="1">
        <v>44630.677337962959</v>
      </c>
      <c r="P143" s="1">
        <v>44630.702210648145</v>
      </c>
      <c r="Q143">
        <v>2030</v>
      </c>
      <c r="R143">
        <v>119</v>
      </c>
      <c r="S143" t="b">
        <v>0</v>
      </c>
      <c r="T143" t="s">
        <v>86</v>
      </c>
      <c r="U143" t="b">
        <v>0</v>
      </c>
      <c r="V143" t="s">
        <v>97</v>
      </c>
      <c r="W143" s="1">
        <v>44630.680567129632</v>
      </c>
      <c r="X143">
        <v>101</v>
      </c>
      <c r="Y143">
        <v>0</v>
      </c>
      <c r="Z143">
        <v>0</v>
      </c>
      <c r="AA143">
        <v>0</v>
      </c>
      <c r="AB143">
        <v>27</v>
      </c>
      <c r="AC143">
        <v>0</v>
      </c>
      <c r="AD143">
        <v>32</v>
      </c>
      <c r="AE143">
        <v>0</v>
      </c>
      <c r="AF143">
        <v>0</v>
      </c>
      <c r="AG143">
        <v>0</v>
      </c>
      <c r="AH143" t="s">
        <v>98</v>
      </c>
      <c r="AI143" s="1">
        <v>44630.702210648145</v>
      </c>
      <c r="AJ143">
        <v>18</v>
      </c>
      <c r="AK143">
        <v>0</v>
      </c>
      <c r="AL143">
        <v>0</v>
      </c>
      <c r="AM143">
        <v>0</v>
      </c>
      <c r="AN143">
        <v>27</v>
      </c>
      <c r="AO143">
        <v>0</v>
      </c>
      <c r="AP143">
        <v>32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35">
      <c r="A144" t="s">
        <v>395</v>
      </c>
      <c r="B144" t="s">
        <v>77</v>
      </c>
      <c r="C144" t="s">
        <v>95</v>
      </c>
      <c r="D144" t="s">
        <v>79</v>
      </c>
      <c r="E144" s="2" t="str">
        <f>HYPERLINK("capsilon://?command=openfolder&amp;siteaddress=FAM.docvelocity-na8.net&amp;folderid=FXA08DD81C-7353-79E4-9DDD-E134BB784CA8","FX220210404")</f>
        <v>FX220210404</v>
      </c>
      <c r="F144" t="s">
        <v>80</v>
      </c>
      <c r="G144" t="s">
        <v>80</v>
      </c>
      <c r="H144" t="s">
        <v>81</v>
      </c>
      <c r="I144" t="s">
        <v>110</v>
      </c>
      <c r="J144">
        <v>0</v>
      </c>
      <c r="K144" t="s">
        <v>83</v>
      </c>
      <c r="L144" t="s">
        <v>84</v>
      </c>
      <c r="M144" t="s">
        <v>85</v>
      </c>
      <c r="N144">
        <v>2</v>
      </c>
      <c r="O144" s="1">
        <v>44621.671967592592</v>
      </c>
      <c r="P144" s="1">
        <v>44621.770810185182</v>
      </c>
      <c r="Q144">
        <v>5568</v>
      </c>
      <c r="R144">
        <v>2972</v>
      </c>
      <c r="S144" t="b">
        <v>0</v>
      </c>
      <c r="T144" t="s">
        <v>86</v>
      </c>
      <c r="U144" t="b">
        <v>1</v>
      </c>
      <c r="V144" t="s">
        <v>174</v>
      </c>
      <c r="W144" s="1">
        <v>44621.688877314817</v>
      </c>
      <c r="X144">
        <v>1064</v>
      </c>
      <c r="Y144">
        <v>111</v>
      </c>
      <c r="Z144">
        <v>0</v>
      </c>
      <c r="AA144">
        <v>111</v>
      </c>
      <c r="AB144">
        <v>0</v>
      </c>
      <c r="AC144">
        <v>78</v>
      </c>
      <c r="AD144">
        <v>-111</v>
      </c>
      <c r="AE144">
        <v>0</v>
      </c>
      <c r="AF144">
        <v>0</v>
      </c>
      <c r="AG144">
        <v>0</v>
      </c>
      <c r="AH144" t="s">
        <v>98</v>
      </c>
      <c r="AI144" s="1">
        <v>44621.770810185182</v>
      </c>
      <c r="AJ144">
        <v>702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-112</v>
      </c>
      <c r="AQ144">
        <v>0</v>
      </c>
      <c r="AR144">
        <v>0</v>
      </c>
      <c r="AS144">
        <v>0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35">
      <c r="A145" t="s">
        <v>396</v>
      </c>
      <c r="B145" t="s">
        <v>77</v>
      </c>
      <c r="C145" t="s">
        <v>389</v>
      </c>
      <c r="D145" t="s">
        <v>79</v>
      </c>
      <c r="E145" s="2" t="str">
        <f>HYPERLINK("capsilon://?command=openfolder&amp;siteaddress=FAM.docvelocity-na8.net&amp;folderid=FX3063A692-66B7-777B-78FE-43EBA8BCDB42","FX22026878")</f>
        <v>FX22026878</v>
      </c>
      <c r="F145" t="s">
        <v>80</v>
      </c>
      <c r="G145" t="s">
        <v>80</v>
      </c>
      <c r="H145" t="s">
        <v>81</v>
      </c>
      <c r="I145" t="s">
        <v>397</v>
      </c>
      <c r="J145">
        <v>80</v>
      </c>
      <c r="K145" t="s">
        <v>83</v>
      </c>
      <c r="L145" t="s">
        <v>84</v>
      </c>
      <c r="M145" t="s">
        <v>85</v>
      </c>
      <c r="N145">
        <v>2</v>
      </c>
      <c r="O145" s="1">
        <v>44630.6794212963</v>
      </c>
      <c r="P145" s="1">
        <v>44630.708356481482</v>
      </c>
      <c r="Q145">
        <v>1597</v>
      </c>
      <c r="R145">
        <v>903</v>
      </c>
      <c r="S145" t="b">
        <v>0</v>
      </c>
      <c r="T145" t="s">
        <v>86</v>
      </c>
      <c r="U145" t="b">
        <v>0</v>
      </c>
      <c r="V145" t="s">
        <v>130</v>
      </c>
      <c r="W145" s="1">
        <v>44630.693935185183</v>
      </c>
      <c r="X145">
        <v>592</v>
      </c>
      <c r="Y145">
        <v>44</v>
      </c>
      <c r="Z145">
        <v>0</v>
      </c>
      <c r="AA145">
        <v>44</v>
      </c>
      <c r="AB145">
        <v>0</v>
      </c>
      <c r="AC145">
        <v>20</v>
      </c>
      <c r="AD145">
        <v>36</v>
      </c>
      <c r="AE145">
        <v>0</v>
      </c>
      <c r="AF145">
        <v>0</v>
      </c>
      <c r="AG145">
        <v>0</v>
      </c>
      <c r="AH145" t="s">
        <v>128</v>
      </c>
      <c r="AI145" s="1">
        <v>44630.708356481482</v>
      </c>
      <c r="AJ145">
        <v>235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35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x14ac:dyDescent="0.35">
      <c r="A146" t="s">
        <v>398</v>
      </c>
      <c r="B146" t="s">
        <v>77</v>
      </c>
      <c r="C146" t="s">
        <v>95</v>
      </c>
      <c r="D146" t="s">
        <v>79</v>
      </c>
      <c r="E146" s="2" t="str">
        <f>HYPERLINK("capsilon://?command=openfolder&amp;siteaddress=FAM.docvelocity-na8.net&amp;folderid=FXA08DD81C-7353-79E4-9DDD-E134BB784CA8","FX220210404")</f>
        <v>FX220210404</v>
      </c>
      <c r="F146" t="s">
        <v>80</v>
      </c>
      <c r="G146" t="s">
        <v>80</v>
      </c>
      <c r="H146" t="s">
        <v>81</v>
      </c>
      <c r="I146" t="s">
        <v>122</v>
      </c>
      <c r="J146">
        <v>0</v>
      </c>
      <c r="K146" t="s">
        <v>83</v>
      </c>
      <c r="L146" t="s">
        <v>84</v>
      </c>
      <c r="M146" t="s">
        <v>85</v>
      </c>
      <c r="N146">
        <v>2</v>
      </c>
      <c r="O146" s="1">
        <v>44621.678032407406</v>
      </c>
      <c r="P146" s="1">
        <v>44622.291597222225</v>
      </c>
      <c r="Q146">
        <v>47348</v>
      </c>
      <c r="R146">
        <v>5664</v>
      </c>
      <c r="S146" t="b">
        <v>0</v>
      </c>
      <c r="T146" t="s">
        <v>86</v>
      </c>
      <c r="U146" t="b">
        <v>1</v>
      </c>
      <c r="V146" t="s">
        <v>87</v>
      </c>
      <c r="W146" s="1">
        <v>44621.700868055559</v>
      </c>
      <c r="X146">
        <v>1938</v>
      </c>
      <c r="Y146">
        <v>320</v>
      </c>
      <c r="Z146">
        <v>0</v>
      </c>
      <c r="AA146">
        <v>320</v>
      </c>
      <c r="AB146">
        <v>69</v>
      </c>
      <c r="AC146">
        <v>235</v>
      </c>
      <c r="AD146">
        <v>-320</v>
      </c>
      <c r="AE146">
        <v>0</v>
      </c>
      <c r="AF146">
        <v>0</v>
      </c>
      <c r="AG146">
        <v>0</v>
      </c>
      <c r="AH146" t="s">
        <v>131</v>
      </c>
      <c r="AI146" s="1">
        <v>44622.291597222225</v>
      </c>
      <c r="AJ146">
        <v>863</v>
      </c>
      <c r="AK146">
        <v>11</v>
      </c>
      <c r="AL146">
        <v>0</v>
      </c>
      <c r="AM146">
        <v>11</v>
      </c>
      <c r="AN146">
        <v>69</v>
      </c>
      <c r="AO146">
        <v>9</v>
      </c>
      <c r="AP146">
        <v>-331</v>
      </c>
      <c r="AQ146">
        <v>0</v>
      </c>
      <c r="AR146">
        <v>0</v>
      </c>
      <c r="AS146">
        <v>0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35">
      <c r="A147" t="s">
        <v>399</v>
      </c>
      <c r="B147" t="s">
        <v>77</v>
      </c>
      <c r="C147" t="s">
        <v>389</v>
      </c>
      <c r="D147" t="s">
        <v>79</v>
      </c>
      <c r="E147" s="2" t="str">
        <f>HYPERLINK("capsilon://?command=openfolder&amp;siteaddress=FAM.docvelocity-na8.net&amp;folderid=FX3063A692-66B7-777B-78FE-43EBA8BCDB42","FX22026878")</f>
        <v>FX22026878</v>
      </c>
      <c r="F147" t="s">
        <v>80</v>
      </c>
      <c r="G147" t="s">
        <v>80</v>
      </c>
      <c r="H147" t="s">
        <v>81</v>
      </c>
      <c r="I147" t="s">
        <v>390</v>
      </c>
      <c r="J147">
        <v>307</v>
      </c>
      <c r="K147" t="s">
        <v>83</v>
      </c>
      <c r="L147" t="s">
        <v>84</v>
      </c>
      <c r="M147" t="s">
        <v>85</v>
      </c>
      <c r="N147">
        <v>2</v>
      </c>
      <c r="O147" s="1">
        <v>44630.772268518522</v>
      </c>
      <c r="P147" s="1">
        <v>44631.178472222222</v>
      </c>
      <c r="Q147">
        <v>33259</v>
      </c>
      <c r="R147">
        <v>1837</v>
      </c>
      <c r="S147" t="b">
        <v>0</v>
      </c>
      <c r="T147" t="s">
        <v>86</v>
      </c>
      <c r="U147" t="b">
        <v>1</v>
      </c>
      <c r="V147" t="s">
        <v>118</v>
      </c>
      <c r="W147" s="1">
        <v>44630.783425925925</v>
      </c>
      <c r="X147">
        <v>955</v>
      </c>
      <c r="Y147">
        <v>272</v>
      </c>
      <c r="Z147">
        <v>0</v>
      </c>
      <c r="AA147">
        <v>272</v>
      </c>
      <c r="AB147">
        <v>0</v>
      </c>
      <c r="AC147">
        <v>40</v>
      </c>
      <c r="AD147">
        <v>35</v>
      </c>
      <c r="AE147">
        <v>0</v>
      </c>
      <c r="AF147">
        <v>0</v>
      </c>
      <c r="AG147">
        <v>0</v>
      </c>
      <c r="AH147" t="s">
        <v>298</v>
      </c>
      <c r="AI147" s="1">
        <v>44631.178472222222</v>
      </c>
      <c r="AJ147">
        <v>833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35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x14ac:dyDescent="0.35">
      <c r="A148" t="s">
        <v>400</v>
      </c>
      <c r="B148" t="s">
        <v>77</v>
      </c>
      <c r="C148" t="s">
        <v>401</v>
      </c>
      <c r="D148" t="s">
        <v>79</v>
      </c>
      <c r="E148" s="2" t="str">
        <f>HYPERLINK("capsilon://?command=openfolder&amp;siteaddress=FAM.docvelocity-na8.net&amp;folderid=FXE2CD6C6E-3444-1F95-DA56-EE17E310BFB5","FX22034374")</f>
        <v>FX22034374</v>
      </c>
      <c r="F148" t="s">
        <v>80</v>
      </c>
      <c r="G148" t="s">
        <v>80</v>
      </c>
      <c r="H148" t="s">
        <v>81</v>
      </c>
      <c r="I148" t="s">
        <v>402</v>
      </c>
      <c r="J148">
        <v>223</v>
      </c>
      <c r="K148" t="s">
        <v>83</v>
      </c>
      <c r="L148" t="s">
        <v>84</v>
      </c>
      <c r="M148" t="s">
        <v>85</v>
      </c>
      <c r="N148">
        <v>1</v>
      </c>
      <c r="O148" s="1">
        <v>44631.07671296296</v>
      </c>
      <c r="P148" s="1">
        <v>44631.156412037039</v>
      </c>
      <c r="Q148">
        <v>6263</v>
      </c>
      <c r="R148">
        <v>623</v>
      </c>
      <c r="S148" t="b">
        <v>0</v>
      </c>
      <c r="T148" t="s">
        <v>86</v>
      </c>
      <c r="U148" t="b">
        <v>0</v>
      </c>
      <c r="V148" t="s">
        <v>87</v>
      </c>
      <c r="W148" s="1">
        <v>44631.156412037039</v>
      </c>
      <c r="X148">
        <v>432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223</v>
      </c>
      <c r="AE148">
        <v>213</v>
      </c>
      <c r="AF148">
        <v>0</v>
      </c>
      <c r="AG148">
        <v>7</v>
      </c>
      <c r="AH148" t="s">
        <v>86</v>
      </c>
      <c r="AI148" t="s">
        <v>86</v>
      </c>
      <c r="AJ148" t="s">
        <v>86</v>
      </c>
      <c r="AK148" t="s">
        <v>86</v>
      </c>
      <c r="AL148" t="s">
        <v>86</v>
      </c>
      <c r="AM148" t="s">
        <v>86</v>
      </c>
      <c r="AN148" t="s">
        <v>86</v>
      </c>
      <c r="AO148" t="s">
        <v>86</v>
      </c>
      <c r="AP148" t="s">
        <v>86</v>
      </c>
      <c r="AQ148" t="s">
        <v>86</v>
      </c>
      <c r="AR148" t="s">
        <v>86</v>
      </c>
      <c r="AS148" t="s">
        <v>86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35">
      <c r="A149" t="s">
        <v>403</v>
      </c>
      <c r="B149" t="s">
        <v>77</v>
      </c>
      <c r="C149" t="s">
        <v>401</v>
      </c>
      <c r="D149" t="s">
        <v>79</v>
      </c>
      <c r="E149" s="2" t="str">
        <f>HYPERLINK("capsilon://?command=openfolder&amp;siteaddress=FAM.docvelocity-na8.net&amp;folderid=FXE2CD6C6E-3444-1F95-DA56-EE17E310BFB5","FX22034374")</f>
        <v>FX22034374</v>
      </c>
      <c r="F149" t="s">
        <v>80</v>
      </c>
      <c r="G149" t="s">
        <v>80</v>
      </c>
      <c r="H149" t="s">
        <v>81</v>
      </c>
      <c r="I149" t="s">
        <v>402</v>
      </c>
      <c r="J149">
        <v>343</v>
      </c>
      <c r="K149" t="s">
        <v>83</v>
      </c>
      <c r="L149" t="s">
        <v>84</v>
      </c>
      <c r="M149" t="s">
        <v>85</v>
      </c>
      <c r="N149">
        <v>2</v>
      </c>
      <c r="O149" s="1">
        <v>44631.157210648147</v>
      </c>
      <c r="P149" s="1">
        <v>44631.185671296298</v>
      </c>
      <c r="Q149">
        <v>196</v>
      </c>
      <c r="R149">
        <v>2263</v>
      </c>
      <c r="S149" t="b">
        <v>0</v>
      </c>
      <c r="T149" t="s">
        <v>86</v>
      </c>
      <c r="U149" t="b">
        <v>1</v>
      </c>
      <c r="V149" t="s">
        <v>118</v>
      </c>
      <c r="W149" s="1">
        <v>44631.17627314815</v>
      </c>
      <c r="X149">
        <v>1642</v>
      </c>
      <c r="Y149">
        <v>266</v>
      </c>
      <c r="Z149">
        <v>0</v>
      </c>
      <c r="AA149">
        <v>266</v>
      </c>
      <c r="AB149">
        <v>0</v>
      </c>
      <c r="AC149">
        <v>37</v>
      </c>
      <c r="AD149">
        <v>77</v>
      </c>
      <c r="AE149">
        <v>0</v>
      </c>
      <c r="AF149">
        <v>0</v>
      </c>
      <c r="AG149">
        <v>0</v>
      </c>
      <c r="AH149" t="s">
        <v>298</v>
      </c>
      <c r="AI149" s="1">
        <v>44631.185671296298</v>
      </c>
      <c r="AJ149">
        <v>621</v>
      </c>
      <c r="AK149">
        <v>0</v>
      </c>
      <c r="AL149">
        <v>0</v>
      </c>
      <c r="AM149">
        <v>0</v>
      </c>
      <c r="AN149">
        <v>114</v>
      </c>
      <c r="AO149">
        <v>0</v>
      </c>
      <c r="AP149">
        <v>77</v>
      </c>
      <c r="AQ149">
        <v>0</v>
      </c>
      <c r="AR149">
        <v>0</v>
      </c>
      <c r="AS149">
        <v>0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x14ac:dyDescent="0.35">
      <c r="A150" t="s">
        <v>404</v>
      </c>
      <c r="B150" t="s">
        <v>77</v>
      </c>
      <c r="C150" t="s">
        <v>405</v>
      </c>
      <c r="D150" t="s">
        <v>79</v>
      </c>
      <c r="E150" s="2" t="str">
        <f>HYPERLINK("capsilon://?command=openfolder&amp;siteaddress=FAM.docvelocity-na8.net&amp;folderid=FX514B4125-F1AD-A44F-5610-5F18A6058788","FX220212712")</f>
        <v>FX220212712</v>
      </c>
      <c r="F150" t="s">
        <v>80</v>
      </c>
      <c r="G150" t="s">
        <v>80</v>
      </c>
      <c r="H150" t="s">
        <v>81</v>
      </c>
      <c r="I150" t="s">
        <v>406</v>
      </c>
      <c r="J150">
        <v>0</v>
      </c>
      <c r="K150" t="s">
        <v>83</v>
      </c>
      <c r="L150" t="s">
        <v>84</v>
      </c>
      <c r="M150" t="s">
        <v>85</v>
      </c>
      <c r="N150">
        <v>2</v>
      </c>
      <c r="O150" s="1">
        <v>44631.623460648145</v>
      </c>
      <c r="P150" s="1">
        <v>44631.655324074076</v>
      </c>
      <c r="Q150">
        <v>2166</v>
      </c>
      <c r="R150">
        <v>587</v>
      </c>
      <c r="S150" t="b">
        <v>0</v>
      </c>
      <c r="T150" t="s">
        <v>86</v>
      </c>
      <c r="U150" t="b">
        <v>0</v>
      </c>
      <c r="V150" t="s">
        <v>159</v>
      </c>
      <c r="W150" s="1">
        <v>44631.629351851851</v>
      </c>
      <c r="X150">
        <v>279</v>
      </c>
      <c r="Y150">
        <v>9</v>
      </c>
      <c r="Z150">
        <v>0</v>
      </c>
      <c r="AA150">
        <v>9</v>
      </c>
      <c r="AB150">
        <v>0</v>
      </c>
      <c r="AC150">
        <v>3</v>
      </c>
      <c r="AD150">
        <v>-9</v>
      </c>
      <c r="AE150">
        <v>0</v>
      </c>
      <c r="AF150">
        <v>0</v>
      </c>
      <c r="AG150">
        <v>0</v>
      </c>
      <c r="AH150" t="s">
        <v>98</v>
      </c>
      <c r="AI150" s="1">
        <v>44631.655324074076</v>
      </c>
      <c r="AJ150">
        <v>14</v>
      </c>
      <c r="AK150">
        <v>0</v>
      </c>
      <c r="AL150">
        <v>0</v>
      </c>
      <c r="AM150">
        <v>0</v>
      </c>
      <c r="AN150">
        <v>9</v>
      </c>
      <c r="AO150">
        <v>0</v>
      </c>
      <c r="AP150">
        <v>-9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x14ac:dyDescent="0.35">
      <c r="A151" t="s">
        <v>407</v>
      </c>
      <c r="B151" t="s">
        <v>77</v>
      </c>
      <c r="C151" t="s">
        <v>408</v>
      </c>
      <c r="D151" t="s">
        <v>79</v>
      </c>
      <c r="E151" s="2" t="str">
        <f>HYPERLINK("capsilon://?command=openfolder&amp;siteaddress=FAM.docvelocity-na8.net&amp;folderid=FX4D2812FB-A954-B143-BAA7-3F4DCD140174","FX220212162")</f>
        <v>FX220212162</v>
      </c>
      <c r="F151" t="s">
        <v>80</v>
      </c>
      <c r="G151" t="s">
        <v>80</v>
      </c>
      <c r="H151" t="s">
        <v>81</v>
      </c>
      <c r="I151" t="s">
        <v>409</v>
      </c>
      <c r="J151">
        <v>0</v>
      </c>
      <c r="K151" t="s">
        <v>83</v>
      </c>
      <c r="L151" t="s">
        <v>84</v>
      </c>
      <c r="M151" t="s">
        <v>85</v>
      </c>
      <c r="N151">
        <v>2</v>
      </c>
      <c r="O151" s="1">
        <v>44621.703530092593</v>
      </c>
      <c r="P151" s="1">
        <v>44622.679618055554</v>
      </c>
      <c r="Q151">
        <v>83559</v>
      </c>
      <c r="R151">
        <v>775</v>
      </c>
      <c r="S151" t="b">
        <v>0</v>
      </c>
      <c r="T151" t="s">
        <v>86</v>
      </c>
      <c r="U151" t="b">
        <v>0</v>
      </c>
      <c r="V151" t="s">
        <v>174</v>
      </c>
      <c r="W151" s="1">
        <v>44621.710555555554</v>
      </c>
      <c r="X151">
        <v>537</v>
      </c>
      <c r="Y151">
        <v>52</v>
      </c>
      <c r="Z151">
        <v>0</v>
      </c>
      <c r="AA151">
        <v>52</v>
      </c>
      <c r="AB151">
        <v>0</v>
      </c>
      <c r="AC151">
        <v>44</v>
      </c>
      <c r="AD151">
        <v>-52</v>
      </c>
      <c r="AE151">
        <v>0</v>
      </c>
      <c r="AF151">
        <v>0</v>
      </c>
      <c r="AG151">
        <v>0</v>
      </c>
      <c r="AH151" t="s">
        <v>98</v>
      </c>
      <c r="AI151" s="1">
        <v>44622.679618055554</v>
      </c>
      <c r="AJ151">
        <v>190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35">
      <c r="A152" t="s">
        <v>410</v>
      </c>
      <c r="B152" t="s">
        <v>77</v>
      </c>
      <c r="C152" t="s">
        <v>411</v>
      </c>
      <c r="D152" t="s">
        <v>79</v>
      </c>
      <c r="E152" s="2" t="str">
        <f>HYPERLINK("capsilon://?command=openfolder&amp;siteaddress=FAM.docvelocity-na8.net&amp;folderid=FX061F7B3F-E9D1-845E-A57E-651821C3C8B4","FX22017899")</f>
        <v>FX22017899</v>
      </c>
      <c r="F152" t="s">
        <v>80</v>
      </c>
      <c r="G152" t="s">
        <v>80</v>
      </c>
      <c r="H152" t="s">
        <v>81</v>
      </c>
      <c r="I152" t="s">
        <v>412</v>
      </c>
      <c r="J152">
        <v>28</v>
      </c>
      <c r="K152" t="s">
        <v>83</v>
      </c>
      <c r="L152" t="s">
        <v>84</v>
      </c>
      <c r="M152" t="s">
        <v>85</v>
      </c>
      <c r="N152">
        <v>2</v>
      </c>
      <c r="O152" s="1">
        <v>44631.669988425929</v>
      </c>
      <c r="P152" s="1">
        <v>44631.722708333335</v>
      </c>
      <c r="Q152">
        <v>4068</v>
      </c>
      <c r="R152">
        <v>487</v>
      </c>
      <c r="S152" t="b">
        <v>0</v>
      </c>
      <c r="T152" t="s">
        <v>86</v>
      </c>
      <c r="U152" t="b">
        <v>0</v>
      </c>
      <c r="V152" t="s">
        <v>87</v>
      </c>
      <c r="W152" s="1">
        <v>44631.70820601852</v>
      </c>
      <c r="X152">
        <v>101</v>
      </c>
      <c r="Y152">
        <v>21</v>
      </c>
      <c r="Z152">
        <v>0</v>
      </c>
      <c r="AA152">
        <v>21</v>
      </c>
      <c r="AB152">
        <v>0</v>
      </c>
      <c r="AC152">
        <v>0</v>
      </c>
      <c r="AD152">
        <v>7</v>
      </c>
      <c r="AE152">
        <v>0</v>
      </c>
      <c r="AF152">
        <v>0</v>
      </c>
      <c r="AG152">
        <v>0</v>
      </c>
      <c r="AH152" t="s">
        <v>98</v>
      </c>
      <c r="AI152" s="1">
        <v>44631.722708333335</v>
      </c>
      <c r="AJ152">
        <v>353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35">
      <c r="A153" t="s">
        <v>413</v>
      </c>
      <c r="B153" t="s">
        <v>77</v>
      </c>
      <c r="C153" t="s">
        <v>414</v>
      </c>
      <c r="D153" t="s">
        <v>79</v>
      </c>
      <c r="E153" s="2" t="str">
        <f>HYPERLINK("capsilon://?command=openfolder&amp;siteaddress=FAM.docvelocity-na8.net&amp;folderid=FX4EB3A93C-8D87-96A7-1EF3-021290DA1584","FX22019808")</f>
        <v>FX22019808</v>
      </c>
      <c r="F153" t="s">
        <v>80</v>
      </c>
      <c r="G153" t="s">
        <v>80</v>
      </c>
      <c r="H153" t="s">
        <v>81</v>
      </c>
      <c r="I153" t="s">
        <v>415</v>
      </c>
      <c r="J153">
        <v>65</v>
      </c>
      <c r="K153" t="s">
        <v>83</v>
      </c>
      <c r="L153" t="s">
        <v>84</v>
      </c>
      <c r="M153" t="s">
        <v>85</v>
      </c>
      <c r="N153">
        <v>1</v>
      </c>
      <c r="O153" s="1">
        <v>44631.679606481484</v>
      </c>
      <c r="P153" s="1">
        <v>44631.694479166668</v>
      </c>
      <c r="Q153">
        <v>1106</v>
      </c>
      <c r="R153">
        <v>179</v>
      </c>
      <c r="S153" t="b">
        <v>0</v>
      </c>
      <c r="T153" t="s">
        <v>86</v>
      </c>
      <c r="U153" t="b">
        <v>0</v>
      </c>
      <c r="V153" t="s">
        <v>101</v>
      </c>
      <c r="W153" s="1">
        <v>44631.694479166668</v>
      </c>
      <c r="X153">
        <v>179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65</v>
      </c>
      <c r="AE153">
        <v>60</v>
      </c>
      <c r="AF153">
        <v>0</v>
      </c>
      <c r="AG153">
        <v>2</v>
      </c>
      <c r="AH153" t="s">
        <v>86</v>
      </c>
      <c r="AI153" t="s">
        <v>86</v>
      </c>
      <c r="AJ153" t="s">
        <v>86</v>
      </c>
      <c r="AK153" t="s">
        <v>86</v>
      </c>
      <c r="AL153" t="s">
        <v>86</v>
      </c>
      <c r="AM153" t="s">
        <v>86</v>
      </c>
      <c r="AN153" t="s">
        <v>86</v>
      </c>
      <c r="AO153" t="s">
        <v>86</v>
      </c>
      <c r="AP153" t="s">
        <v>86</v>
      </c>
      <c r="AQ153" t="s">
        <v>86</v>
      </c>
      <c r="AR153" t="s">
        <v>86</v>
      </c>
      <c r="AS153" t="s">
        <v>86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35">
      <c r="A154" t="s">
        <v>416</v>
      </c>
      <c r="B154" t="s">
        <v>77</v>
      </c>
      <c r="C154" t="s">
        <v>95</v>
      </c>
      <c r="D154" t="s">
        <v>79</v>
      </c>
      <c r="E154" s="2" t="str">
        <f>HYPERLINK("capsilon://?command=openfolder&amp;siteaddress=FAM.docvelocity-na8.net&amp;folderid=FXA08DD81C-7353-79E4-9DDD-E134BB784CA8","FX220210404")</f>
        <v>FX220210404</v>
      </c>
      <c r="F154" t="s">
        <v>80</v>
      </c>
      <c r="G154" t="s">
        <v>80</v>
      </c>
      <c r="H154" t="s">
        <v>81</v>
      </c>
      <c r="I154" t="s">
        <v>124</v>
      </c>
      <c r="J154">
        <v>0</v>
      </c>
      <c r="K154" t="s">
        <v>83</v>
      </c>
      <c r="L154" t="s">
        <v>84</v>
      </c>
      <c r="M154" t="s">
        <v>85</v>
      </c>
      <c r="N154">
        <v>2</v>
      </c>
      <c r="O154" s="1">
        <v>44621.706886574073</v>
      </c>
      <c r="P154" s="1">
        <v>44622.283159722225</v>
      </c>
      <c r="Q154">
        <v>43522</v>
      </c>
      <c r="R154">
        <v>6268</v>
      </c>
      <c r="S154" t="b">
        <v>0</v>
      </c>
      <c r="T154" t="s">
        <v>86</v>
      </c>
      <c r="U154" t="b">
        <v>1</v>
      </c>
      <c r="V154" t="s">
        <v>159</v>
      </c>
      <c r="W154" s="1">
        <v>44621.77416666667</v>
      </c>
      <c r="X154">
        <v>5802</v>
      </c>
      <c r="Y154">
        <v>148</v>
      </c>
      <c r="Z154">
        <v>0</v>
      </c>
      <c r="AA154">
        <v>148</v>
      </c>
      <c r="AB154">
        <v>0</v>
      </c>
      <c r="AC154">
        <v>116</v>
      </c>
      <c r="AD154">
        <v>-148</v>
      </c>
      <c r="AE154">
        <v>0</v>
      </c>
      <c r="AF154">
        <v>0</v>
      </c>
      <c r="AG154">
        <v>0</v>
      </c>
      <c r="AH154" t="s">
        <v>183</v>
      </c>
      <c r="AI154" s="1">
        <v>44622.283159722225</v>
      </c>
      <c r="AJ154">
        <v>466</v>
      </c>
      <c r="AK154">
        <v>3</v>
      </c>
      <c r="AL154">
        <v>0</v>
      </c>
      <c r="AM154">
        <v>3</v>
      </c>
      <c r="AN154">
        <v>0</v>
      </c>
      <c r="AO154">
        <v>3</v>
      </c>
      <c r="AP154">
        <v>-151</v>
      </c>
      <c r="AQ154">
        <v>0</v>
      </c>
      <c r="AR154">
        <v>0</v>
      </c>
      <c r="AS154">
        <v>0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x14ac:dyDescent="0.35">
      <c r="A155" t="s">
        <v>417</v>
      </c>
      <c r="B155" t="s">
        <v>77</v>
      </c>
      <c r="C155" t="s">
        <v>414</v>
      </c>
      <c r="D155" t="s">
        <v>79</v>
      </c>
      <c r="E155" s="2" t="str">
        <f>HYPERLINK("capsilon://?command=openfolder&amp;siteaddress=FAM.docvelocity-na8.net&amp;folderid=FX4EB3A93C-8D87-96A7-1EF3-021290DA1584","FX22019808")</f>
        <v>FX22019808</v>
      </c>
      <c r="F155" t="s">
        <v>80</v>
      </c>
      <c r="G155" t="s">
        <v>80</v>
      </c>
      <c r="H155" t="s">
        <v>81</v>
      </c>
      <c r="I155" t="s">
        <v>415</v>
      </c>
      <c r="J155">
        <v>89</v>
      </c>
      <c r="K155" t="s">
        <v>83</v>
      </c>
      <c r="L155" t="s">
        <v>84</v>
      </c>
      <c r="M155" t="s">
        <v>85</v>
      </c>
      <c r="N155">
        <v>2</v>
      </c>
      <c r="O155" s="1">
        <v>44631.695104166669</v>
      </c>
      <c r="P155" s="1">
        <v>44631.718622685185</v>
      </c>
      <c r="Q155">
        <v>1148</v>
      </c>
      <c r="R155">
        <v>884</v>
      </c>
      <c r="S155" t="b">
        <v>0</v>
      </c>
      <c r="T155" t="s">
        <v>86</v>
      </c>
      <c r="U155" t="b">
        <v>1</v>
      </c>
      <c r="V155" t="s">
        <v>87</v>
      </c>
      <c r="W155" s="1">
        <v>44631.707025462965</v>
      </c>
      <c r="X155">
        <v>500</v>
      </c>
      <c r="Y155">
        <v>76</v>
      </c>
      <c r="Z155">
        <v>0</v>
      </c>
      <c r="AA155">
        <v>76</v>
      </c>
      <c r="AB155">
        <v>0</v>
      </c>
      <c r="AC155">
        <v>7</v>
      </c>
      <c r="AD155">
        <v>13</v>
      </c>
      <c r="AE155">
        <v>0</v>
      </c>
      <c r="AF155">
        <v>0</v>
      </c>
      <c r="AG155">
        <v>0</v>
      </c>
      <c r="AH155" t="s">
        <v>98</v>
      </c>
      <c r="AI155" s="1">
        <v>44631.718622685185</v>
      </c>
      <c r="AJ155">
        <v>240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13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x14ac:dyDescent="0.35">
      <c r="A156" t="s">
        <v>418</v>
      </c>
      <c r="B156" t="s">
        <v>77</v>
      </c>
      <c r="C156" t="s">
        <v>419</v>
      </c>
      <c r="D156" t="s">
        <v>79</v>
      </c>
      <c r="E156" s="2" t="str">
        <f>HYPERLINK("capsilon://?command=openfolder&amp;siteaddress=FAM.docvelocity-na8.net&amp;folderid=FX55488C77-BFE5-F78B-25A4-112CF7197597","FX220210296")</f>
        <v>FX220210296</v>
      </c>
      <c r="F156" t="s">
        <v>80</v>
      </c>
      <c r="G156" t="s">
        <v>80</v>
      </c>
      <c r="H156" t="s">
        <v>81</v>
      </c>
      <c r="I156" t="s">
        <v>420</v>
      </c>
      <c r="J156">
        <v>0</v>
      </c>
      <c r="K156" t="s">
        <v>83</v>
      </c>
      <c r="L156" t="s">
        <v>84</v>
      </c>
      <c r="M156" t="s">
        <v>85</v>
      </c>
      <c r="N156">
        <v>2</v>
      </c>
      <c r="O156" s="1">
        <v>44631.703344907408</v>
      </c>
      <c r="P156" s="1">
        <v>44631.725300925929</v>
      </c>
      <c r="Q156">
        <v>1285</v>
      </c>
      <c r="R156">
        <v>612</v>
      </c>
      <c r="S156" t="b">
        <v>0</v>
      </c>
      <c r="T156" t="s">
        <v>86</v>
      </c>
      <c r="U156" t="b">
        <v>0</v>
      </c>
      <c r="V156" t="s">
        <v>87</v>
      </c>
      <c r="W156" s="1">
        <v>44631.712500000001</v>
      </c>
      <c r="X156">
        <v>371</v>
      </c>
      <c r="Y156">
        <v>37</v>
      </c>
      <c r="Z156">
        <v>0</v>
      </c>
      <c r="AA156">
        <v>37</v>
      </c>
      <c r="AB156">
        <v>0</v>
      </c>
      <c r="AC156">
        <v>25</v>
      </c>
      <c r="AD156">
        <v>-37</v>
      </c>
      <c r="AE156">
        <v>0</v>
      </c>
      <c r="AF156">
        <v>0</v>
      </c>
      <c r="AG156">
        <v>0</v>
      </c>
      <c r="AH156" t="s">
        <v>98</v>
      </c>
      <c r="AI156" s="1">
        <v>44631.725300925929</v>
      </c>
      <c r="AJ156">
        <v>223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x14ac:dyDescent="0.35">
      <c r="A157" t="s">
        <v>421</v>
      </c>
      <c r="B157" t="s">
        <v>77</v>
      </c>
      <c r="C157" t="s">
        <v>95</v>
      </c>
      <c r="D157" t="s">
        <v>79</v>
      </c>
      <c r="E157" s="2" t="str">
        <f>HYPERLINK("capsilon://?command=openfolder&amp;siteaddress=FAM.docvelocity-na8.net&amp;folderid=FXA08DD81C-7353-79E4-9DDD-E134BB784CA8","FX220210404")</f>
        <v>FX220210404</v>
      </c>
      <c r="F157" t="s">
        <v>80</v>
      </c>
      <c r="G157" t="s">
        <v>80</v>
      </c>
      <c r="H157" t="s">
        <v>81</v>
      </c>
      <c r="I157" t="s">
        <v>161</v>
      </c>
      <c r="J157">
        <v>0</v>
      </c>
      <c r="K157" t="s">
        <v>83</v>
      </c>
      <c r="L157" t="s">
        <v>84</v>
      </c>
      <c r="M157" t="s">
        <v>85</v>
      </c>
      <c r="N157">
        <v>2</v>
      </c>
      <c r="O157" s="1">
        <v>44621.710370370369</v>
      </c>
      <c r="P157" s="1">
        <v>44622.298298611109</v>
      </c>
      <c r="Q157">
        <v>48665</v>
      </c>
      <c r="R157">
        <v>2132</v>
      </c>
      <c r="S157" t="b">
        <v>0</v>
      </c>
      <c r="T157" t="s">
        <v>86</v>
      </c>
      <c r="U157" t="b">
        <v>1</v>
      </c>
      <c r="V157" t="s">
        <v>174</v>
      </c>
      <c r="W157" s="1">
        <v>44621.719583333332</v>
      </c>
      <c r="X157">
        <v>779</v>
      </c>
      <c r="Y157">
        <v>111</v>
      </c>
      <c r="Z157">
        <v>0</v>
      </c>
      <c r="AA157">
        <v>111</v>
      </c>
      <c r="AB157">
        <v>0</v>
      </c>
      <c r="AC157">
        <v>71</v>
      </c>
      <c r="AD157">
        <v>-111</v>
      </c>
      <c r="AE157">
        <v>0</v>
      </c>
      <c r="AF157">
        <v>0</v>
      </c>
      <c r="AG157">
        <v>0</v>
      </c>
      <c r="AH157" t="s">
        <v>203</v>
      </c>
      <c r="AI157" s="1">
        <v>44622.298298611109</v>
      </c>
      <c r="AJ157">
        <v>1353</v>
      </c>
      <c r="AK157">
        <v>7</v>
      </c>
      <c r="AL157">
        <v>0</v>
      </c>
      <c r="AM157">
        <v>7</v>
      </c>
      <c r="AN157">
        <v>0</v>
      </c>
      <c r="AO157">
        <v>10</v>
      </c>
      <c r="AP157">
        <v>-118</v>
      </c>
      <c r="AQ157">
        <v>0</v>
      </c>
      <c r="AR157">
        <v>0</v>
      </c>
      <c r="AS157">
        <v>0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x14ac:dyDescent="0.35">
      <c r="A158" t="s">
        <v>422</v>
      </c>
      <c r="B158" t="s">
        <v>77</v>
      </c>
      <c r="C158" t="s">
        <v>95</v>
      </c>
      <c r="D158" t="s">
        <v>79</v>
      </c>
      <c r="E158" s="2" t="str">
        <f>HYPERLINK("capsilon://?command=openfolder&amp;siteaddress=FAM.docvelocity-na8.net&amp;folderid=FXA08DD81C-7353-79E4-9DDD-E134BB784CA8","FX220210404")</f>
        <v>FX220210404</v>
      </c>
      <c r="F158" t="s">
        <v>80</v>
      </c>
      <c r="G158" t="s">
        <v>80</v>
      </c>
      <c r="H158" t="s">
        <v>81</v>
      </c>
      <c r="I158" t="s">
        <v>171</v>
      </c>
      <c r="J158">
        <v>0</v>
      </c>
      <c r="K158" t="s">
        <v>83</v>
      </c>
      <c r="L158" t="s">
        <v>84</v>
      </c>
      <c r="M158" t="s">
        <v>85</v>
      </c>
      <c r="N158">
        <v>2</v>
      </c>
      <c r="O158" s="1">
        <v>44621.711342592593</v>
      </c>
      <c r="P158" s="1">
        <v>44622.285405092596</v>
      </c>
      <c r="Q158">
        <v>48871</v>
      </c>
      <c r="R158">
        <v>728</v>
      </c>
      <c r="S158" t="b">
        <v>0</v>
      </c>
      <c r="T158" t="s">
        <v>86</v>
      </c>
      <c r="U158" t="b">
        <v>1</v>
      </c>
      <c r="V158" t="s">
        <v>150</v>
      </c>
      <c r="W158" s="1">
        <v>44621.717569444445</v>
      </c>
      <c r="X158">
        <v>534</v>
      </c>
      <c r="Y158">
        <v>37</v>
      </c>
      <c r="Z158">
        <v>0</v>
      </c>
      <c r="AA158">
        <v>37</v>
      </c>
      <c r="AB158">
        <v>0</v>
      </c>
      <c r="AC158">
        <v>25</v>
      </c>
      <c r="AD158">
        <v>-37</v>
      </c>
      <c r="AE158">
        <v>0</v>
      </c>
      <c r="AF158">
        <v>0</v>
      </c>
      <c r="AG158">
        <v>0</v>
      </c>
      <c r="AH158" t="s">
        <v>183</v>
      </c>
      <c r="AI158" s="1">
        <v>44622.285405092596</v>
      </c>
      <c r="AJ158">
        <v>194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x14ac:dyDescent="0.35">
      <c r="A159" t="s">
        <v>423</v>
      </c>
      <c r="B159" t="s">
        <v>77</v>
      </c>
      <c r="C159" t="s">
        <v>424</v>
      </c>
      <c r="D159" t="s">
        <v>79</v>
      </c>
      <c r="E159" s="2" t="str">
        <f>HYPERLINK("capsilon://?command=openfolder&amp;siteaddress=FAM.docvelocity-na8.net&amp;folderid=FXD1C9CDAD-D0C1-3742-23A2-319A9B48CC0D","FX22035459")</f>
        <v>FX22035459</v>
      </c>
      <c r="F159" t="s">
        <v>80</v>
      </c>
      <c r="G159" t="s">
        <v>80</v>
      </c>
      <c r="H159" t="s">
        <v>81</v>
      </c>
      <c r="I159" t="s">
        <v>425</v>
      </c>
      <c r="J159">
        <v>277</v>
      </c>
      <c r="K159" t="s">
        <v>83</v>
      </c>
      <c r="L159" t="s">
        <v>84</v>
      </c>
      <c r="M159" t="s">
        <v>85</v>
      </c>
      <c r="N159">
        <v>1</v>
      </c>
      <c r="O159" s="1">
        <v>44631.748263888891</v>
      </c>
      <c r="P159" s="1">
        <v>44634.773912037039</v>
      </c>
      <c r="Q159">
        <v>258229</v>
      </c>
      <c r="R159">
        <v>3187</v>
      </c>
      <c r="S159" t="b">
        <v>0</v>
      </c>
      <c r="T159" t="s">
        <v>86</v>
      </c>
      <c r="U159" t="b">
        <v>0</v>
      </c>
      <c r="V159" t="s">
        <v>426</v>
      </c>
      <c r="W159" s="1">
        <v>44634.773912037039</v>
      </c>
      <c r="X159">
        <v>1742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277</v>
      </c>
      <c r="AE159">
        <v>272</v>
      </c>
      <c r="AF159">
        <v>0</v>
      </c>
      <c r="AG159">
        <v>16</v>
      </c>
      <c r="AH159" t="s">
        <v>86</v>
      </c>
      <c r="AI159" t="s">
        <v>86</v>
      </c>
      <c r="AJ159" t="s">
        <v>86</v>
      </c>
      <c r="AK159" t="s">
        <v>86</v>
      </c>
      <c r="AL159" t="s">
        <v>86</v>
      </c>
      <c r="AM159" t="s">
        <v>86</v>
      </c>
      <c r="AN159" t="s">
        <v>86</v>
      </c>
      <c r="AO159" t="s">
        <v>86</v>
      </c>
      <c r="AP159" t="s">
        <v>86</v>
      </c>
      <c r="AQ159" t="s">
        <v>86</v>
      </c>
      <c r="AR159" t="s">
        <v>86</v>
      </c>
      <c r="AS159" t="s">
        <v>86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x14ac:dyDescent="0.35">
      <c r="A160" t="s">
        <v>427</v>
      </c>
      <c r="B160" t="s">
        <v>77</v>
      </c>
      <c r="C160" t="s">
        <v>428</v>
      </c>
      <c r="D160" t="s">
        <v>79</v>
      </c>
      <c r="E160" s="2" t="str">
        <f>HYPERLINK("capsilon://?command=openfolder&amp;siteaddress=FAM.docvelocity-na8.net&amp;folderid=FXFE8B17E7-5ACC-22E6-D00E-ED311AEDF6C3","FX22032226")</f>
        <v>FX22032226</v>
      </c>
      <c r="F160" t="s">
        <v>80</v>
      </c>
      <c r="G160" t="s">
        <v>80</v>
      </c>
      <c r="H160" t="s">
        <v>81</v>
      </c>
      <c r="I160" t="s">
        <v>429</v>
      </c>
      <c r="J160">
        <v>28</v>
      </c>
      <c r="K160" t="s">
        <v>83</v>
      </c>
      <c r="L160" t="s">
        <v>84</v>
      </c>
      <c r="M160" t="s">
        <v>85</v>
      </c>
      <c r="N160">
        <v>1</v>
      </c>
      <c r="O160" s="1">
        <v>44631.835532407407</v>
      </c>
      <c r="P160" s="1">
        <v>44633.158148148148</v>
      </c>
      <c r="Q160">
        <v>113431</v>
      </c>
      <c r="R160">
        <v>843</v>
      </c>
      <c r="S160" t="b">
        <v>0</v>
      </c>
      <c r="T160" t="s">
        <v>86</v>
      </c>
      <c r="U160" t="b">
        <v>0</v>
      </c>
      <c r="V160" t="s">
        <v>130</v>
      </c>
      <c r="W160" s="1">
        <v>44633.158148148148</v>
      </c>
      <c r="X160">
        <v>562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28</v>
      </c>
      <c r="AE160">
        <v>21</v>
      </c>
      <c r="AF160">
        <v>0</v>
      </c>
      <c r="AG160">
        <v>2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x14ac:dyDescent="0.35">
      <c r="A161" t="s">
        <v>430</v>
      </c>
      <c r="B161" t="s">
        <v>77</v>
      </c>
      <c r="C161" t="s">
        <v>431</v>
      </c>
      <c r="D161" t="s">
        <v>79</v>
      </c>
      <c r="E161" s="2" t="str">
        <f>HYPERLINK("capsilon://?command=openfolder&amp;siteaddress=FAM.docvelocity-na8.net&amp;folderid=FX8E51C9C5-B6F8-6C70-A753-8AFB3A552B4F","FX22032844")</f>
        <v>FX22032844</v>
      </c>
      <c r="F161" t="s">
        <v>80</v>
      </c>
      <c r="G161" t="s">
        <v>80</v>
      </c>
      <c r="H161" t="s">
        <v>81</v>
      </c>
      <c r="I161" t="s">
        <v>432</v>
      </c>
      <c r="J161">
        <v>0</v>
      </c>
      <c r="K161" t="s">
        <v>83</v>
      </c>
      <c r="L161" t="s">
        <v>84</v>
      </c>
      <c r="M161" t="s">
        <v>85</v>
      </c>
      <c r="N161">
        <v>1</v>
      </c>
      <c r="O161" s="1">
        <v>44632.088148148148</v>
      </c>
      <c r="P161" s="1">
        <v>44633.158831018518</v>
      </c>
      <c r="Q161">
        <v>92309</v>
      </c>
      <c r="R161">
        <v>198</v>
      </c>
      <c r="S161" t="b">
        <v>0</v>
      </c>
      <c r="T161" t="s">
        <v>86</v>
      </c>
      <c r="U161" t="b">
        <v>0</v>
      </c>
      <c r="V161" t="s">
        <v>130</v>
      </c>
      <c r="W161" s="1">
        <v>44633.158831018518</v>
      </c>
      <c r="X161">
        <v>59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1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x14ac:dyDescent="0.35">
      <c r="A162" t="s">
        <v>433</v>
      </c>
      <c r="B162" t="s">
        <v>77</v>
      </c>
      <c r="C162" t="s">
        <v>428</v>
      </c>
      <c r="D162" t="s">
        <v>79</v>
      </c>
      <c r="E162" s="2" t="str">
        <f>HYPERLINK("capsilon://?command=openfolder&amp;siteaddress=FAM.docvelocity-na8.net&amp;folderid=FXFE8B17E7-5ACC-22E6-D00E-ED311AEDF6C3","FX22032226")</f>
        <v>FX22032226</v>
      </c>
      <c r="F162" t="s">
        <v>80</v>
      </c>
      <c r="G162" t="s">
        <v>80</v>
      </c>
      <c r="H162" t="s">
        <v>81</v>
      </c>
      <c r="I162" t="s">
        <v>429</v>
      </c>
      <c r="J162">
        <v>56</v>
      </c>
      <c r="K162" t="s">
        <v>83</v>
      </c>
      <c r="L162" t="s">
        <v>84</v>
      </c>
      <c r="M162" t="s">
        <v>85</v>
      </c>
      <c r="N162">
        <v>2</v>
      </c>
      <c r="O162" s="1">
        <v>44633.159085648149</v>
      </c>
      <c r="P162" s="1">
        <v>44634.173668981479</v>
      </c>
      <c r="Q162">
        <v>86536</v>
      </c>
      <c r="R162">
        <v>1124</v>
      </c>
      <c r="S162" t="b">
        <v>0</v>
      </c>
      <c r="T162" t="s">
        <v>86</v>
      </c>
      <c r="U162" t="b">
        <v>1</v>
      </c>
      <c r="V162" t="s">
        <v>130</v>
      </c>
      <c r="W162" s="1">
        <v>44633.169733796298</v>
      </c>
      <c r="X162">
        <v>915</v>
      </c>
      <c r="Y162">
        <v>42</v>
      </c>
      <c r="Z162">
        <v>0</v>
      </c>
      <c r="AA162">
        <v>42</v>
      </c>
      <c r="AB162">
        <v>0</v>
      </c>
      <c r="AC162">
        <v>34</v>
      </c>
      <c r="AD162">
        <v>14</v>
      </c>
      <c r="AE162">
        <v>0</v>
      </c>
      <c r="AF162">
        <v>0</v>
      </c>
      <c r="AG162">
        <v>0</v>
      </c>
      <c r="AH162" t="s">
        <v>183</v>
      </c>
      <c r="AI162" s="1">
        <v>44634.173668981479</v>
      </c>
      <c r="AJ162">
        <v>199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13</v>
      </c>
      <c r="AQ162">
        <v>0</v>
      </c>
      <c r="AR162">
        <v>0</v>
      </c>
      <c r="AS162">
        <v>0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35">
      <c r="A163" t="s">
        <v>434</v>
      </c>
      <c r="B163" t="s">
        <v>77</v>
      </c>
      <c r="C163" t="s">
        <v>431</v>
      </c>
      <c r="D163" t="s">
        <v>79</v>
      </c>
      <c r="E163" s="2" t="str">
        <f>HYPERLINK("capsilon://?command=openfolder&amp;siteaddress=FAM.docvelocity-na8.net&amp;folderid=FX8E51C9C5-B6F8-6C70-A753-8AFB3A552B4F","FX22032844")</f>
        <v>FX22032844</v>
      </c>
      <c r="F163" t="s">
        <v>80</v>
      </c>
      <c r="G163" t="s">
        <v>80</v>
      </c>
      <c r="H163" t="s">
        <v>81</v>
      </c>
      <c r="I163" t="s">
        <v>432</v>
      </c>
      <c r="J163">
        <v>0</v>
      </c>
      <c r="K163" t="s">
        <v>83</v>
      </c>
      <c r="L163" t="s">
        <v>84</v>
      </c>
      <c r="M163" t="s">
        <v>85</v>
      </c>
      <c r="N163">
        <v>2</v>
      </c>
      <c r="O163" s="1">
        <v>44633.159166666665</v>
      </c>
      <c r="P163" s="1">
        <v>44634.175821759258</v>
      </c>
      <c r="Q163">
        <v>87101</v>
      </c>
      <c r="R163">
        <v>738</v>
      </c>
      <c r="S163" t="b">
        <v>0</v>
      </c>
      <c r="T163" t="s">
        <v>86</v>
      </c>
      <c r="U163" t="b">
        <v>1</v>
      </c>
      <c r="V163" t="s">
        <v>130</v>
      </c>
      <c r="W163" s="1">
        <v>44633.176145833335</v>
      </c>
      <c r="X163">
        <v>553</v>
      </c>
      <c r="Y163">
        <v>37</v>
      </c>
      <c r="Z163">
        <v>0</v>
      </c>
      <c r="AA163">
        <v>37</v>
      </c>
      <c r="AB163">
        <v>0</v>
      </c>
      <c r="AC163">
        <v>27</v>
      </c>
      <c r="AD163">
        <v>-37</v>
      </c>
      <c r="AE163">
        <v>0</v>
      </c>
      <c r="AF163">
        <v>0</v>
      </c>
      <c r="AG163">
        <v>0</v>
      </c>
      <c r="AH163" t="s">
        <v>183</v>
      </c>
      <c r="AI163" s="1">
        <v>44634.175821759258</v>
      </c>
      <c r="AJ163">
        <v>185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-38</v>
      </c>
      <c r="AQ163">
        <v>0</v>
      </c>
      <c r="AR163">
        <v>0</v>
      </c>
      <c r="AS163">
        <v>0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35">
      <c r="A164" t="s">
        <v>435</v>
      </c>
      <c r="B164" t="s">
        <v>77</v>
      </c>
      <c r="C164" t="s">
        <v>436</v>
      </c>
      <c r="D164" t="s">
        <v>79</v>
      </c>
      <c r="E164" s="2" t="str">
        <f>HYPERLINK("capsilon://?command=openfolder&amp;siteaddress=FAM.docvelocity-na8.net&amp;folderid=FXD35EC0D5-99D3-A2FB-FBE2-2BF243C91EF9","FX220213162")</f>
        <v>FX220213162</v>
      </c>
      <c r="F164" t="s">
        <v>80</v>
      </c>
      <c r="G164" t="s">
        <v>80</v>
      </c>
      <c r="H164" t="s">
        <v>81</v>
      </c>
      <c r="I164" t="s">
        <v>437</v>
      </c>
      <c r="J164">
        <v>0</v>
      </c>
      <c r="K164" t="s">
        <v>83</v>
      </c>
      <c r="L164" t="s">
        <v>84</v>
      </c>
      <c r="M164" t="s">
        <v>85</v>
      </c>
      <c r="N164">
        <v>2</v>
      </c>
      <c r="O164" s="1">
        <v>44634.365879629629</v>
      </c>
      <c r="P164" s="1">
        <v>44634.381111111114</v>
      </c>
      <c r="Q164">
        <v>463</v>
      </c>
      <c r="R164">
        <v>853</v>
      </c>
      <c r="S164" t="b">
        <v>0</v>
      </c>
      <c r="T164" t="s">
        <v>86</v>
      </c>
      <c r="U164" t="b">
        <v>0</v>
      </c>
      <c r="V164" t="s">
        <v>276</v>
      </c>
      <c r="W164" s="1">
        <v>44634.376296296294</v>
      </c>
      <c r="X164">
        <v>457</v>
      </c>
      <c r="Y164">
        <v>37</v>
      </c>
      <c r="Z164">
        <v>0</v>
      </c>
      <c r="AA164">
        <v>37</v>
      </c>
      <c r="AB164">
        <v>0</v>
      </c>
      <c r="AC164">
        <v>26</v>
      </c>
      <c r="AD164">
        <v>-37</v>
      </c>
      <c r="AE164">
        <v>0</v>
      </c>
      <c r="AF164">
        <v>0</v>
      </c>
      <c r="AG164">
        <v>0</v>
      </c>
      <c r="AH164" t="s">
        <v>298</v>
      </c>
      <c r="AI164" s="1">
        <v>44634.381111111114</v>
      </c>
      <c r="AJ164">
        <v>318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-39</v>
      </c>
      <c r="AQ164">
        <v>0</v>
      </c>
      <c r="AR164">
        <v>0</v>
      </c>
      <c r="AS164">
        <v>0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x14ac:dyDescent="0.35">
      <c r="A165" t="s">
        <v>438</v>
      </c>
      <c r="B165" t="s">
        <v>77</v>
      </c>
      <c r="C165" t="s">
        <v>439</v>
      </c>
      <c r="D165" t="s">
        <v>79</v>
      </c>
      <c r="E165" s="2" t="str">
        <f>HYPERLINK("capsilon://?command=openfolder&amp;siteaddress=FAM.docvelocity-na8.net&amp;folderid=FX4C17CBB6-A258-57C4-D401-023240A67EC1","FX22018723")</f>
        <v>FX22018723</v>
      </c>
      <c r="F165" t="s">
        <v>80</v>
      </c>
      <c r="G165" t="s">
        <v>80</v>
      </c>
      <c r="H165" t="s">
        <v>81</v>
      </c>
      <c r="I165" t="s">
        <v>440</v>
      </c>
      <c r="J165">
        <v>0</v>
      </c>
      <c r="K165" t="s">
        <v>83</v>
      </c>
      <c r="L165" t="s">
        <v>84</v>
      </c>
      <c r="M165" t="s">
        <v>85</v>
      </c>
      <c r="N165">
        <v>2</v>
      </c>
      <c r="O165" s="1">
        <v>44634.367534722223</v>
      </c>
      <c r="P165" s="1">
        <v>44634.3825462963</v>
      </c>
      <c r="Q165">
        <v>969</v>
      </c>
      <c r="R165">
        <v>328</v>
      </c>
      <c r="S165" t="b">
        <v>0</v>
      </c>
      <c r="T165" t="s">
        <v>86</v>
      </c>
      <c r="U165" t="b">
        <v>0</v>
      </c>
      <c r="V165" t="s">
        <v>101</v>
      </c>
      <c r="W165" s="1">
        <v>44634.376087962963</v>
      </c>
      <c r="X165">
        <v>205</v>
      </c>
      <c r="Y165">
        <v>15</v>
      </c>
      <c r="Z165">
        <v>0</v>
      </c>
      <c r="AA165">
        <v>15</v>
      </c>
      <c r="AB165">
        <v>0</v>
      </c>
      <c r="AC165">
        <v>9</v>
      </c>
      <c r="AD165">
        <v>-15</v>
      </c>
      <c r="AE165">
        <v>0</v>
      </c>
      <c r="AF165">
        <v>0</v>
      </c>
      <c r="AG165">
        <v>0</v>
      </c>
      <c r="AH165" t="s">
        <v>298</v>
      </c>
      <c r="AI165" s="1">
        <v>44634.3825462963</v>
      </c>
      <c r="AJ165">
        <v>123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-16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35">
      <c r="A166" t="s">
        <v>441</v>
      </c>
      <c r="B166" t="s">
        <v>77</v>
      </c>
      <c r="C166" t="s">
        <v>442</v>
      </c>
      <c r="D166" t="s">
        <v>79</v>
      </c>
      <c r="E166" s="2" t="str">
        <f t="shared" ref="E166:E172" si="2">HYPERLINK("capsilon://?command=openfolder&amp;siteaddress=FAM.docvelocity-na8.net&amp;folderid=FX51D24D2C-2B75-CA20-167F-987F5C98E37B","FX22022422")</f>
        <v>FX22022422</v>
      </c>
      <c r="F166" t="s">
        <v>80</v>
      </c>
      <c r="G166" t="s">
        <v>80</v>
      </c>
      <c r="H166" t="s">
        <v>81</v>
      </c>
      <c r="I166" t="s">
        <v>443</v>
      </c>
      <c r="J166">
        <v>196</v>
      </c>
      <c r="K166" t="s">
        <v>83</v>
      </c>
      <c r="L166" t="s">
        <v>84</v>
      </c>
      <c r="M166" t="s">
        <v>85</v>
      </c>
      <c r="N166">
        <v>1</v>
      </c>
      <c r="O166" s="1">
        <v>44634.399305555555</v>
      </c>
      <c r="P166" s="1">
        <v>44634.416828703703</v>
      </c>
      <c r="Q166">
        <v>956</v>
      </c>
      <c r="R166">
        <v>558</v>
      </c>
      <c r="S166" t="b">
        <v>0</v>
      </c>
      <c r="T166" t="s">
        <v>86</v>
      </c>
      <c r="U166" t="b">
        <v>0</v>
      </c>
      <c r="V166" t="s">
        <v>130</v>
      </c>
      <c r="W166" s="1">
        <v>44634.416828703703</v>
      </c>
      <c r="X166">
        <v>537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196</v>
      </c>
      <c r="AE166">
        <v>191</v>
      </c>
      <c r="AF166">
        <v>0</v>
      </c>
      <c r="AG166">
        <v>4</v>
      </c>
      <c r="AH166" t="s">
        <v>86</v>
      </c>
      <c r="AI166" t="s">
        <v>86</v>
      </c>
      <c r="AJ166" t="s">
        <v>86</v>
      </c>
      <c r="AK166" t="s">
        <v>86</v>
      </c>
      <c r="AL166" t="s">
        <v>86</v>
      </c>
      <c r="AM166" t="s">
        <v>86</v>
      </c>
      <c r="AN166" t="s">
        <v>86</v>
      </c>
      <c r="AO166" t="s">
        <v>86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x14ac:dyDescent="0.35">
      <c r="A167" t="s">
        <v>444</v>
      </c>
      <c r="B167" t="s">
        <v>77</v>
      </c>
      <c r="C167" t="s">
        <v>442</v>
      </c>
      <c r="D167" t="s">
        <v>79</v>
      </c>
      <c r="E167" s="2" t="str">
        <f t="shared" si="2"/>
        <v>FX22022422</v>
      </c>
      <c r="F167" t="s">
        <v>80</v>
      </c>
      <c r="G167" t="s">
        <v>80</v>
      </c>
      <c r="H167" t="s">
        <v>81</v>
      </c>
      <c r="I167" t="s">
        <v>445</v>
      </c>
      <c r="J167">
        <v>196</v>
      </c>
      <c r="K167" t="s">
        <v>83</v>
      </c>
      <c r="L167" t="s">
        <v>84</v>
      </c>
      <c r="M167" t="s">
        <v>85</v>
      </c>
      <c r="N167">
        <v>1</v>
      </c>
      <c r="O167" s="1">
        <v>44634.40116898148</v>
      </c>
      <c r="P167" s="1">
        <v>44634.42491898148</v>
      </c>
      <c r="Q167">
        <v>1544</v>
      </c>
      <c r="R167">
        <v>508</v>
      </c>
      <c r="S167" t="b">
        <v>0</v>
      </c>
      <c r="T167" t="s">
        <v>86</v>
      </c>
      <c r="U167" t="b">
        <v>0</v>
      </c>
      <c r="V167" t="s">
        <v>87</v>
      </c>
      <c r="W167" s="1">
        <v>44634.42491898148</v>
      </c>
      <c r="X167">
        <v>337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196</v>
      </c>
      <c r="AE167">
        <v>191</v>
      </c>
      <c r="AF167">
        <v>0</v>
      </c>
      <c r="AG167">
        <v>4</v>
      </c>
      <c r="AH167" t="s">
        <v>86</v>
      </c>
      <c r="AI167" t="s">
        <v>86</v>
      </c>
      <c r="AJ167" t="s">
        <v>86</v>
      </c>
      <c r="AK167" t="s">
        <v>86</v>
      </c>
      <c r="AL167" t="s">
        <v>86</v>
      </c>
      <c r="AM167" t="s">
        <v>86</v>
      </c>
      <c r="AN167" t="s">
        <v>86</v>
      </c>
      <c r="AO167" t="s">
        <v>86</v>
      </c>
      <c r="AP167" t="s">
        <v>86</v>
      </c>
      <c r="AQ167" t="s">
        <v>86</v>
      </c>
      <c r="AR167" t="s">
        <v>86</v>
      </c>
      <c r="AS167" t="s">
        <v>86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x14ac:dyDescent="0.35">
      <c r="A168" t="s">
        <v>446</v>
      </c>
      <c r="B168" t="s">
        <v>77</v>
      </c>
      <c r="C168" t="s">
        <v>442</v>
      </c>
      <c r="D168" t="s">
        <v>79</v>
      </c>
      <c r="E168" s="2" t="str">
        <f t="shared" si="2"/>
        <v>FX22022422</v>
      </c>
      <c r="F168" t="s">
        <v>80</v>
      </c>
      <c r="G168" t="s">
        <v>80</v>
      </c>
      <c r="H168" t="s">
        <v>81</v>
      </c>
      <c r="I168" t="s">
        <v>447</v>
      </c>
      <c r="J168">
        <v>166</v>
      </c>
      <c r="K168" t="s">
        <v>83</v>
      </c>
      <c r="L168" t="s">
        <v>84</v>
      </c>
      <c r="M168" t="s">
        <v>85</v>
      </c>
      <c r="N168">
        <v>1</v>
      </c>
      <c r="O168" s="1">
        <v>44634.408275462964</v>
      </c>
      <c r="P168" s="1">
        <v>44634.777615740742</v>
      </c>
      <c r="Q168">
        <v>31098</v>
      </c>
      <c r="R168">
        <v>813</v>
      </c>
      <c r="S168" t="b">
        <v>0</v>
      </c>
      <c r="T168" t="s">
        <v>86</v>
      </c>
      <c r="U168" t="b">
        <v>0</v>
      </c>
      <c r="V168" t="s">
        <v>426</v>
      </c>
      <c r="W168" s="1">
        <v>44634.777615740742</v>
      </c>
      <c r="X168">
        <v>319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166</v>
      </c>
      <c r="AE168">
        <v>161</v>
      </c>
      <c r="AF168">
        <v>0</v>
      </c>
      <c r="AG168">
        <v>4</v>
      </c>
      <c r="AH168" t="s">
        <v>86</v>
      </c>
      <c r="AI168" t="s">
        <v>86</v>
      </c>
      <c r="AJ168" t="s">
        <v>86</v>
      </c>
      <c r="AK168" t="s">
        <v>86</v>
      </c>
      <c r="AL168" t="s">
        <v>86</v>
      </c>
      <c r="AM168" t="s">
        <v>86</v>
      </c>
      <c r="AN168" t="s">
        <v>86</v>
      </c>
      <c r="AO168" t="s">
        <v>86</v>
      </c>
      <c r="AP168" t="s">
        <v>86</v>
      </c>
      <c r="AQ168" t="s">
        <v>86</v>
      </c>
      <c r="AR168" t="s">
        <v>86</v>
      </c>
      <c r="AS168" t="s">
        <v>86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35">
      <c r="A169" t="s">
        <v>448</v>
      </c>
      <c r="B169" t="s">
        <v>77</v>
      </c>
      <c r="C169" t="s">
        <v>442</v>
      </c>
      <c r="D169" t="s">
        <v>79</v>
      </c>
      <c r="E169" s="2" t="str">
        <f t="shared" si="2"/>
        <v>FX22022422</v>
      </c>
      <c r="F169" t="s">
        <v>80</v>
      </c>
      <c r="G169" t="s">
        <v>80</v>
      </c>
      <c r="H169" t="s">
        <v>81</v>
      </c>
      <c r="I169" t="s">
        <v>449</v>
      </c>
      <c r="J169">
        <v>169</v>
      </c>
      <c r="K169" t="s">
        <v>83</v>
      </c>
      <c r="L169" t="s">
        <v>84</v>
      </c>
      <c r="M169" t="s">
        <v>85</v>
      </c>
      <c r="N169">
        <v>1</v>
      </c>
      <c r="O169" s="1">
        <v>44634.411412037036</v>
      </c>
      <c r="P169" s="1">
        <v>44634.779340277775</v>
      </c>
      <c r="Q169">
        <v>31469</v>
      </c>
      <c r="R169">
        <v>320</v>
      </c>
      <c r="S169" t="b">
        <v>0</v>
      </c>
      <c r="T169" t="s">
        <v>86</v>
      </c>
      <c r="U169" t="b">
        <v>0</v>
      </c>
      <c r="V169" t="s">
        <v>426</v>
      </c>
      <c r="W169" s="1">
        <v>44634.779340277775</v>
      </c>
      <c r="X169">
        <v>135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169</v>
      </c>
      <c r="AE169">
        <v>164</v>
      </c>
      <c r="AF169">
        <v>0</v>
      </c>
      <c r="AG169">
        <v>4</v>
      </c>
      <c r="AH169" t="s">
        <v>86</v>
      </c>
      <c r="AI169" t="s">
        <v>86</v>
      </c>
      <c r="AJ169" t="s">
        <v>86</v>
      </c>
      <c r="AK169" t="s">
        <v>86</v>
      </c>
      <c r="AL169" t="s">
        <v>86</v>
      </c>
      <c r="AM169" t="s">
        <v>86</v>
      </c>
      <c r="AN169" t="s">
        <v>86</v>
      </c>
      <c r="AO169" t="s">
        <v>86</v>
      </c>
      <c r="AP169" t="s">
        <v>86</v>
      </c>
      <c r="AQ169" t="s">
        <v>86</v>
      </c>
      <c r="AR169" t="s">
        <v>86</v>
      </c>
      <c r="AS169" t="s">
        <v>86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35">
      <c r="A170" t="s">
        <v>450</v>
      </c>
      <c r="B170" t="s">
        <v>77</v>
      </c>
      <c r="C170" t="s">
        <v>442</v>
      </c>
      <c r="D170" t="s">
        <v>79</v>
      </c>
      <c r="E170" s="2" t="str">
        <f t="shared" si="2"/>
        <v>FX22022422</v>
      </c>
      <c r="F170" t="s">
        <v>80</v>
      </c>
      <c r="G170" t="s">
        <v>80</v>
      </c>
      <c r="H170" t="s">
        <v>81</v>
      </c>
      <c r="I170" t="s">
        <v>443</v>
      </c>
      <c r="J170">
        <v>268</v>
      </c>
      <c r="K170" t="s">
        <v>83</v>
      </c>
      <c r="L170" t="s">
        <v>84</v>
      </c>
      <c r="M170" t="s">
        <v>85</v>
      </c>
      <c r="N170">
        <v>2</v>
      </c>
      <c r="O170" s="1">
        <v>44634.417523148149</v>
      </c>
      <c r="P170" s="1">
        <v>44634.442094907405</v>
      </c>
      <c r="Q170">
        <v>670</v>
      </c>
      <c r="R170">
        <v>1453</v>
      </c>
      <c r="S170" t="b">
        <v>0</v>
      </c>
      <c r="T170" t="s">
        <v>86</v>
      </c>
      <c r="U170" t="b">
        <v>1</v>
      </c>
      <c r="V170" t="s">
        <v>130</v>
      </c>
      <c r="W170" s="1">
        <v>44634.426064814812</v>
      </c>
      <c r="X170">
        <v>714</v>
      </c>
      <c r="Y170">
        <v>238</v>
      </c>
      <c r="Z170">
        <v>0</v>
      </c>
      <c r="AA170">
        <v>238</v>
      </c>
      <c r="AB170">
        <v>0</v>
      </c>
      <c r="AC170">
        <v>14</v>
      </c>
      <c r="AD170">
        <v>30</v>
      </c>
      <c r="AE170">
        <v>0</v>
      </c>
      <c r="AF170">
        <v>0</v>
      </c>
      <c r="AG170">
        <v>0</v>
      </c>
      <c r="AH170" t="s">
        <v>298</v>
      </c>
      <c r="AI170" s="1">
        <v>44634.442094907405</v>
      </c>
      <c r="AJ170">
        <v>739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29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x14ac:dyDescent="0.35">
      <c r="A171" t="s">
        <v>451</v>
      </c>
      <c r="B171" t="s">
        <v>77</v>
      </c>
      <c r="C171" t="s">
        <v>442</v>
      </c>
      <c r="D171" t="s">
        <v>79</v>
      </c>
      <c r="E171" s="2" t="str">
        <f t="shared" si="2"/>
        <v>FX22022422</v>
      </c>
      <c r="F171" t="s">
        <v>80</v>
      </c>
      <c r="G171" t="s">
        <v>80</v>
      </c>
      <c r="H171" t="s">
        <v>81</v>
      </c>
      <c r="I171" t="s">
        <v>445</v>
      </c>
      <c r="J171">
        <v>268</v>
      </c>
      <c r="K171" t="s">
        <v>83</v>
      </c>
      <c r="L171" t="s">
        <v>84</v>
      </c>
      <c r="M171" t="s">
        <v>85</v>
      </c>
      <c r="N171">
        <v>2</v>
      </c>
      <c r="O171" s="1">
        <v>44634.425625000003</v>
      </c>
      <c r="P171" s="1">
        <v>44634.451307870368</v>
      </c>
      <c r="Q171">
        <v>617</v>
      </c>
      <c r="R171">
        <v>1602</v>
      </c>
      <c r="S171" t="b">
        <v>0</v>
      </c>
      <c r="T171" t="s">
        <v>86</v>
      </c>
      <c r="U171" t="b">
        <v>1</v>
      </c>
      <c r="V171" t="s">
        <v>87</v>
      </c>
      <c r="W171" s="1">
        <v>44634.434999999998</v>
      </c>
      <c r="X171">
        <v>807</v>
      </c>
      <c r="Y171">
        <v>238</v>
      </c>
      <c r="Z171">
        <v>0</v>
      </c>
      <c r="AA171">
        <v>238</v>
      </c>
      <c r="AB171">
        <v>0</v>
      </c>
      <c r="AC171">
        <v>12</v>
      </c>
      <c r="AD171">
        <v>30</v>
      </c>
      <c r="AE171">
        <v>0</v>
      </c>
      <c r="AF171">
        <v>0</v>
      </c>
      <c r="AG171">
        <v>0</v>
      </c>
      <c r="AH171" t="s">
        <v>298</v>
      </c>
      <c r="AI171" s="1">
        <v>44634.451307870368</v>
      </c>
      <c r="AJ171">
        <v>795</v>
      </c>
      <c r="AK171">
        <v>2</v>
      </c>
      <c r="AL171">
        <v>0</v>
      </c>
      <c r="AM171">
        <v>2</v>
      </c>
      <c r="AN171">
        <v>0</v>
      </c>
      <c r="AO171">
        <v>2</v>
      </c>
      <c r="AP171">
        <v>28</v>
      </c>
      <c r="AQ171">
        <v>0</v>
      </c>
      <c r="AR171">
        <v>0</v>
      </c>
      <c r="AS171">
        <v>0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35">
      <c r="A172" t="s">
        <v>452</v>
      </c>
      <c r="B172" t="s">
        <v>77</v>
      </c>
      <c r="C172" t="s">
        <v>442</v>
      </c>
      <c r="D172" t="s">
        <v>79</v>
      </c>
      <c r="E172" s="2" t="str">
        <f t="shared" si="2"/>
        <v>FX22022422</v>
      </c>
      <c r="F172" t="s">
        <v>80</v>
      </c>
      <c r="G172" t="s">
        <v>80</v>
      </c>
      <c r="H172" t="s">
        <v>81</v>
      </c>
      <c r="I172" t="s">
        <v>453</v>
      </c>
      <c r="J172">
        <v>0</v>
      </c>
      <c r="K172" t="s">
        <v>83</v>
      </c>
      <c r="L172" t="s">
        <v>84</v>
      </c>
      <c r="M172" t="s">
        <v>85</v>
      </c>
      <c r="N172">
        <v>2</v>
      </c>
      <c r="O172" s="1">
        <v>44634.428483796299</v>
      </c>
      <c r="P172" s="1">
        <v>44634.553657407407</v>
      </c>
      <c r="Q172">
        <v>10619</v>
      </c>
      <c r="R172">
        <v>196</v>
      </c>
      <c r="S172" t="b">
        <v>0</v>
      </c>
      <c r="T172" t="s">
        <v>86</v>
      </c>
      <c r="U172" t="b">
        <v>0</v>
      </c>
      <c r="V172" t="s">
        <v>454</v>
      </c>
      <c r="W172" s="1">
        <v>44634.551793981482</v>
      </c>
      <c r="X172">
        <v>112</v>
      </c>
      <c r="Y172">
        <v>9</v>
      </c>
      <c r="Z172">
        <v>0</v>
      </c>
      <c r="AA172">
        <v>9</v>
      </c>
      <c r="AB172">
        <v>0</v>
      </c>
      <c r="AC172">
        <v>1</v>
      </c>
      <c r="AD172">
        <v>-9</v>
      </c>
      <c r="AE172">
        <v>0</v>
      </c>
      <c r="AF172">
        <v>0</v>
      </c>
      <c r="AG172">
        <v>0</v>
      </c>
      <c r="AH172" t="s">
        <v>128</v>
      </c>
      <c r="AI172" s="1">
        <v>44634.553657407407</v>
      </c>
      <c r="AJ172">
        <v>84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-9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x14ac:dyDescent="0.35">
      <c r="A173" t="s">
        <v>455</v>
      </c>
      <c r="B173" t="s">
        <v>77</v>
      </c>
      <c r="C173" t="s">
        <v>456</v>
      </c>
      <c r="D173" t="s">
        <v>79</v>
      </c>
      <c r="E173" s="2" t="str">
        <f>HYPERLINK("capsilon://?command=openfolder&amp;siteaddress=FAM.docvelocity-na8.net&amp;folderid=FX890D164E-9596-86F3-9EB2-9B0C892983CD","FX22027816")</f>
        <v>FX22027816</v>
      </c>
      <c r="F173" t="s">
        <v>80</v>
      </c>
      <c r="G173" t="s">
        <v>80</v>
      </c>
      <c r="H173" t="s">
        <v>81</v>
      </c>
      <c r="I173" t="s">
        <v>457</v>
      </c>
      <c r="J173">
        <v>28</v>
      </c>
      <c r="K173" t="s">
        <v>83</v>
      </c>
      <c r="L173" t="s">
        <v>84</v>
      </c>
      <c r="M173" t="s">
        <v>85</v>
      </c>
      <c r="N173">
        <v>2</v>
      </c>
      <c r="O173" s="1">
        <v>44634.440439814818</v>
      </c>
      <c r="P173" s="1">
        <v>44634.560393518521</v>
      </c>
      <c r="Q173">
        <v>10179</v>
      </c>
      <c r="R173">
        <v>185</v>
      </c>
      <c r="S173" t="b">
        <v>0</v>
      </c>
      <c r="T173" t="s">
        <v>86</v>
      </c>
      <c r="U173" t="b">
        <v>0</v>
      </c>
      <c r="V173" t="s">
        <v>458</v>
      </c>
      <c r="W173" s="1">
        <v>44634.557476851849</v>
      </c>
      <c r="X173">
        <v>100</v>
      </c>
      <c r="Y173">
        <v>0</v>
      </c>
      <c r="Z173">
        <v>0</v>
      </c>
      <c r="AA173">
        <v>0</v>
      </c>
      <c r="AB173">
        <v>21</v>
      </c>
      <c r="AC173">
        <v>0</v>
      </c>
      <c r="AD173">
        <v>28</v>
      </c>
      <c r="AE173">
        <v>0</v>
      </c>
      <c r="AF173">
        <v>0</v>
      </c>
      <c r="AG173">
        <v>0</v>
      </c>
      <c r="AH173" t="s">
        <v>128</v>
      </c>
      <c r="AI173" s="1">
        <v>44634.560393518521</v>
      </c>
      <c r="AJ173">
        <v>55</v>
      </c>
      <c r="AK173">
        <v>0</v>
      </c>
      <c r="AL173">
        <v>0</v>
      </c>
      <c r="AM173">
        <v>0</v>
      </c>
      <c r="AN173">
        <v>21</v>
      </c>
      <c r="AO173">
        <v>0</v>
      </c>
      <c r="AP173">
        <v>28</v>
      </c>
      <c r="AQ173">
        <v>0</v>
      </c>
      <c r="AR173">
        <v>0</v>
      </c>
      <c r="AS173">
        <v>0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x14ac:dyDescent="0.35">
      <c r="A174" t="s">
        <v>459</v>
      </c>
      <c r="B174" t="s">
        <v>77</v>
      </c>
      <c r="C174" t="s">
        <v>460</v>
      </c>
      <c r="D174" t="s">
        <v>79</v>
      </c>
      <c r="E174" s="2" t="str">
        <f>HYPERLINK("capsilon://?command=openfolder&amp;siteaddress=FAM.docvelocity-na8.net&amp;folderid=FX8E4AA882-74F7-95CC-D63D-7E430F2DEA07","FX22033952")</f>
        <v>FX22033952</v>
      </c>
      <c r="F174" t="s">
        <v>80</v>
      </c>
      <c r="G174" t="s">
        <v>80</v>
      </c>
      <c r="H174" t="s">
        <v>81</v>
      </c>
      <c r="I174" t="s">
        <v>461</v>
      </c>
      <c r="J174">
        <v>28</v>
      </c>
      <c r="K174" t="s">
        <v>83</v>
      </c>
      <c r="L174" t="s">
        <v>84</v>
      </c>
      <c r="M174" t="s">
        <v>85</v>
      </c>
      <c r="N174">
        <v>2</v>
      </c>
      <c r="O174" s="1">
        <v>44634.465150462966</v>
      </c>
      <c r="P174" s="1">
        <v>44634.560752314814</v>
      </c>
      <c r="Q174">
        <v>7852</v>
      </c>
      <c r="R174">
        <v>408</v>
      </c>
      <c r="S174" t="b">
        <v>0</v>
      </c>
      <c r="T174" t="s">
        <v>86</v>
      </c>
      <c r="U174" t="b">
        <v>0</v>
      </c>
      <c r="V174" t="s">
        <v>458</v>
      </c>
      <c r="W174" s="1">
        <v>44634.556319444448</v>
      </c>
      <c r="X174">
        <v>378</v>
      </c>
      <c r="Y174">
        <v>0</v>
      </c>
      <c r="Z174">
        <v>0</v>
      </c>
      <c r="AA174">
        <v>0</v>
      </c>
      <c r="AB174">
        <v>21</v>
      </c>
      <c r="AC174">
        <v>0</v>
      </c>
      <c r="AD174">
        <v>28</v>
      </c>
      <c r="AE174">
        <v>0</v>
      </c>
      <c r="AF174">
        <v>0</v>
      </c>
      <c r="AG174">
        <v>0</v>
      </c>
      <c r="AH174" t="s">
        <v>128</v>
      </c>
      <c r="AI174" s="1">
        <v>44634.560752314814</v>
      </c>
      <c r="AJ174">
        <v>30</v>
      </c>
      <c r="AK174">
        <v>0</v>
      </c>
      <c r="AL174">
        <v>0</v>
      </c>
      <c r="AM174">
        <v>0</v>
      </c>
      <c r="AN174">
        <v>21</v>
      </c>
      <c r="AO174">
        <v>0</v>
      </c>
      <c r="AP174">
        <v>28</v>
      </c>
      <c r="AQ174">
        <v>0</v>
      </c>
      <c r="AR174">
        <v>0</v>
      </c>
      <c r="AS174">
        <v>0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x14ac:dyDescent="0.35">
      <c r="A175" t="s">
        <v>462</v>
      </c>
      <c r="B175" t="s">
        <v>77</v>
      </c>
      <c r="C175" t="s">
        <v>463</v>
      </c>
      <c r="D175" t="s">
        <v>79</v>
      </c>
      <c r="E175" s="2" t="str">
        <f>HYPERLINK("capsilon://?command=openfolder&amp;siteaddress=FAM.docvelocity-na8.net&amp;folderid=FX2ED313B5-A7D5-BDF8-E834-37B4ABCF2313","FX2202488")</f>
        <v>FX2202488</v>
      </c>
      <c r="F175" t="s">
        <v>80</v>
      </c>
      <c r="G175" t="s">
        <v>80</v>
      </c>
      <c r="H175" t="s">
        <v>81</v>
      </c>
      <c r="I175" t="s">
        <v>464</v>
      </c>
      <c r="J175">
        <v>0</v>
      </c>
      <c r="K175" t="s">
        <v>83</v>
      </c>
      <c r="L175" t="s">
        <v>84</v>
      </c>
      <c r="M175" t="s">
        <v>85</v>
      </c>
      <c r="N175">
        <v>2</v>
      </c>
      <c r="O175" s="1">
        <v>44621.749247685184</v>
      </c>
      <c r="P175" s="1">
        <v>44622.680254629631</v>
      </c>
      <c r="Q175">
        <v>80259</v>
      </c>
      <c r="R175">
        <v>180</v>
      </c>
      <c r="S175" t="b">
        <v>0</v>
      </c>
      <c r="T175" t="s">
        <v>86</v>
      </c>
      <c r="U175" t="b">
        <v>0</v>
      </c>
      <c r="V175" t="s">
        <v>126</v>
      </c>
      <c r="W175" s="1">
        <v>44621.764317129629</v>
      </c>
      <c r="X175">
        <v>126</v>
      </c>
      <c r="Y175">
        <v>9</v>
      </c>
      <c r="Z175">
        <v>0</v>
      </c>
      <c r="AA175">
        <v>9</v>
      </c>
      <c r="AB175">
        <v>0</v>
      </c>
      <c r="AC175">
        <v>4</v>
      </c>
      <c r="AD175">
        <v>-9</v>
      </c>
      <c r="AE175">
        <v>0</v>
      </c>
      <c r="AF175">
        <v>0</v>
      </c>
      <c r="AG175">
        <v>0</v>
      </c>
      <c r="AH175" t="s">
        <v>98</v>
      </c>
      <c r="AI175" s="1">
        <v>44622.680254629631</v>
      </c>
      <c r="AJ175">
        <v>54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x14ac:dyDescent="0.35">
      <c r="A176" t="s">
        <v>465</v>
      </c>
      <c r="B176" t="s">
        <v>77</v>
      </c>
      <c r="C176" t="s">
        <v>466</v>
      </c>
      <c r="D176" t="s">
        <v>79</v>
      </c>
      <c r="E176" s="2" t="str">
        <f>HYPERLINK("capsilon://?command=openfolder&amp;siteaddress=FAM.docvelocity-na8.net&amp;folderid=FX22EAAB8C-4730-A608-8818-107B67372C1F","FX220210418")</f>
        <v>FX220210418</v>
      </c>
      <c r="F176" t="s">
        <v>80</v>
      </c>
      <c r="G176" t="s">
        <v>80</v>
      </c>
      <c r="H176" t="s">
        <v>81</v>
      </c>
      <c r="I176" t="s">
        <v>467</v>
      </c>
      <c r="J176">
        <v>0</v>
      </c>
      <c r="K176" t="s">
        <v>83</v>
      </c>
      <c r="L176" t="s">
        <v>84</v>
      </c>
      <c r="M176" t="s">
        <v>85</v>
      </c>
      <c r="N176">
        <v>2</v>
      </c>
      <c r="O176" s="1">
        <v>44634.663495370369</v>
      </c>
      <c r="P176" s="1">
        <v>44634.669733796298</v>
      </c>
      <c r="Q176">
        <v>420</v>
      </c>
      <c r="R176">
        <v>119</v>
      </c>
      <c r="S176" t="b">
        <v>0</v>
      </c>
      <c r="T176" t="s">
        <v>86</v>
      </c>
      <c r="U176" t="b">
        <v>0</v>
      </c>
      <c r="V176" t="s">
        <v>468</v>
      </c>
      <c r="W176" s="1">
        <v>44634.665312500001</v>
      </c>
      <c r="X176">
        <v>78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88</v>
      </c>
      <c r="AI176" s="1">
        <v>44634.669733796298</v>
      </c>
      <c r="AJ176">
        <v>16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35">
      <c r="A177" t="s">
        <v>469</v>
      </c>
      <c r="B177" t="s">
        <v>77</v>
      </c>
      <c r="C177" t="s">
        <v>470</v>
      </c>
      <c r="D177" t="s">
        <v>79</v>
      </c>
      <c r="E177" s="2" t="str">
        <f>HYPERLINK("capsilon://?command=openfolder&amp;siteaddress=FAM.docvelocity-na8.net&amp;folderid=FX109D18AC-08BA-8C0F-3CA2-EEEFE4E0F1D1","FX22033612")</f>
        <v>FX22033612</v>
      </c>
      <c r="F177" t="s">
        <v>80</v>
      </c>
      <c r="G177" t="s">
        <v>80</v>
      </c>
      <c r="H177" t="s">
        <v>81</v>
      </c>
      <c r="I177" t="s">
        <v>471</v>
      </c>
      <c r="J177">
        <v>28</v>
      </c>
      <c r="K177" t="s">
        <v>83</v>
      </c>
      <c r="L177" t="s">
        <v>84</v>
      </c>
      <c r="M177" t="s">
        <v>85</v>
      </c>
      <c r="N177">
        <v>1</v>
      </c>
      <c r="O177" s="1">
        <v>44634.675752314812</v>
      </c>
      <c r="P177" s="1">
        <v>44634.780659722222</v>
      </c>
      <c r="Q177">
        <v>8450</v>
      </c>
      <c r="R177">
        <v>614</v>
      </c>
      <c r="S177" t="b">
        <v>0</v>
      </c>
      <c r="T177" t="s">
        <v>86</v>
      </c>
      <c r="U177" t="b">
        <v>0</v>
      </c>
      <c r="V177" t="s">
        <v>426</v>
      </c>
      <c r="W177" s="1">
        <v>44634.780659722222</v>
      </c>
      <c r="X177">
        <v>113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28</v>
      </c>
      <c r="AE177">
        <v>21</v>
      </c>
      <c r="AF177">
        <v>0</v>
      </c>
      <c r="AG177">
        <v>2</v>
      </c>
      <c r="AH177" t="s">
        <v>86</v>
      </c>
      <c r="AI177" t="s">
        <v>86</v>
      </c>
      <c r="AJ177" t="s">
        <v>86</v>
      </c>
      <c r="AK177" t="s">
        <v>86</v>
      </c>
      <c r="AL177" t="s">
        <v>86</v>
      </c>
      <c r="AM177" t="s">
        <v>86</v>
      </c>
      <c r="AN177" t="s">
        <v>86</v>
      </c>
      <c r="AO177" t="s">
        <v>86</v>
      </c>
      <c r="AP177" t="s">
        <v>86</v>
      </c>
      <c r="AQ177" t="s">
        <v>86</v>
      </c>
      <c r="AR177" t="s">
        <v>86</v>
      </c>
      <c r="AS177" t="s">
        <v>86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35">
      <c r="A178" t="s">
        <v>472</v>
      </c>
      <c r="B178" t="s">
        <v>77</v>
      </c>
      <c r="C178" t="s">
        <v>473</v>
      </c>
      <c r="D178" t="s">
        <v>79</v>
      </c>
      <c r="E178" s="2" t="str">
        <f>HYPERLINK("capsilon://?command=openfolder&amp;siteaddress=FAM.docvelocity-na8.net&amp;folderid=FX07E8DE75-5A1E-90F8-A69D-262A3E27B7FF","FX22018391")</f>
        <v>FX22018391</v>
      </c>
      <c r="F178" t="s">
        <v>80</v>
      </c>
      <c r="G178" t="s">
        <v>80</v>
      </c>
      <c r="H178" t="s">
        <v>81</v>
      </c>
      <c r="I178" t="s">
        <v>474</v>
      </c>
      <c r="J178">
        <v>0</v>
      </c>
      <c r="K178" t="s">
        <v>83</v>
      </c>
      <c r="L178" t="s">
        <v>84</v>
      </c>
      <c r="M178" t="s">
        <v>79</v>
      </c>
      <c r="N178">
        <v>1</v>
      </c>
      <c r="O178" s="1">
        <v>44634.773344907408</v>
      </c>
      <c r="P178" s="1">
        <v>44634.774965277778</v>
      </c>
      <c r="Q178">
        <v>68</v>
      </c>
      <c r="R178">
        <v>72</v>
      </c>
      <c r="S178" t="b">
        <v>0</v>
      </c>
      <c r="T178" t="s">
        <v>138</v>
      </c>
      <c r="U178" t="b">
        <v>0</v>
      </c>
      <c r="V178" t="s">
        <v>138</v>
      </c>
      <c r="W178" s="1">
        <v>44634.774965277778</v>
      </c>
      <c r="X178">
        <v>40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52</v>
      </c>
      <c r="AF178">
        <v>0</v>
      </c>
      <c r="AG178">
        <v>1</v>
      </c>
      <c r="AH178" t="s">
        <v>86</v>
      </c>
      <c r="AI178" t="s">
        <v>86</v>
      </c>
      <c r="AJ178" t="s">
        <v>86</v>
      </c>
      <c r="AK178" t="s">
        <v>86</v>
      </c>
      <c r="AL178" t="s">
        <v>86</v>
      </c>
      <c r="AM178" t="s">
        <v>86</v>
      </c>
      <c r="AN178" t="s">
        <v>86</v>
      </c>
      <c r="AO178" t="s">
        <v>86</v>
      </c>
      <c r="AP178" t="s">
        <v>86</v>
      </c>
      <c r="AQ178" t="s">
        <v>86</v>
      </c>
      <c r="AR178" t="s">
        <v>86</v>
      </c>
      <c r="AS178" t="s">
        <v>86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x14ac:dyDescent="0.35">
      <c r="A179" t="s">
        <v>475</v>
      </c>
      <c r="B179" t="s">
        <v>77</v>
      </c>
      <c r="C179" t="s">
        <v>424</v>
      </c>
      <c r="D179" t="s">
        <v>79</v>
      </c>
      <c r="E179" s="2" t="str">
        <f>HYPERLINK("capsilon://?command=openfolder&amp;siteaddress=FAM.docvelocity-na8.net&amp;folderid=FXD1C9CDAD-D0C1-3742-23A2-319A9B48CC0D","FX22035459")</f>
        <v>FX22035459</v>
      </c>
      <c r="F179" t="s">
        <v>80</v>
      </c>
      <c r="G179" t="s">
        <v>80</v>
      </c>
      <c r="H179" t="s">
        <v>81</v>
      </c>
      <c r="I179" t="s">
        <v>425</v>
      </c>
      <c r="J179">
        <v>2132</v>
      </c>
      <c r="K179" t="s">
        <v>83</v>
      </c>
      <c r="L179" t="s">
        <v>84</v>
      </c>
      <c r="M179" t="s">
        <v>85</v>
      </c>
      <c r="N179">
        <v>2</v>
      </c>
      <c r="O179" s="1">
        <v>44634.775046296294</v>
      </c>
      <c r="P179" s="1">
        <v>44635.227962962963</v>
      </c>
      <c r="Q179">
        <v>34346</v>
      </c>
      <c r="R179">
        <v>4786</v>
      </c>
      <c r="S179" t="b">
        <v>0</v>
      </c>
      <c r="T179" t="s">
        <v>86</v>
      </c>
      <c r="U179" t="b">
        <v>1</v>
      </c>
      <c r="V179" t="s">
        <v>476</v>
      </c>
      <c r="W179" s="1">
        <v>44634.79828703704</v>
      </c>
      <c r="X179">
        <v>1904</v>
      </c>
      <c r="Y179">
        <v>188</v>
      </c>
      <c r="Z179">
        <v>0</v>
      </c>
      <c r="AA179">
        <v>188</v>
      </c>
      <c r="AB179">
        <v>1516</v>
      </c>
      <c r="AC179">
        <v>106</v>
      </c>
      <c r="AD179">
        <v>1944</v>
      </c>
      <c r="AE179">
        <v>0</v>
      </c>
      <c r="AF179">
        <v>0</v>
      </c>
      <c r="AG179">
        <v>0</v>
      </c>
      <c r="AH179" t="s">
        <v>298</v>
      </c>
      <c r="AI179" s="1">
        <v>44635.227962962963</v>
      </c>
      <c r="AJ179">
        <v>976</v>
      </c>
      <c r="AK179">
        <v>2</v>
      </c>
      <c r="AL179">
        <v>0</v>
      </c>
      <c r="AM179">
        <v>2</v>
      </c>
      <c r="AN179">
        <v>1516</v>
      </c>
      <c r="AO179">
        <v>2</v>
      </c>
      <c r="AP179">
        <v>1942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x14ac:dyDescent="0.35">
      <c r="A180" t="s">
        <v>477</v>
      </c>
      <c r="B180" t="s">
        <v>77</v>
      </c>
      <c r="C180" t="s">
        <v>473</v>
      </c>
      <c r="D180" t="s">
        <v>79</v>
      </c>
      <c r="E180" s="2" t="str">
        <f>HYPERLINK("capsilon://?command=openfolder&amp;siteaddress=FAM.docvelocity-na8.net&amp;folderid=FX07E8DE75-5A1E-90F8-A69D-262A3E27B7FF","FX22018391")</f>
        <v>FX22018391</v>
      </c>
      <c r="F180" t="s">
        <v>80</v>
      </c>
      <c r="G180" t="s">
        <v>80</v>
      </c>
      <c r="H180" t="s">
        <v>81</v>
      </c>
      <c r="I180" t="s">
        <v>474</v>
      </c>
      <c r="J180">
        <v>0</v>
      </c>
      <c r="K180" t="s">
        <v>83</v>
      </c>
      <c r="L180" t="s">
        <v>84</v>
      </c>
      <c r="M180" t="s">
        <v>85</v>
      </c>
      <c r="N180">
        <v>2</v>
      </c>
      <c r="O180" s="1">
        <v>44634.775347222225</v>
      </c>
      <c r="P180" s="1">
        <v>44635.23027777778</v>
      </c>
      <c r="Q180">
        <v>36793</v>
      </c>
      <c r="R180">
        <v>2513</v>
      </c>
      <c r="S180" t="b">
        <v>0</v>
      </c>
      <c r="T180" t="s">
        <v>86</v>
      </c>
      <c r="U180" t="b">
        <v>1</v>
      </c>
      <c r="V180" t="s">
        <v>174</v>
      </c>
      <c r="W180" s="1">
        <v>44634.807256944441</v>
      </c>
      <c r="X180">
        <v>2169</v>
      </c>
      <c r="Y180">
        <v>37</v>
      </c>
      <c r="Z180">
        <v>0</v>
      </c>
      <c r="AA180">
        <v>37</v>
      </c>
      <c r="AB180">
        <v>0</v>
      </c>
      <c r="AC180">
        <v>35</v>
      </c>
      <c r="AD180">
        <v>-37</v>
      </c>
      <c r="AE180">
        <v>0</v>
      </c>
      <c r="AF180">
        <v>0</v>
      </c>
      <c r="AG180">
        <v>0</v>
      </c>
      <c r="AH180" t="s">
        <v>298</v>
      </c>
      <c r="AI180" s="1">
        <v>44635.23027777778</v>
      </c>
      <c r="AJ180">
        <v>199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x14ac:dyDescent="0.35">
      <c r="A181" t="s">
        <v>478</v>
      </c>
      <c r="B181" t="s">
        <v>77</v>
      </c>
      <c r="C181" t="s">
        <v>442</v>
      </c>
      <c r="D181" t="s">
        <v>79</v>
      </c>
      <c r="E181" s="2" t="str">
        <f>HYPERLINK("capsilon://?command=openfolder&amp;siteaddress=FAM.docvelocity-na8.net&amp;folderid=FX51D24D2C-2B75-CA20-167F-987F5C98E37B","FX22022422")</f>
        <v>FX22022422</v>
      </c>
      <c r="F181" t="s">
        <v>80</v>
      </c>
      <c r="G181" t="s">
        <v>80</v>
      </c>
      <c r="H181" t="s">
        <v>81</v>
      </c>
      <c r="I181" t="s">
        <v>447</v>
      </c>
      <c r="J181">
        <v>238</v>
      </c>
      <c r="K181" t="s">
        <v>83</v>
      </c>
      <c r="L181" t="s">
        <v>84</v>
      </c>
      <c r="M181" t="s">
        <v>85</v>
      </c>
      <c r="N181">
        <v>2</v>
      </c>
      <c r="O181" s="1">
        <v>44634.778275462966</v>
      </c>
      <c r="P181" s="1">
        <v>44635.237604166665</v>
      </c>
      <c r="Q181">
        <v>38185</v>
      </c>
      <c r="R181">
        <v>1501</v>
      </c>
      <c r="S181" t="b">
        <v>0</v>
      </c>
      <c r="T181" t="s">
        <v>86</v>
      </c>
      <c r="U181" t="b">
        <v>1</v>
      </c>
      <c r="V181" t="s">
        <v>479</v>
      </c>
      <c r="W181" s="1">
        <v>44634.804236111115</v>
      </c>
      <c r="X181">
        <v>740</v>
      </c>
      <c r="Y181">
        <v>164</v>
      </c>
      <c r="Z181">
        <v>0</v>
      </c>
      <c r="AA181">
        <v>164</v>
      </c>
      <c r="AB181">
        <v>0</v>
      </c>
      <c r="AC181">
        <v>72</v>
      </c>
      <c r="AD181">
        <v>74</v>
      </c>
      <c r="AE181">
        <v>0</v>
      </c>
      <c r="AF181">
        <v>0</v>
      </c>
      <c r="AG181">
        <v>0</v>
      </c>
      <c r="AH181" t="s">
        <v>298</v>
      </c>
      <c r="AI181" s="1">
        <v>44635.237604166665</v>
      </c>
      <c r="AJ181">
        <v>632</v>
      </c>
      <c r="AK181">
        <v>4</v>
      </c>
      <c r="AL181">
        <v>0</v>
      </c>
      <c r="AM181">
        <v>4</v>
      </c>
      <c r="AN181">
        <v>0</v>
      </c>
      <c r="AO181">
        <v>4</v>
      </c>
      <c r="AP181">
        <v>70</v>
      </c>
      <c r="AQ181">
        <v>0</v>
      </c>
      <c r="AR181">
        <v>0</v>
      </c>
      <c r="AS181">
        <v>0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x14ac:dyDescent="0.35">
      <c r="A182" t="s">
        <v>480</v>
      </c>
      <c r="B182" t="s">
        <v>77</v>
      </c>
      <c r="C182" t="s">
        <v>442</v>
      </c>
      <c r="D182" t="s">
        <v>79</v>
      </c>
      <c r="E182" s="2" t="str">
        <f>HYPERLINK("capsilon://?command=openfolder&amp;siteaddress=FAM.docvelocity-na8.net&amp;folderid=FX51D24D2C-2B75-CA20-167F-987F5C98E37B","FX22022422")</f>
        <v>FX22022422</v>
      </c>
      <c r="F182" t="s">
        <v>80</v>
      </c>
      <c r="G182" t="s">
        <v>80</v>
      </c>
      <c r="H182" t="s">
        <v>81</v>
      </c>
      <c r="I182" t="s">
        <v>449</v>
      </c>
      <c r="J182">
        <v>241</v>
      </c>
      <c r="K182" t="s">
        <v>83</v>
      </c>
      <c r="L182" t="s">
        <v>84</v>
      </c>
      <c r="M182" t="s">
        <v>85</v>
      </c>
      <c r="N182">
        <v>2</v>
      </c>
      <c r="O182" s="1">
        <v>44634.780543981484</v>
      </c>
      <c r="P182" s="1">
        <v>44635.244803240741</v>
      </c>
      <c r="Q182">
        <v>38423</v>
      </c>
      <c r="R182">
        <v>1689</v>
      </c>
      <c r="S182" t="b">
        <v>0</v>
      </c>
      <c r="T182" t="s">
        <v>86</v>
      </c>
      <c r="U182" t="b">
        <v>1</v>
      </c>
      <c r="V182" t="s">
        <v>476</v>
      </c>
      <c r="W182" s="1">
        <v>44634.810578703706</v>
      </c>
      <c r="X182">
        <v>1061</v>
      </c>
      <c r="Y182">
        <v>164</v>
      </c>
      <c r="Z182">
        <v>0</v>
      </c>
      <c r="AA182">
        <v>164</v>
      </c>
      <c r="AB182">
        <v>0</v>
      </c>
      <c r="AC182">
        <v>77</v>
      </c>
      <c r="AD182">
        <v>77</v>
      </c>
      <c r="AE182">
        <v>0</v>
      </c>
      <c r="AF182">
        <v>0</v>
      </c>
      <c r="AG182">
        <v>0</v>
      </c>
      <c r="AH182" t="s">
        <v>298</v>
      </c>
      <c r="AI182" s="1">
        <v>44635.244803240741</v>
      </c>
      <c r="AJ182">
        <v>585</v>
      </c>
      <c r="AK182">
        <v>5</v>
      </c>
      <c r="AL182">
        <v>0</v>
      </c>
      <c r="AM182">
        <v>5</v>
      </c>
      <c r="AN182">
        <v>0</v>
      </c>
      <c r="AO182">
        <v>5</v>
      </c>
      <c r="AP182">
        <v>72</v>
      </c>
      <c r="AQ182">
        <v>0</v>
      </c>
      <c r="AR182">
        <v>0</v>
      </c>
      <c r="AS182">
        <v>0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35">
      <c r="A183" t="s">
        <v>481</v>
      </c>
      <c r="B183" t="s">
        <v>77</v>
      </c>
      <c r="C183" t="s">
        <v>470</v>
      </c>
      <c r="D183" t="s">
        <v>79</v>
      </c>
      <c r="E183" s="2" t="str">
        <f>HYPERLINK("capsilon://?command=openfolder&amp;siteaddress=FAM.docvelocity-na8.net&amp;folderid=FX109D18AC-08BA-8C0F-3CA2-EEEFE4E0F1D1","FX22033612")</f>
        <v>FX22033612</v>
      </c>
      <c r="F183" t="s">
        <v>80</v>
      </c>
      <c r="G183" t="s">
        <v>80</v>
      </c>
      <c r="H183" t="s">
        <v>81</v>
      </c>
      <c r="I183" t="s">
        <v>471</v>
      </c>
      <c r="J183">
        <v>56</v>
      </c>
      <c r="K183" t="s">
        <v>83</v>
      </c>
      <c r="L183" t="s">
        <v>84</v>
      </c>
      <c r="M183" t="s">
        <v>85</v>
      </c>
      <c r="N183">
        <v>2</v>
      </c>
      <c r="O183" s="1">
        <v>44634.781504629631</v>
      </c>
      <c r="P183" s="1">
        <v>44635.240439814814</v>
      </c>
      <c r="Q183">
        <v>38392</v>
      </c>
      <c r="R183">
        <v>1260</v>
      </c>
      <c r="S183" t="b">
        <v>0</v>
      </c>
      <c r="T183" t="s">
        <v>86</v>
      </c>
      <c r="U183" t="b">
        <v>1</v>
      </c>
      <c r="V183" t="s">
        <v>174</v>
      </c>
      <c r="W183" s="1">
        <v>44634.819421296299</v>
      </c>
      <c r="X183">
        <v>1050</v>
      </c>
      <c r="Y183">
        <v>42</v>
      </c>
      <c r="Z183">
        <v>0</v>
      </c>
      <c r="AA183">
        <v>42</v>
      </c>
      <c r="AB183">
        <v>0</v>
      </c>
      <c r="AC183">
        <v>10</v>
      </c>
      <c r="AD183">
        <v>14</v>
      </c>
      <c r="AE183">
        <v>0</v>
      </c>
      <c r="AF183">
        <v>0</v>
      </c>
      <c r="AG183">
        <v>0</v>
      </c>
      <c r="AH183" t="s">
        <v>183</v>
      </c>
      <c r="AI183" s="1">
        <v>44635.240439814814</v>
      </c>
      <c r="AJ183">
        <v>184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13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x14ac:dyDescent="0.35">
      <c r="A184" t="s">
        <v>482</v>
      </c>
      <c r="B184" t="s">
        <v>77</v>
      </c>
      <c r="C184" t="s">
        <v>483</v>
      </c>
      <c r="D184" t="s">
        <v>79</v>
      </c>
      <c r="E184" s="2" t="str">
        <f>HYPERLINK("capsilon://?command=openfolder&amp;siteaddress=FAM.docvelocity-na8.net&amp;folderid=FX7031929F-EC30-625F-EF60-918402E9C765","FX22032734")</f>
        <v>FX22032734</v>
      </c>
      <c r="F184" t="s">
        <v>80</v>
      </c>
      <c r="G184" t="s">
        <v>80</v>
      </c>
      <c r="H184" t="s">
        <v>81</v>
      </c>
      <c r="I184" t="s">
        <v>484</v>
      </c>
      <c r="J184">
        <v>0</v>
      </c>
      <c r="K184" t="s">
        <v>83</v>
      </c>
      <c r="L184" t="s">
        <v>84</v>
      </c>
      <c r="M184" t="s">
        <v>85</v>
      </c>
      <c r="N184">
        <v>2</v>
      </c>
      <c r="O184" s="1">
        <v>44635.358414351853</v>
      </c>
      <c r="P184" s="1">
        <v>44635.410312499997</v>
      </c>
      <c r="Q184">
        <v>4277</v>
      </c>
      <c r="R184">
        <v>207</v>
      </c>
      <c r="S184" t="b">
        <v>0</v>
      </c>
      <c r="T184" t="s">
        <v>86</v>
      </c>
      <c r="U184" t="b">
        <v>0</v>
      </c>
      <c r="V184" t="s">
        <v>485</v>
      </c>
      <c r="W184" s="1">
        <v>44635.400601851848</v>
      </c>
      <c r="X184">
        <v>105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298</v>
      </c>
      <c r="AI184" s="1">
        <v>44635.410312499997</v>
      </c>
      <c r="AJ184">
        <v>102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-9</v>
      </c>
      <c r="AQ184">
        <v>0</v>
      </c>
      <c r="AR184">
        <v>0</v>
      </c>
      <c r="AS184">
        <v>0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x14ac:dyDescent="0.35">
      <c r="A185" t="s">
        <v>486</v>
      </c>
      <c r="B185" t="s">
        <v>77</v>
      </c>
      <c r="C185" t="s">
        <v>487</v>
      </c>
      <c r="D185" t="s">
        <v>79</v>
      </c>
      <c r="E185" s="2" t="str">
        <f>HYPERLINK("capsilon://?command=openfolder&amp;siteaddress=FAM.docvelocity-na8.net&amp;folderid=FX6D636A68-473B-254C-157B-B7421CFBA9CB","FX220211262")</f>
        <v>FX220211262</v>
      </c>
      <c r="F185" t="s">
        <v>80</v>
      </c>
      <c r="G185" t="s">
        <v>80</v>
      </c>
      <c r="H185" t="s">
        <v>81</v>
      </c>
      <c r="I185" t="s">
        <v>488</v>
      </c>
      <c r="J185">
        <v>0</v>
      </c>
      <c r="K185" t="s">
        <v>83</v>
      </c>
      <c r="L185" t="s">
        <v>84</v>
      </c>
      <c r="M185" t="s">
        <v>85</v>
      </c>
      <c r="N185">
        <v>2</v>
      </c>
      <c r="O185" s="1">
        <v>44621.053530092591</v>
      </c>
      <c r="P185" s="1">
        <v>44621.235486111109</v>
      </c>
      <c r="Q185">
        <v>14141</v>
      </c>
      <c r="R185">
        <v>1580</v>
      </c>
      <c r="S185" t="b">
        <v>0</v>
      </c>
      <c r="T185" t="s">
        <v>86</v>
      </c>
      <c r="U185" t="b">
        <v>1</v>
      </c>
      <c r="V185" t="s">
        <v>182</v>
      </c>
      <c r="W185" s="1">
        <v>44621.164988425924</v>
      </c>
      <c r="X185">
        <v>1219</v>
      </c>
      <c r="Y185">
        <v>84</v>
      </c>
      <c r="Z185">
        <v>0</v>
      </c>
      <c r="AA185">
        <v>84</v>
      </c>
      <c r="AB185">
        <v>21</v>
      </c>
      <c r="AC185">
        <v>22</v>
      </c>
      <c r="AD185">
        <v>-84</v>
      </c>
      <c r="AE185">
        <v>0</v>
      </c>
      <c r="AF185">
        <v>0</v>
      </c>
      <c r="AG185">
        <v>0</v>
      </c>
      <c r="AH185" t="s">
        <v>183</v>
      </c>
      <c r="AI185" s="1">
        <v>44621.235486111109</v>
      </c>
      <c r="AJ185">
        <v>331</v>
      </c>
      <c r="AK185">
        <v>2</v>
      </c>
      <c r="AL185">
        <v>0</v>
      </c>
      <c r="AM185">
        <v>2</v>
      </c>
      <c r="AN185">
        <v>21</v>
      </c>
      <c r="AO185">
        <v>1</v>
      </c>
      <c r="AP185">
        <v>-86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x14ac:dyDescent="0.35">
      <c r="A186" t="s">
        <v>489</v>
      </c>
      <c r="B186" t="s">
        <v>77</v>
      </c>
      <c r="C186" t="s">
        <v>490</v>
      </c>
      <c r="D186" t="s">
        <v>79</v>
      </c>
      <c r="E186" s="2" t="str">
        <f>HYPERLINK("capsilon://?command=openfolder&amp;siteaddress=FAM.docvelocity-na8.net&amp;folderid=FXA5B3FE93-F9B2-8926-B0F0-C6C463268952","FX22028465")</f>
        <v>FX22028465</v>
      </c>
      <c r="F186" t="s">
        <v>80</v>
      </c>
      <c r="G186" t="s">
        <v>80</v>
      </c>
      <c r="H186" t="s">
        <v>81</v>
      </c>
      <c r="I186" t="s">
        <v>491</v>
      </c>
      <c r="J186">
        <v>49</v>
      </c>
      <c r="K186" t="s">
        <v>83</v>
      </c>
      <c r="L186" t="s">
        <v>84</v>
      </c>
      <c r="M186" t="s">
        <v>85</v>
      </c>
      <c r="N186">
        <v>2</v>
      </c>
      <c r="O186" s="1">
        <v>44635.448414351849</v>
      </c>
      <c r="P186" s="1">
        <v>44635.455243055556</v>
      </c>
      <c r="Q186">
        <v>174</v>
      </c>
      <c r="R186">
        <v>416</v>
      </c>
      <c r="S186" t="b">
        <v>0</v>
      </c>
      <c r="T186" t="s">
        <v>86</v>
      </c>
      <c r="U186" t="b">
        <v>0</v>
      </c>
      <c r="V186" t="s">
        <v>492</v>
      </c>
      <c r="W186" s="1">
        <v>44635.452280092592</v>
      </c>
      <c r="X186">
        <v>305</v>
      </c>
      <c r="Y186">
        <v>44</v>
      </c>
      <c r="Z186">
        <v>0</v>
      </c>
      <c r="AA186">
        <v>44</v>
      </c>
      <c r="AB186">
        <v>0</v>
      </c>
      <c r="AC186">
        <v>1</v>
      </c>
      <c r="AD186">
        <v>5</v>
      </c>
      <c r="AE186">
        <v>0</v>
      </c>
      <c r="AF186">
        <v>0</v>
      </c>
      <c r="AG186">
        <v>0</v>
      </c>
      <c r="AH186" t="s">
        <v>191</v>
      </c>
      <c r="AI186" s="1">
        <v>44635.455243055556</v>
      </c>
      <c r="AJ186">
        <v>99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35">
      <c r="A187" t="s">
        <v>493</v>
      </c>
      <c r="B187" t="s">
        <v>77</v>
      </c>
      <c r="C187" t="s">
        <v>490</v>
      </c>
      <c r="D187" t="s">
        <v>79</v>
      </c>
      <c r="E187" s="2" t="str">
        <f>HYPERLINK("capsilon://?command=openfolder&amp;siteaddress=FAM.docvelocity-na8.net&amp;folderid=FXA5B3FE93-F9B2-8926-B0F0-C6C463268952","FX22028465")</f>
        <v>FX22028465</v>
      </c>
      <c r="F187" t="s">
        <v>80</v>
      </c>
      <c r="G187" t="s">
        <v>80</v>
      </c>
      <c r="H187" t="s">
        <v>81</v>
      </c>
      <c r="I187" t="s">
        <v>494</v>
      </c>
      <c r="J187">
        <v>49</v>
      </c>
      <c r="K187" t="s">
        <v>83</v>
      </c>
      <c r="L187" t="s">
        <v>84</v>
      </c>
      <c r="M187" t="s">
        <v>85</v>
      </c>
      <c r="N187">
        <v>2</v>
      </c>
      <c r="O187" s="1">
        <v>44635.448634259257</v>
      </c>
      <c r="P187" s="1">
        <v>44635.454085648147</v>
      </c>
      <c r="Q187">
        <v>88</v>
      </c>
      <c r="R187">
        <v>383</v>
      </c>
      <c r="S187" t="b">
        <v>0</v>
      </c>
      <c r="T187" t="s">
        <v>86</v>
      </c>
      <c r="U187" t="b">
        <v>0</v>
      </c>
      <c r="V187" t="s">
        <v>485</v>
      </c>
      <c r="W187" s="1">
        <v>44635.450289351851</v>
      </c>
      <c r="X187">
        <v>131</v>
      </c>
      <c r="Y187">
        <v>44</v>
      </c>
      <c r="Z187">
        <v>0</v>
      </c>
      <c r="AA187">
        <v>44</v>
      </c>
      <c r="AB187">
        <v>0</v>
      </c>
      <c r="AC187">
        <v>1</v>
      </c>
      <c r="AD187">
        <v>5</v>
      </c>
      <c r="AE187">
        <v>0</v>
      </c>
      <c r="AF187">
        <v>0</v>
      </c>
      <c r="AG187">
        <v>0</v>
      </c>
      <c r="AH187" t="s">
        <v>191</v>
      </c>
      <c r="AI187" s="1">
        <v>44635.454085648147</v>
      </c>
      <c r="AJ187">
        <v>252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x14ac:dyDescent="0.35">
      <c r="A188" t="s">
        <v>495</v>
      </c>
      <c r="B188" t="s">
        <v>77</v>
      </c>
      <c r="C188" t="s">
        <v>496</v>
      </c>
      <c r="D188" t="s">
        <v>79</v>
      </c>
      <c r="E188" s="2" t="str">
        <f>HYPERLINK("capsilon://?command=openfolder&amp;siteaddress=FAM.docvelocity-na8.net&amp;folderid=FX0E8B11D7-071D-4020-DD47-439F7704D6F4","FX22036347")</f>
        <v>FX22036347</v>
      </c>
      <c r="F188" t="s">
        <v>80</v>
      </c>
      <c r="G188" t="s">
        <v>80</v>
      </c>
      <c r="H188" t="s">
        <v>81</v>
      </c>
      <c r="I188" t="s">
        <v>497</v>
      </c>
      <c r="J188">
        <v>28</v>
      </c>
      <c r="K188" t="s">
        <v>83</v>
      </c>
      <c r="L188" t="s">
        <v>84</v>
      </c>
      <c r="M188" t="s">
        <v>85</v>
      </c>
      <c r="N188">
        <v>2</v>
      </c>
      <c r="O188" s="1">
        <v>44635.491365740738</v>
      </c>
      <c r="P188" s="1">
        <v>44635.498090277775</v>
      </c>
      <c r="Q188">
        <v>310</v>
      </c>
      <c r="R188">
        <v>271</v>
      </c>
      <c r="S188" t="b">
        <v>0</v>
      </c>
      <c r="T188" t="s">
        <v>86</v>
      </c>
      <c r="U188" t="b">
        <v>0</v>
      </c>
      <c r="V188" t="s">
        <v>468</v>
      </c>
      <c r="W188" s="1">
        <v>44635.493368055555</v>
      </c>
      <c r="X188">
        <v>138</v>
      </c>
      <c r="Y188">
        <v>21</v>
      </c>
      <c r="Z188">
        <v>0</v>
      </c>
      <c r="AA188">
        <v>21</v>
      </c>
      <c r="AB188">
        <v>0</v>
      </c>
      <c r="AC188">
        <v>1</v>
      </c>
      <c r="AD188">
        <v>7</v>
      </c>
      <c r="AE188">
        <v>0</v>
      </c>
      <c r="AF188">
        <v>0</v>
      </c>
      <c r="AG188">
        <v>0</v>
      </c>
      <c r="AH188" t="s">
        <v>276</v>
      </c>
      <c r="AI188" s="1">
        <v>44635.498090277775</v>
      </c>
      <c r="AJ188">
        <v>133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x14ac:dyDescent="0.35">
      <c r="A189" t="s">
        <v>498</v>
      </c>
      <c r="B189" t="s">
        <v>77</v>
      </c>
      <c r="C189" t="s">
        <v>496</v>
      </c>
      <c r="D189" t="s">
        <v>79</v>
      </c>
      <c r="E189" s="2" t="str">
        <f>HYPERLINK("capsilon://?command=openfolder&amp;siteaddress=FAM.docvelocity-na8.net&amp;folderid=FX0E8B11D7-071D-4020-DD47-439F7704D6F4","FX22036347")</f>
        <v>FX22036347</v>
      </c>
      <c r="F189" t="s">
        <v>80</v>
      </c>
      <c r="G189" t="s">
        <v>80</v>
      </c>
      <c r="H189" t="s">
        <v>81</v>
      </c>
      <c r="I189" t="s">
        <v>499</v>
      </c>
      <c r="J189">
        <v>57</v>
      </c>
      <c r="K189" t="s">
        <v>83</v>
      </c>
      <c r="L189" t="s">
        <v>84</v>
      </c>
      <c r="M189" t="s">
        <v>85</v>
      </c>
      <c r="N189">
        <v>1</v>
      </c>
      <c r="O189" s="1">
        <v>44635.491435185184</v>
      </c>
      <c r="P189" s="1">
        <v>44635.500243055554</v>
      </c>
      <c r="Q189">
        <v>371</v>
      </c>
      <c r="R189">
        <v>390</v>
      </c>
      <c r="S189" t="b">
        <v>0</v>
      </c>
      <c r="T189" t="s">
        <v>86</v>
      </c>
      <c r="U189" t="b">
        <v>0</v>
      </c>
      <c r="V189" t="s">
        <v>485</v>
      </c>
      <c r="W189" s="1">
        <v>44635.500243055554</v>
      </c>
      <c r="X189">
        <v>146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57</v>
      </c>
      <c r="AE189">
        <v>52</v>
      </c>
      <c r="AF189">
        <v>0</v>
      </c>
      <c r="AG189">
        <v>2</v>
      </c>
      <c r="AH189" t="s">
        <v>86</v>
      </c>
      <c r="AI189" t="s">
        <v>86</v>
      </c>
      <c r="AJ189" t="s">
        <v>86</v>
      </c>
      <c r="AK189" t="s">
        <v>86</v>
      </c>
      <c r="AL189" t="s">
        <v>86</v>
      </c>
      <c r="AM189" t="s">
        <v>86</v>
      </c>
      <c r="AN189" t="s">
        <v>86</v>
      </c>
      <c r="AO189" t="s">
        <v>86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35">
      <c r="A190" t="s">
        <v>500</v>
      </c>
      <c r="B190" t="s">
        <v>77</v>
      </c>
      <c r="C190" t="s">
        <v>496</v>
      </c>
      <c r="D190" t="s">
        <v>79</v>
      </c>
      <c r="E190" s="2" t="str">
        <f>HYPERLINK("capsilon://?command=openfolder&amp;siteaddress=FAM.docvelocity-na8.net&amp;folderid=FX0E8B11D7-071D-4020-DD47-439F7704D6F4","FX22036347")</f>
        <v>FX22036347</v>
      </c>
      <c r="F190" t="s">
        <v>80</v>
      </c>
      <c r="G190" t="s">
        <v>80</v>
      </c>
      <c r="H190" t="s">
        <v>81</v>
      </c>
      <c r="I190" t="s">
        <v>499</v>
      </c>
      <c r="J190">
        <v>81</v>
      </c>
      <c r="K190" t="s">
        <v>83</v>
      </c>
      <c r="L190" t="s">
        <v>84</v>
      </c>
      <c r="M190" t="s">
        <v>85</v>
      </c>
      <c r="N190">
        <v>2</v>
      </c>
      <c r="O190" s="1">
        <v>44635.500856481478</v>
      </c>
      <c r="P190" s="1">
        <v>44635.505601851852</v>
      </c>
      <c r="Q190">
        <v>12</v>
      </c>
      <c r="R190">
        <v>398</v>
      </c>
      <c r="S190" t="b">
        <v>0</v>
      </c>
      <c r="T190" t="s">
        <v>86</v>
      </c>
      <c r="U190" t="b">
        <v>1</v>
      </c>
      <c r="V190" t="s">
        <v>485</v>
      </c>
      <c r="W190" s="1">
        <v>44635.503888888888</v>
      </c>
      <c r="X190">
        <v>262</v>
      </c>
      <c r="Y190">
        <v>65</v>
      </c>
      <c r="Z190">
        <v>0</v>
      </c>
      <c r="AA190">
        <v>65</v>
      </c>
      <c r="AB190">
        <v>0</v>
      </c>
      <c r="AC190">
        <v>14</v>
      </c>
      <c r="AD190">
        <v>16</v>
      </c>
      <c r="AE190">
        <v>0</v>
      </c>
      <c r="AF190">
        <v>0</v>
      </c>
      <c r="AG190">
        <v>0</v>
      </c>
      <c r="AH190" t="s">
        <v>88</v>
      </c>
      <c r="AI190" s="1">
        <v>44635.505601851852</v>
      </c>
      <c r="AJ190">
        <v>136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16</v>
      </c>
      <c r="AQ190">
        <v>0</v>
      </c>
      <c r="AR190">
        <v>0</v>
      </c>
      <c r="AS190">
        <v>0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x14ac:dyDescent="0.35">
      <c r="A191" t="s">
        <v>501</v>
      </c>
      <c r="B191" t="s">
        <v>77</v>
      </c>
      <c r="C191" t="s">
        <v>502</v>
      </c>
      <c r="D191" t="s">
        <v>79</v>
      </c>
      <c r="E191" s="2" t="str">
        <f>HYPERLINK("capsilon://?command=openfolder&amp;siteaddress=FAM.docvelocity-na8.net&amp;folderid=FX6B0B52A0-9919-C39B-EFA7-EA558104D99D","FX220111625")</f>
        <v>FX220111625</v>
      </c>
      <c r="F191" t="s">
        <v>80</v>
      </c>
      <c r="G191" t="s">
        <v>80</v>
      </c>
      <c r="H191" t="s">
        <v>81</v>
      </c>
      <c r="I191" t="s">
        <v>503</v>
      </c>
      <c r="J191">
        <v>0</v>
      </c>
      <c r="K191" t="s">
        <v>83</v>
      </c>
      <c r="L191" t="s">
        <v>84</v>
      </c>
      <c r="M191" t="s">
        <v>85</v>
      </c>
      <c r="N191">
        <v>1</v>
      </c>
      <c r="O191" s="1">
        <v>44621.816666666666</v>
      </c>
      <c r="P191" s="1">
        <v>44622.116261574076</v>
      </c>
      <c r="Q191">
        <v>25716</v>
      </c>
      <c r="R191">
        <v>169</v>
      </c>
      <c r="S191" t="b">
        <v>0</v>
      </c>
      <c r="T191" t="s">
        <v>86</v>
      </c>
      <c r="U191" t="b">
        <v>0</v>
      </c>
      <c r="V191" t="s">
        <v>174</v>
      </c>
      <c r="W191" s="1">
        <v>44622.116261574076</v>
      </c>
      <c r="X191">
        <v>85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27</v>
      </c>
      <c r="AF191">
        <v>0</v>
      </c>
      <c r="AG191">
        <v>2</v>
      </c>
      <c r="AH191" t="s">
        <v>86</v>
      </c>
      <c r="AI191" t="s">
        <v>86</v>
      </c>
      <c r="AJ191" t="s">
        <v>86</v>
      </c>
      <c r="AK191" t="s">
        <v>86</v>
      </c>
      <c r="AL191" t="s">
        <v>86</v>
      </c>
      <c r="AM191" t="s">
        <v>86</v>
      </c>
      <c r="AN191" t="s">
        <v>86</v>
      </c>
      <c r="AO191" t="s">
        <v>86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x14ac:dyDescent="0.35">
      <c r="A192" t="s">
        <v>504</v>
      </c>
      <c r="B192" t="s">
        <v>77</v>
      </c>
      <c r="C192" t="s">
        <v>424</v>
      </c>
      <c r="D192" t="s">
        <v>79</v>
      </c>
      <c r="E192" s="2" t="str">
        <f>HYPERLINK("capsilon://?command=openfolder&amp;siteaddress=FAM.docvelocity-na8.net&amp;folderid=FXD1C9CDAD-D0C1-3742-23A2-319A9B48CC0D","FX22035459")</f>
        <v>FX22035459</v>
      </c>
      <c r="F192" t="s">
        <v>80</v>
      </c>
      <c r="G192" t="s">
        <v>80</v>
      </c>
      <c r="H192" t="s">
        <v>81</v>
      </c>
      <c r="I192" t="s">
        <v>505</v>
      </c>
      <c r="J192">
        <v>599</v>
      </c>
      <c r="K192" t="s">
        <v>83</v>
      </c>
      <c r="L192" t="s">
        <v>84</v>
      </c>
      <c r="M192" t="s">
        <v>79</v>
      </c>
      <c r="N192">
        <v>1</v>
      </c>
      <c r="O192" s="1">
        <v>44635.691354166665</v>
      </c>
      <c r="P192" s="1">
        <v>44635.693171296298</v>
      </c>
      <c r="Q192">
        <v>61</v>
      </c>
      <c r="R192">
        <v>96</v>
      </c>
      <c r="S192" t="b">
        <v>0</v>
      </c>
      <c r="T192" t="s">
        <v>138</v>
      </c>
      <c r="U192" t="b">
        <v>0</v>
      </c>
      <c r="V192" t="s">
        <v>138</v>
      </c>
      <c r="W192" s="1">
        <v>44635.693171296298</v>
      </c>
      <c r="X192">
        <v>96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599</v>
      </c>
      <c r="AE192">
        <v>128</v>
      </c>
      <c r="AF192">
        <v>1</v>
      </c>
      <c r="AG192">
        <v>1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x14ac:dyDescent="0.35">
      <c r="A193" t="s">
        <v>506</v>
      </c>
      <c r="B193" t="s">
        <v>77</v>
      </c>
      <c r="C193" t="s">
        <v>424</v>
      </c>
      <c r="D193" t="s">
        <v>79</v>
      </c>
      <c r="E193" s="2" t="str">
        <f>HYPERLINK("capsilon://?command=openfolder&amp;siteaddress=FAM.docvelocity-na8.net&amp;folderid=FXD1C9CDAD-D0C1-3742-23A2-319A9B48CC0D","FX22035459")</f>
        <v>FX22035459</v>
      </c>
      <c r="F193" t="s">
        <v>80</v>
      </c>
      <c r="G193" t="s">
        <v>80</v>
      </c>
      <c r="H193" t="s">
        <v>81</v>
      </c>
      <c r="I193" t="s">
        <v>507</v>
      </c>
      <c r="J193">
        <v>714</v>
      </c>
      <c r="K193" t="s">
        <v>83</v>
      </c>
      <c r="L193" t="s">
        <v>84</v>
      </c>
      <c r="M193" t="s">
        <v>79</v>
      </c>
      <c r="N193">
        <v>1</v>
      </c>
      <c r="O193" s="1">
        <v>44635.694282407407</v>
      </c>
      <c r="P193" s="1">
        <v>44635.695196759261</v>
      </c>
      <c r="Q193">
        <v>29</v>
      </c>
      <c r="R193">
        <v>50</v>
      </c>
      <c r="S193" t="b">
        <v>0</v>
      </c>
      <c r="T193" t="s">
        <v>138</v>
      </c>
      <c r="U193" t="b">
        <v>0</v>
      </c>
      <c r="V193" t="s">
        <v>138</v>
      </c>
      <c r="W193" s="1">
        <v>44635.695196759261</v>
      </c>
      <c r="X193">
        <v>22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714</v>
      </c>
      <c r="AE193">
        <v>733</v>
      </c>
      <c r="AF193">
        <v>1</v>
      </c>
      <c r="AG193">
        <v>1</v>
      </c>
      <c r="AH193" t="s">
        <v>86</v>
      </c>
      <c r="AI193" t="s">
        <v>86</v>
      </c>
      <c r="AJ193" t="s">
        <v>86</v>
      </c>
      <c r="AK193" t="s">
        <v>86</v>
      </c>
      <c r="AL193" t="s">
        <v>86</v>
      </c>
      <c r="AM193" t="s">
        <v>86</v>
      </c>
      <c r="AN193" t="s">
        <v>86</v>
      </c>
      <c r="AO193" t="s">
        <v>86</v>
      </c>
      <c r="AP193" t="s">
        <v>86</v>
      </c>
      <c r="AQ193" t="s">
        <v>86</v>
      </c>
      <c r="AR193" t="s">
        <v>86</v>
      </c>
      <c r="AS193" t="s">
        <v>86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x14ac:dyDescent="0.35">
      <c r="A194" t="s">
        <v>508</v>
      </c>
      <c r="B194" t="s">
        <v>77</v>
      </c>
      <c r="C194" t="s">
        <v>509</v>
      </c>
      <c r="D194" t="s">
        <v>79</v>
      </c>
      <c r="E194" s="2" t="str">
        <f>HYPERLINK("capsilon://?command=openfolder&amp;siteaddress=FAM.docvelocity-na8.net&amp;folderid=FX5E3A0FCD-608F-4020-B79D-636996AFF138","FX22032470")</f>
        <v>FX22032470</v>
      </c>
      <c r="F194" t="s">
        <v>80</v>
      </c>
      <c r="G194" t="s">
        <v>80</v>
      </c>
      <c r="H194" t="s">
        <v>81</v>
      </c>
      <c r="I194" t="s">
        <v>510</v>
      </c>
      <c r="J194">
        <v>0</v>
      </c>
      <c r="K194" t="s">
        <v>83</v>
      </c>
      <c r="L194" t="s">
        <v>84</v>
      </c>
      <c r="M194" t="s">
        <v>85</v>
      </c>
      <c r="N194">
        <v>2</v>
      </c>
      <c r="O194" s="1">
        <v>44635.712037037039</v>
      </c>
      <c r="P194" s="1">
        <v>44635.749710648146</v>
      </c>
      <c r="Q194">
        <v>3025</v>
      </c>
      <c r="R194">
        <v>230</v>
      </c>
      <c r="S194" t="b">
        <v>0</v>
      </c>
      <c r="T194" t="s">
        <v>86</v>
      </c>
      <c r="U194" t="b">
        <v>0</v>
      </c>
      <c r="V194" t="s">
        <v>511</v>
      </c>
      <c r="W194" s="1">
        <v>44635.714085648149</v>
      </c>
      <c r="X194">
        <v>122</v>
      </c>
      <c r="Y194">
        <v>9</v>
      </c>
      <c r="Z194">
        <v>0</v>
      </c>
      <c r="AA194">
        <v>9</v>
      </c>
      <c r="AB194">
        <v>0</v>
      </c>
      <c r="AC194">
        <v>2</v>
      </c>
      <c r="AD194">
        <v>-9</v>
      </c>
      <c r="AE194">
        <v>0</v>
      </c>
      <c r="AF194">
        <v>0</v>
      </c>
      <c r="AG194">
        <v>0</v>
      </c>
      <c r="AH194" t="s">
        <v>97</v>
      </c>
      <c r="AI194" s="1">
        <v>44635.749710648146</v>
      </c>
      <c r="AJ194">
        <v>108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-10</v>
      </c>
      <c r="AQ194">
        <v>0</v>
      </c>
      <c r="AR194">
        <v>0</v>
      </c>
      <c r="AS194">
        <v>0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x14ac:dyDescent="0.35">
      <c r="A195" t="s">
        <v>512</v>
      </c>
      <c r="B195" t="s">
        <v>77</v>
      </c>
      <c r="C195" t="s">
        <v>513</v>
      </c>
      <c r="D195" t="s">
        <v>79</v>
      </c>
      <c r="E195" s="2" t="str">
        <f>HYPERLINK("capsilon://?command=openfolder&amp;siteaddress=FAM.docvelocity-na8.net&amp;folderid=FXF70C7F91-F259-EEB7-4031-74FCDEA4EC23","FX22033510")</f>
        <v>FX22033510</v>
      </c>
      <c r="F195" t="s">
        <v>80</v>
      </c>
      <c r="G195" t="s">
        <v>80</v>
      </c>
      <c r="H195" t="s">
        <v>81</v>
      </c>
      <c r="I195" t="s">
        <v>514</v>
      </c>
      <c r="J195">
        <v>244</v>
      </c>
      <c r="K195" t="s">
        <v>83</v>
      </c>
      <c r="L195" t="s">
        <v>84</v>
      </c>
      <c r="M195" t="s">
        <v>85</v>
      </c>
      <c r="N195">
        <v>1</v>
      </c>
      <c r="O195" s="1">
        <v>44635.712500000001</v>
      </c>
      <c r="P195" s="1">
        <v>44635.728402777779</v>
      </c>
      <c r="Q195">
        <v>495</v>
      </c>
      <c r="R195">
        <v>879</v>
      </c>
      <c r="S195" t="b">
        <v>0</v>
      </c>
      <c r="T195" t="s">
        <v>86</v>
      </c>
      <c r="U195" t="b">
        <v>0</v>
      </c>
      <c r="V195" t="s">
        <v>479</v>
      </c>
      <c r="W195" s="1">
        <v>44635.728402777779</v>
      </c>
      <c r="X195">
        <v>728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244</v>
      </c>
      <c r="AE195">
        <v>220</v>
      </c>
      <c r="AF195">
        <v>0</v>
      </c>
      <c r="AG195">
        <v>14</v>
      </c>
      <c r="AH195" t="s">
        <v>86</v>
      </c>
      <c r="AI195" t="s">
        <v>86</v>
      </c>
      <c r="AJ195" t="s">
        <v>86</v>
      </c>
      <c r="AK195" t="s">
        <v>86</v>
      </c>
      <c r="AL195" t="s">
        <v>86</v>
      </c>
      <c r="AM195" t="s">
        <v>86</v>
      </c>
      <c r="AN195" t="s">
        <v>86</v>
      </c>
      <c r="AO195" t="s">
        <v>86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x14ac:dyDescent="0.35">
      <c r="A196" t="s">
        <v>515</v>
      </c>
      <c r="B196" t="s">
        <v>77</v>
      </c>
      <c r="C196" t="s">
        <v>513</v>
      </c>
      <c r="D196" t="s">
        <v>79</v>
      </c>
      <c r="E196" s="2" t="str">
        <f>HYPERLINK("capsilon://?command=openfolder&amp;siteaddress=FAM.docvelocity-na8.net&amp;folderid=FXF70C7F91-F259-EEB7-4031-74FCDEA4EC23","FX22033510")</f>
        <v>FX22033510</v>
      </c>
      <c r="F196" t="s">
        <v>80</v>
      </c>
      <c r="G196" t="s">
        <v>80</v>
      </c>
      <c r="H196" t="s">
        <v>81</v>
      </c>
      <c r="I196" t="s">
        <v>514</v>
      </c>
      <c r="J196">
        <v>512</v>
      </c>
      <c r="K196" t="s">
        <v>83</v>
      </c>
      <c r="L196" t="s">
        <v>84</v>
      </c>
      <c r="M196" t="s">
        <v>85</v>
      </c>
      <c r="N196">
        <v>2</v>
      </c>
      <c r="O196" s="1">
        <v>44635.730069444442</v>
      </c>
      <c r="P196" s="1">
        <v>44635.751967592594</v>
      </c>
      <c r="Q196">
        <v>202</v>
      </c>
      <c r="R196">
        <v>1690</v>
      </c>
      <c r="S196" t="b">
        <v>0</v>
      </c>
      <c r="T196" t="s">
        <v>86</v>
      </c>
      <c r="U196" t="b">
        <v>1</v>
      </c>
      <c r="V196" t="s">
        <v>458</v>
      </c>
      <c r="W196" s="1">
        <v>44635.745706018519</v>
      </c>
      <c r="X196">
        <v>1339</v>
      </c>
      <c r="Y196">
        <v>382</v>
      </c>
      <c r="Z196">
        <v>0</v>
      </c>
      <c r="AA196">
        <v>382</v>
      </c>
      <c r="AB196">
        <v>42</v>
      </c>
      <c r="AC196">
        <v>6</v>
      </c>
      <c r="AD196">
        <v>130</v>
      </c>
      <c r="AE196">
        <v>0</v>
      </c>
      <c r="AF196">
        <v>0</v>
      </c>
      <c r="AG196">
        <v>0</v>
      </c>
      <c r="AH196" t="s">
        <v>88</v>
      </c>
      <c r="AI196" s="1">
        <v>44635.751967592594</v>
      </c>
      <c r="AJ196">
        <v>351</v>
      </c>
      <c r="AK196">
        <v>5</v>
      </c>
      <c r="AL196">
        <v>0</v>
      </c>
      <c r="AM196">
        <v>5</v>
      </c>
      <c r="AN196">
        <v>42</v>
      </c>
      <c r="AO196">
        <v>4</v>
      </c>
      <c r="AP196">
        <v>125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x14ac:dyDescent="0.35">
      <c r="A197" t="s">
        <v>516</v>
      </c>
      <c r="B197" t="s">
        <v>77</v>
      </c>
      <c r="C197" t="s">
        <v>517</v>
      </c>
      <c r="D197" t="s">
        <v>79</v>
      </c>
      <c r="E197" s="2" t="str">
        <f>HYPERLINK("capsilon://?command=openfolder&amp;siteaddress=FAM.docvelocity-na8.net&amp;folderid=FXC8D2C5A0-AD6B-6139-F6E2-0C7E7A722E9D","FX22031001")</f>
        <v>FX22031001</v>
      </c>
      <c r="F197" t="s">
        <v>80</v>
      </c>
      <c r="G197" t="s">
        <v>80</v>
      </c>
      <c r="H197" t="s">
        <v>81</v>
      </c>
      <c r="I197" t="s">
        <v>518</v>
      </c>
      <c r="J197">
        <v>262</v>
      </c>
      <c r="K197" t="s">
        <v>83</v>
      </c>
      <c r="L197" t="s">
        <v>84</v>
      </c>
      <c r="M197" t="s">
        <v>85</v>
      </c>
      <c r="N197">
        <v>1</v>
      </c>
      <c r="O197" s="1">
        <v>44635.908865740741</v>
      </c>
      <c r="P197" s="1">
        <v>44636.494189814817</v>
      </c>
      <c r="Q197">
        <v>48763</v>
      </c>
      <c r="R197">
        <v>1809</v>
      </c>
      <c r="S197" t="b">
        <v>0</v>
      </c>
      <c r="T197" t="s">
        <v>86</v>
      </c>
      <c r="U197" t="b">
        <v>0</v>
      </c>
      <c r="V197" t="s">
        <v>426</v>
      </c>
      <c r="W197" s="1">
        <v>44636.494189814817</v>
      </c>
      <c r="X197">
        <v>137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262</v>
      </c>
      <c r="AE197">
        <v>247</v>
      </c>
      <c r="AF197">
        <v>0</v>
      </c>
      <c r="AG197">
        <v>6</v>
      </c>
      <c r="AH197" t="s">
        <v>86</v>
      </c>
      <c r="AI197" t="s">
        <v>86</v>
      </c>
      <c r="AJ197" t="s">
        <v>86</v>
      </c>
      <c r="AK197" t="s">
        <v>86</v>
      </c>
      <c r="AL197" t="s">
        <v>86</v>
      </c>
      <c r="AM197" t="s">
        <v>86</v>
      </c>
      <c r="AN197" t="s">
        <v>86</v>
      </c>
      <c r="AO197" t="s">
        <v>86</v>
      </c>
      <c r="AP197" t="s">
        <v>86</v>
      </c>
      <c r="AQ197" t="s">
        <v>86</v>
      </c>
      <c r="AR197" t="s">
        <v>86</v>
      </c>
      <c r="AS197" t="s">
        <v>86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35">
      <c r="A198" t="s">
        <v>519</v>
      </c>
      <c r="B198" t="s">
        <v>77</v>
      </c>
      <c r="C198" t="s">
        <v>520</v>
      </c>
      <c r="D198" t="s">
        <v>79</v>
      </c>
      <c r="E198" s="2" t="str">
        <f>HYPERLINK("capsilon://?command=openfolder&amp;siteaddress=FAM.docvelocity-na8.net&amp;folderid=FXE88D7730-44E5-38B3-6B31-022D68DF49D2","FX22035002")</f>
        <v>FX22035002</v>
      </c>
      <c r="F198" t="s">
        <v>80</v>
      </c>
      <c r="G198" t="s">
        <v>80</v>
      </c>
      <c r="H198" t="s">
        <v>81</v>
      </c>
      <c r="I198" t="s">
        <v>521</v>
      </c>
      <c r="J198">
        <v>169</v>
      </c>
      <c r="K198" t="s">
        <v>83</v>
      </c>
      <c r="L198" t="s">
        <v>84</v>
      </c>
      <c r="M198" t="s">
        <v>85</v>
      </c>
      <c r="N198">
        <v>1</v>
      </c>
      <c r="O198" s="1">
        <v>44636.097986111112</v>
      </c>
      <c r="P198" s="1">
        <v>44636.164733796293</v>
      </c>
      <c r="Q198">
        <v>5202</v>
      </c>
      <c r="R198">
        <v>565</v>
      </c>
      <c r="S198" t="b">
        <v>0</v>
      </c>
      <c r="T198" t="s">
        <v>86</v>
      </c>
      <c r="U198" t="b">
        <v>0</v>
      </c>
      <c r="V198" t="s">
        <v>522</v>
      </c>
      <c r="W198" s="1">
        <v>44636.164733796293</v>
      </c>
      <c r="X198">
        <v>426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169</v>
      </c>
      <c r="AE198">
        <v>159</v>
      </c>
      <c r="AF198">
        <v>0</v>
      </c>
      <c r="AG198">
        <v>5</v>
      </c>
      <c r="AH198" t="s">
        <v>86</v>
      </c>
      <c r="AI198" t="s">
        <v>86</v>
      </c>
      <c r="AJ198" t="s">
        <v>86</v>
      </c>
      <c r="AK198" t="s">
        <v>86</v>
      </c>
      <c r="AL198" t="s">
        <v>86</v>
      </c>
      <c r="AM198" t="s">
        <v>86</v>
      </c>
      <c r="AN198" t="s">
        <v>86</v>
      </c>
      <c r="AO198" t="s">
        <v>86</v>
      </c>
      <c r="AP198" t="s">
        <v>86</v>
      </c>
      <c r="AQ198" t="s">
        <v>86</v>
      </c>
      <c r="AR198" t="s">
        <v>86</v>
      </c>
      <c r="AS198" t="s">
        <v>86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x14ac:dyDescent="0.35">
      <c r="A199" t="s">
        <v>523</v>
      </c>
      <c r="B199" t="s">
        <v>77</v>
      </c>
      <c r="C199" t="s">
        <v>520</v>
      </c>
      <c r="D199" t="s">
        <v>79</v>
      </c>
      <c r="E199" s="2" t="str">
        <f>HYPERLINK("capsilon://?command=openfolder&amp;siteaddress=FAM.docvelocity-na8.net&amp;folderid=FXE88D7730-44E5-38B3-6B31-022D68DF49D2","FX22035002")</f>
        <v>FX22035002</v>
      </c>
      <c r="F199" t="s">
        <v>80</v>
      </c>
      <c r="G199" t="s">
        <v>80</v>
      </c>
      <c r="H199" t="s">
        <v>81</v>
      </c>
      <c r="I199" t="s">
        <v>524</v>
      </c>
      <c r="J199">
        <v>56</v>
      </c>
      <c r="K199" t="s">
        <v>83</v>
      </c>
      <c r="L199" t="s">
        <v>84</v>
      </c>
      <c r="M199" t="s">
        <v>85</v>
      </c>
      <c r="N199">
        <v>1</v>
      </c>
      <c r="O199" s="1">
        <v>44636.100393518522</v>
      </c>
      <c r="P199" s="1">
        <v>44636.179409722223</v>
      </c>
      <c r="Q199">
        <v>6004</v>
      </c>
      <c r="R199">
        <v>823</v>
      </c>
      <c r="S199" t="b">
        <v>0</v>
      </c>
      <c r="T199" t="s">
        <v>86</v>
      </c>
      <c r="U199" t="b">
        <v>0</v>
      </c>
      <c r="V199" t="s">
        <v>492</v>
      </c>
      <c r="W199" s="1">
        <v>44636.179409722223</v>
      </c>
      <c r="X199">
        <v>388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56</v>
      </c>
      <c r="AE199">
        <v>42</v>
      </c>
      <c r="AF199">
        <v>0</v>
      </c>
      <c r="AG199">
        <v>5</v>
      </c>
      <c r="AH199" t="s">
        <v>86</v>
      </c>
      <c r="AI199" t="s">
        <v>86</v>
      </c>
      <c r="AJ199" t="s">
        <v>86</v>
      </c>
      <c r="AK199" t="s">
        <v>86</v>
      </c>
      <c r="AL199" t="s">
        <v>86</v>
      </c>
      <c r="AM199" t="s">
        <v>86</v>
      </c>
      <c r="AN199" t="s">
        <v>86</v>
      </c>
      <c r="AO199" t="s">
        <v>86</v>
      </c>
      <c r="AP199" t="s">
        <v>86</v>
      </c>
      <c r="AQ199" t="s">
        <v>86</v>
      </c>
      <c r="AR199" t="s">
        <v>86</v>
      </c>
      <c r="AS199" t="s">
        <v>86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35">
      <c r="A200" t="s">
        <v>525</v>
      </c>
      <c r="B200" t="s">
        <v>77</v>
      </c>
      <c r="C200" t="s">
        <v>526</v>
      </c>
      <c r="D200" t="s">
        <v>79</v>
      </c>
      <c r="E200" s="2" t="str">
        <f>HYPERLINK("capsilon://?command=openfolder&amp;siteaddress=FAM.docvelocity-na8.net&amp;folderid=FXF357C50B-3A59-0E7B-0090-0B4633A6327B","FX220210049")</f>
        <v>FX220210049</v>
      </c>
      <c r="F200" t="s">
        <v>80</v>
      </c>
      <c r="G200" t="s">
        <v>80</v>
      </c>
      <c r="H200" t="s">
        <v>81</v>
      </c>
      <c r="I200" t="s">
        <v>527</v>
      </c>
      <c r="J200">
        <v>0</v>
      </c>
      <c r="K200" t="s">
        <v>83</v>
      </c>
      <c r="L200" t="s">
        <v>84</v>
      </c>
      <c r="M200" t="s">
        <v>85</v>
      </c>
      <c r="N200">
        <v>2</v>
      </c>
      <c r="O200" s="1">
        <v>44621.20584490741</v>
      </c>
      <c r="P200" s="1">
        <v>44621.252013888887</v>
      </c>
      <c r="Q200">
        <v>813</v>
      </c>
      <c r="R200">
        <v>3176</v>
      </c>
      <c r="S200" t="b">
        <v>0</v>
      </c>
      <c r="T200" t="s">
        <v>86</v>
      </c>
      <c r="U200" t="b">
        <v>1</v>
      </c>
      <c r="V200" t="s">
        <v>87</v>
      </c>
      <c r="W200" s="1">
        <v>44621.241631944446</v>
      </c>
      <c r="X200">
        <v>2911</v>
      </c>
      <c r="Y200">
        <v>63</v>
      </c>
      <c r="Z200">
        <v>0</v>
      </c>
      <c r="AA200">
        <v>63</v>
      </c>
      <c r="AB200">
        <v>0</v>
      </c>
      <c r="AC200">
        <v>52</v>
      </c>
      <c r="AD200">
        <v>-63</v>
      </c>
      <c r="AE200">
        <v>0</v>
      </c>
      <c r="AF200">
        <v>0</v>
      </c>
      <c r="AG200">
        <v>0</v>
      </c>
      <c r="AH200" t="s">
        <v>183</v>
      </c>
      <c r="AI200" s="1">
        <v>44621.252013888887</v>
      </c>
      <c r="AJ200">
        <v>265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-64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x14ac:dyDescent="0.35">
      <c r="A201" t="s">
        <v>528</v>
      </c>
      <c r="B201" t="s">
        <v>77</v>
      </c>
      <c r="C201" t="s">
        <v>520</v>
      </c>
      <c r="D201" t="s">
        <v>79</v>
      </c>
      <c r="E201" s="2" t="str">
        <f>HYPERLINK("capsilon://?command=openfolder&amp;siteaddress=FAM.docvelocity-na8.net&amp;folderid=FXE88D7730-44E5-38B3-6B31-022D68DF49D2","FX22035002")</f>
        <v>FX22035002</v>
      </c>
      <c r="F201" t="s">
        <v>80</v>
      </c>
      <c r="G201" t="s">
        <v>80</v>
      </c>
      <c r="H201" t="s">
        <v>81</v>
      </c>
      <c r="I201" t="s">
        <v>521</v>
      </c>
      <c r="J201">
        <v>241</v>
      </c>
      <c r="K201" t="s">
        <v>83</v>
      </c>
      <c r="L201" t="s">
        <v>84</v>
      </c>
      <c r="M201" t="s">
        <v>85</v>
      </c>
      <c r="N201">
        <v>2</v>
      </c>
      <c r="O201" s="1">
        <v>44636.165636574071</v>
      </c>
      <c r="P201" s="1">
        <v>44636.196875000001</v>
      </c>
      <c r="Q201">
        <v>550</v>
      </c>
      <c r="R201">
        <v>2149</v>
      </c>
      <c r="S201" t="b">
        <v>0</v>
      </c>
      <c r="T201" t="s">
        <v>86</v>
      </c>
      <c r="U201" t="b">
        <v>1</v>
      </c>
      <c r="V201" t="s">
        <v>485</v>
      </c>
      <c r="W201" s="1">
        <v>44636.180648148147</v>
      </c>
      <c r="X201">
        <v>1161</v>
      </c>
      <c r="Y201">
        <v>216</v>
      </c>
      <c r="Z201">
        <v>0</v>
      </c>
      <c r="AA201">
        <v>216</v>
      </c>
      <c r="AB201">
        <v>0</v>
      </c>
      <c r="AC201">
        <v>7</v>
      </c>
      <c r="AD201">
        <v>25</v>
      </c>
      <c r="AE201">
        <v>0</v>
      </c>
      <c r="AF201">
        <v>0</v>
      </c>
      <c r="AG201">
        <v>0</v>
      </c>
      <c r="AH201" t="s">
        <v>131</v>
      </c>
      <c r="AI201" s="1">
        <v>44636.196875000001</v>
      </c>
      <c r="AJ201">
        <v>988</v>
      </c>
      <c r="AK201">
        <v>6</v>
      </c>
      <c r="AL201">
        <v>0</v>
      </c>
      <c r="AM201">
        <v>6</v>
      </c>
      <c r="AN201">
        <v>0</v>
      </c>
      <c r="AO201">
        <v>5</v>
      </c>
      <c r="AP201">
        <v>19</v>
      </c>
      <c r="AQ201">
        <v>0</v>
      </c>
      <c r="AR201">
        <v>0</v>
      </c>
      <c r="AS201">
        <v>0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35">
      <c r="A202" t="s">
        <v>529</v>
      </c>
      <c r="B202" t="s">
        <v>77</v>
      </c>
      <c r="C202" t="s">
        <v>520</v>
      </c>
      <c r="D202" t="s">
        <v>79</v>
      </c>
      <c r="E202" s="2" t="str">
        <f>HYPERLINK("capsilon://?command=openfolder&amp;siteaddress=FAM.docvelocity-na8.net&amp;folderid=FXE88D7730-44E5-38B3-6B31-022D68DF49D2","FX22035002")</f>
        <v>FX22035002</v>
      </c>
      <c r="F202" t="s">
        <v>80</v>
      </c>
      <c r="G202" t="s">
        <v>80</v>
      </c>
      <c r="H202" t="s">
        <v>81</v>
      </c>
      <c r="I202" t="s">
        <v>524</v>
      </c>
      <c r="J202">
        <v>140</v>
      </c>
      <c r="K202" t="s">
        <v>83</v>
      </c>
      <c r="L202" t="s">
        <v>84</v>
      </c>
      <c r="M202" t="s">
        <v>85</v>
      </c>
      <c r="N202">
        <v>2</v>
      </c>
      <c r="O202" s="1">
        <v>44636.180277777778</v>
      </c>
      <c r="P202" s="1">
        <v>44636.210856481484</v>
      </c>
      <c r="Q202">
        <v>267</v>
      </c>
      <c r="R202">
        <v>2375</v>
      </c>
      <c r="S202" t="b">
        <v>0</v>
      </c>
      <c r="T202" t="s">
        <v>86</v>
      </c>
      <c r="U202" t="b">
        <v>1</v>
      </c>
      <c r="V202" t="s">
        <v>485</v>
      </c>
      <c r="W202" s="1">
        <v>44636.190335648149</v>
      </c>
      <c r="X202">
        <v>836</v>
      </c>
      <c r="Y202">
        <v>105</v>
      </c>
      <c r="Z202">
        <v>0</v>
      </c>
      <c r="AA202">
        <v>105</v>
      </c>
      <c r="AB202">
        <v>0</v>
      </c>
      <c r="AC202">
        <v>8</v>
      </c>
      <c r="AD202">
        <v>35</v>
      </c>
      <c r="AE202">
        <v>0</v>
      </c>
      <c r="AF202">
        <v>0</v>
      </c>
      <c r="AG202">
        <v>0</v>
      </c>
      <c r="AH202" t="s">
        <v>87</v>
      </c>
      <c r="AI202" s="1">
        <v>44636.210856481484</v>
      </c>
      <c r="AJ202">
        <v>1539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35</v>
      </c>
      <c r="AQ202">
        <v>0</v>
      </c>
      <c r="AR202">
        <v>0</v>
      </c>
      <c r="AS202">
        <v>0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35">
      <c r="A203" t="s">
        <v>530</v>
      </c>
      <c r="B203" t="s">
        <v>77</v>
      </c>
      <c r="C203" t="s">
        <v>531</v>
      </c>
      <c r="D203" t="s">
        <v>79</v>
      </c>
      <c r="E203" s="2" t="str">
        <f>HYPERLINK("capsilon://?command=openfolder&amp;siteaddress=FAM.docvelocity-na8.net&amp;folderid=FX5CDBCA65-FB64-63E8-ADE2-FD54D1F5AB89","FX22022098")</f>
        <v>FX22022098</v>
      </c>
      <c r="F203" t="s">
        <v>80</v>
      </c>
      <c r="G203" t="s">
        <v>80</v>
      </c>
      <c r="H203" t="s">
        <v>81</v>
      </c>
      <c r="I203" t="s">
        <v>532</v>
      </c>
      <c r="J203">
        <v>0</v>
      </c>
      <c r="K203" t="s">
        <v>83</v>
      </c>
      <c r="L203" t="s">
        <v>84</v>
      </c>
      <c r="M203" t="s">
        <v>85</v>
      </c>
      <c r="N203">
        <v>2</v>
      </c>
      <c r="O203" s="1">
        <v>44636.327534722222</v>
      </c>
      <c r="P203" s="1">
        <v>44636.335659722223</v>
      </c>
      <c r="Q203">
        <v>392</v>
      </c>
      <c r="R203">
        <v>310</v>
      </c>
      <c r="S203" t="b">
        <v>0</v>
      </c>
      <c r="T203" t="s">
        <v>86</v>
      </c>
      <c r="U203" t="b">
        <v>0</v>
      </c>
      <c r="V203" t="s">
        <v>485</v>
      </c>
      <c r="W203" s="1">
        <v>44636.331747685188</v>
      </c>
      <c r="X203">
        <v>149</v>
      </c>
      <c r="Y203">
        <v>11</v>
      </c>
      <c r="Z203">
        <v>0</v>
      </c>
      <c r="AA203">
        <v>11</v>
      </c>
      <c r="AB203">
        <v>0</v>
      </c>
      <c r="AC203">
        <v>4</v>
      </c>
      <c r="AD203">
        <v>-11</v>
      </c>
      <c r="AE203">
        <v>0</v>
      </c>
      <c r="AF203">
        <v>0</v>
      </c>
      <c r="AG203">
        <v>0</v>
      </c>
      <c r="AH203" t="s">
        <v>183</v>
      </c>
      <c r="AI203" s="1">
        <v>44636.335659722223</v>
      </c>
      <c r="AJ203">
        <v>161</v>
      </c>
      <c r="AK203">
        <v>1</v>
      </c>
      <c r="AL203">
        <v>0</v>
      </c>
      <c r="AM203">
        <v>1</v>
      </c>
      <c r="AN203">
        <v>0</v>
      </c>
      <c r="AO203">
        <v>0</v>
      </c>
      <c r="AP203">
        <v>-12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35">
      <c r="A204" t="s">
        <v>533</v>
      </c>
      <c r="B204" t="s">
        <v>77</v>
      </c>
      <c r="C204" t="s">
        <v>439</v>
      </c>
      <c r="D204" t="s">
        <v>79</v>
      </c>
      <c r="E204" s="2" t="str">
        <f>HYPERLINK("capsilon://?command=openfolder&amp;siteaddress=FAM.docvelocity-na8.net&amp;folderid=FX4C17CBB6-A258-57C4-D401-023240A67EC1","FX22018723")</f>
        <v>FX22018723</v>
      </c>
      <c r="F204" t="s">
        <v>80</v>
      </c>
      <c r="G204" t="s">
        <v>80</v>
      </c>
      <c r="H204" t="s">
        <v>81</v>
      </c>
      <c r="I204" t="s">
        <v>534</v>
      </c>
      <c r="J204">
        <v>0</v>
      </c>
      <c r="K204" t="s">
        <v>83</v>
      </c>
      <c r="L204" t="s">
        <v>84</v>
      </c>
      <c r="M204" t="s">
        <v>85</v>
      </c>
      <c r="N204">
        <v>1</v>
      </c>
      <c r="O204" s="1">
        <v>44636.36990740741</v>
      </c>
      <c r="P204" s="1">
        <v>44636.392754629633</v>
      </c>
      <c r="Q204">
        <v>1761</v>
      </c>
      <c r="R204">
        <v>213</v>
      </c>
      <c r="S204" t="b">
        <v>0</v>
      </c>
      <c r="T204" t="s">
        <v>86</v>
      </c>
      <c r="U204" t="b">
        <v>0</v>
      </c>
      <c r="V204" t="s">
        <v>535</v>
      </c>
      <c r="W204" s="1">
        <v>44636.392754629633</v>
      </c>
      <c r="X204">
        <v>213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52</v>
      </c>
      <c r="AF204">
        <v>0</v>
      </c>
      <c r="AG204">
        <v>1</v>
      </c>
      <c r="AH204" t="s">
        <v>86</v>
      </c>
      <c r="AI204" t="s">
        <v>86</v>
      </c>
      <c r="AJ204" t="s">
        <v>86</v>
      </c>
      <c r="AK204" t="s">
        <v>86</v>
      </c>
      <c r="AL204" t="s">
        <v>86</v>
      </c>
      <c r="AM204" t="s">
        <v>86</v>
      </c>
      <c r="AN204" t="s">
        <v>86</v>
      </c>
      <c r="AO204" t="s">
        <v>86</v>
      </c>
      <c r="AP204" t="s">
        <v>86</v>
      </c>
      <c r="AQ204" t="s">
        <v>86</v>
      </c>
      <c r="AR204" t="s">
        <v>86</v>
      </c>
      <c r="AS204" t="s">
        <v>86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x14ac:dyDescent="0.35">
      <c r="A205" t="s">
        <v>536</v>
      </c>
      <c r="B205" t="s">
        <v>77</v>
      </c>
      <c r="C205" t="s">
        <v>537</v>
      </c>
      <c r="D205" t="s">
        <v>79</v>
      </c>
      <c r="E205" s="2" t="str">
        <f>HYPERLINK("capsilon://?command=openfolder&amp;siteaddress=FAM.docvelocity-na8.net&amp;folderid=FX08825ED5-5A6C-727C-B1C8-49F086054BD5","FX22034798")</f>
        <v>FX22034798</v>
      </c>
      <c r="F205" t="s">
        <v>80</v>
      </c>
      <c r="G205" t="s">
        <v>80</v>
      </c>
      <c r="H205" t="s">
        <v>81</v>
      </c>
      <c r="I205" t="s">
        <v>538</v>
      </c>
      <c r="J205">
        <v>0</v>
      </c>
      <c r="K205" t="s">
        <v>83</v>
      </c>
      <c r="L205" t="s">
        <v>84</v>
      </c>
      <c r="M205" t="s">
        <v>85</v>
      </c>
      <c r="N205">
        <v>2</v>
      </c>
      <c r="O205" s="1">
        <v>44636.370763888888</v>
      </c>
      <c r="P205" s="1">
        <v>44636.397418981483</v>
      </c>
      <c r="Q205">
        <v>1903</v>
      </c>
      <c r="R205">
        <v>400</v>
      </c>
      <c r="S205" t="b">
        <v>0</v>
      </c>
      <c r="T205" t="s">
        <v>86</v>
      </c>
      <c r="U205" t="b">
        <v>0</v>
      </c>
      <c r="V205" t="s">
        <v>535</v>
      </c>
      <c r="W205" s="1">
        <v>44636.395868055559</v>
      </c>
      <c r="X205">
        <v>268</v>
      </c>
      <c r="Y205">
        <v>9</v>
      </c>
      <c r="Z205">
        <v>0</v>
      </c>
      <c r="AA205">
        <v>9</v>
      </c>
      <c r="AB205">
        <v>0</v>
      </c>
      <c r="AC205">
        <v>2</v>
      </c>
      <c r="AD205">
        <v>-9</v>
      </c>
      <c r="AE205">
        <v>0</v>
      </c>
      <c r="AF205">
        <v>0</v>
      </c>
      <c r="AG205">
        <v>0</v>
      </c>
      <c r="AH205" t="s">
        <v>298</v>
      </c>
      <c r="AI205" s="1">
        <v>44636.397418981483</v>
      </c>
      <c r="AJ205">
        <v>132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-9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35">
      <c r="A206" t="s">
        <v>539</v>
      </c>
      <c r="B206" t="s">
        <v>77</v>
      </c>
      <c r="C206" t="s">
        <v>439</v>
      </c>
      <c r="D206" t="s">
        <v>79</v>
      </c>
      <c r="E206" s="2" t="str">
        <f>HYPERLINK("capsilon://?command=openfolder&amp;siteaddress=FAM.docvelocity-na8.net&amp;folderid=FX4C17CBB6-A258-57C4-D401-023240A67EC1","FX22018723")</f>
        <v>FX22018723</v>
      </c>
      <c r="F206" t="s">
        <v>80</v>
      </c>
      <c r="G206" t="s">
        <v>80</v>
      </c>
      <c r="H206" t="s">
        <v>81</v>
      </c>
      <c r="I206" t="s">
        <v>534</v>
      </c>
      <c r="J206">
        <v>0</v>
      </c>
      <c r="K206" t="s">
        <v>83</v>
      </c>
      <c r="L206" t="s">
        <v>84</v>
      </c>
      <c r="M206" t="s">
        <v>85</v>
      </c>
      <c r="N206">
        <v>2</v>
      </c>
      <c r="O206" s="1">
        <v>44636.393078703702</v>
      </c>
      <c r="P206" s="1">
        <v>44636.405717592592</v>
      </c>
      <c r="Q206">
        <v>458</v>
      </c>
      <c r="R206">
        <v>634</v>
      </c>
      <c r="S206" t="b">
        <v>0</v>
      </c>
      <c r="T206" t="s">
        <v>86</v>
      </c>
      <c r="U206" t="b">
        <v>1</v>
      </c>
      <c r="V206" t="s">
        <v>485</v>
      </c>
      <c r="W206" s="1">
        <v>44636.402465277781</v>
      </c>
      <c r="X206">
        <v>355</v>
      </c>
      <c r="Y206">
        <v>37</v>
      </c>
      <c r="Z206">
        <v>0</v>
      </c>
      <c r="AA206">
        <v>37</v>
      </c>
      <c r="AB206">
        <v>0</v>
      </c>
      <c r="AC206">
        <v>20</v>
      </c>
      <c r="AD206">
        <v>-37</v>
      </c>
      <c r="AE206">
        <v>0</v>
      </c>
      <c r="AF206">
        <v>0</v>
      </c>
      <c r="AG206">
        <v>0</v>
      </c>
      <c r="AH206" t="s">
        <v>191</v>
      </c>
      <c r="AI206" s="1">
        <v>44636.405717592592</v>
      </c>
      <c r="AJ206">
        <v>251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-37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x14ac:dyDescent="0.35">
      <c r="A207" t="s">
        <v>540</v>
      </c>
      <c r="B207" t="s">
        <v>77</v>
      </c>
      <c r="C207" t="s">
        <v>541</v>
      </c>
      <c r="D207" t="s">
        <v>79</v>
      </c>
      <c r="E207" s="2" t="str">
        <f>HYPERLINK("capsilon://?command=openfolder&amp;siteaddress=FAM.docvelocity-na8.net&amp;folderid=FX53DB2887-59AE-82E9-3A9C-E3B376EA5528","FX22036442")</f>
        <v>FX22036442</v>
      </c>
      <c r="F207" t="s">
        <v>80</v>
      </c>
      <c r="G207" t="s">
        <v>80</v>
      </c>
      <c r="H207" t="s">
        <v>81</v>
      </c>
      <c r="I207" t="s">
        <v>542</v>
      </c>
      <c r="J207">
        <v>0</v>
      </c>
      <c r="K207" t="s">
        <v>83</v>
      </c>
      <c r="L207" t="s">
        <v>84</v>
      </c>
      <c r="M207" t="s">
        <v>85</v>
      </c>
      <c r="N207">
        <v>1</v>
      </c>
      <c r="O207" s="1">
        <v>44636.432511574072</v>
      </c>
      <c r="P207" s="1">
        <v>44636.462118055555</v>
      </c>
      <c r="Q207">
        <v>2432</v>
      </c>
      <c r="R207">
        <v>126</v>
      </c>
      <c r="S207" t="b">
        <v>0</v>
      </c>
      <c r="T207" t="s">
        <v>86</v>
      </c>
      <c r="U207" t="b">
        <v>0</v>
      </c>
      <c r="V207" t="s">
        <v>485</v>
      </c>
      <c r="W207" s="1">
        <v>44636.462118055555</v>
      </c>
      <c r="X207">
        <v>116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52</v>
      </c>
      <c r="AF207">
        <v>0</v>
      </c>
      <c r="AG207">
        <v>1</v>
      </c>
      <c r="AH207" t="s">
        <v>86</v>
      </c>
      <c r="AI207" t="s">
        <v>86</v>
      </c>
      <c r="AJ207" t="s">
        <v>86</v>
      </c>
      <c r="AK207" t="s">
        <v>86</v>
      </c>
      <c r="AL207" t="s">
        <v>86</v>
      </c>
      <c r="AM207" t="s">
        <v>86</v>
      </c>
      <c r="AN207" t="s">
        <v>86</v>
      </c>
      <c r="AO207" t="s">
        <v>86</v>
      </c>
      <c r="AP207" t="s">
        <v>86</v>
      </c>
      <c r="AQ207" t="s">
        <v>86</v>
      </c>
      <c r="AR207" t="s">
        <v>86</v>
      </c>
      <c r="AS207" t="s">
        <v>86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x14ac:dyDescent="0.35">
      <c r="A208" t="s">
        <v>543</v>
      </c>
      <c r="B208" t="s">
        <v>77</v>
      </c>
      <c r="C208" t="s">
        <v>341</v>
      </c>
      <c r="D208" t="s">
        <v>79</v>
      </c>
      <c r="E208" s="2" t="str">
        <f>HYPERLINK("capsilon://?command=openfolder&amp;siteaddress=FAM.docvelocity-na8.net&amp;folderid=FXBA18067B-ED52-6D87-0E3C-6F20AFFF0756","FX22024160")</f>
        <v>FX22024160</v>
      </c>
      <c r="F208" t="s">
        <v>80</v>
      </c>
      <c r="G208" t="s">
        <v>80</v>
      </c>
      <c r="H208" t="s">
        <v>81</v>
      </c>
      <c r="I208" t="s">
        <v>544</v>
      </c>
      <c r="J208">
        <v>187</v>
      </c>
      <c r="K208" t="s">
        <v>83</v>
      </c>
      <c r="L208" t="s">
        <v>84</v>
      </c>
      <c r="M208" t="s">
        <v>85</v>
      </c>
      <c r="N208">
        <v>1</v>
      </c>
      <c r="O208" s="1">
        <v>44636.451944444445</v>
      </c>
      <c r="P208" s="1">
        <v>44636.496689814812</v>
      </c>
      <c r="Q208">
        <v>3493</v>
      </c>
      <c r="R208">
        <v>373</v>
      </c>
      <c r="S208" t="b">
        <v>0</v>
      </c>
      <c r="T208" t="s">
        <v>86</v>
      </c>
      <c r="U208" t="b">
        <v>0</v>
      </c>
      <c r="V208" t="s">
        <v>426</v>
      </c>
      <c r="W208" s="1">
        <v>44636.496689814812</v>
      </c>
      <c r="X208">
        <v>216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187</v>
      </c>
      <c r="AE208">
        <v>182</v>
      </c>
      <c r="AF208">
        <v>0</v>
      </c>
      <c r="AG208">
        <v>4</v>
      </c>
      <c r="AH208" t="s">
        <v>86</v>
      </c>
      <c r="AI208" t="s">
        <v>86</v>
      </c>
      <c r="AJ208" t="s">
        <v>86</v>
      </c>
      <c r="AK208" t="s">
        <v>86</v>
      </c>
      <c r="AL208" t="s">
        <v>86</v>
      </c>
      <c r="AM208" t="s">
        <v>86</v>
      </c>
      <c r="AN208" t="s">
        <v>86</v>
      </c>
      <c r="AO208" t="s">
        <v>86</v>
      </c>
      <c r="AP208" t="s">
        <v>86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x14ac:dyDescent="0.35">
      <c r="A209" t="s">
        <v>545</v>
      </c>
      <c r="B209" t="s">
        <v>77</v>
      </c>
      <c r="C209" t="s">
        <v>341</v>
      </c>
      <c r="D209" t="s">
        <v>79</v>
      </c>
      <c r="E209" s="2" t="str">
        <f>HYPERLINK("capsilon://?command=openfolder&amp;siteaddress=FAM.docvelocity-na8.net&amp;folderid=FXBA18067B-ED52-6D87-0E3C-6F20AFFF0756","FX22024160")</f>
        <v>FX22024160</v>
      </c>
      <c r="F209" t="s">
        <v>80</v>
      </c>
      <c r="G209" t="s">
        <v>80</v>
      </c>
      <c r="H209" t="s">
        <v>81</v>
      </c>
      <c r="I209" t="s">
        <v>546</v>
      </c>
      <c r="J209">
        <v>249</v>
      </c>
      <c r="K209" t="s">
        <v>83</v>
      </c>
      <c r="L209" t="s">
        <v>84</v>
      </c>
      <c r="M209" t="s">
        <v>85</v>
      </c>
      <c r="N209">
        <v>1</v>
      </c>
      <c r="O209" s="1">
        <v>44636.452523148146</v>
      </c>
      <c r="P209" s="1">
        <v>44636.497615740744</v>
      </c>
      <c r="Q209">
        <v>3695</v>
      </c>
      <c r="R209">
        <v>201</v>
      </c>
      <c r="S209" t="b">
        <v>0</v>
      </c>
      <c r="T209" t="s">
        <v>86</v>
      </c>
      <c r="U209" t="b">
        <v>0</v>
      </c>
      <c r="V209" t="s">
        <v>426</v>
      </c>
      <c r="W209" s="1">
        <v>44636.497615740744</v>
      </c>
      <c r="X209">
        <v>80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249</v>
      </c>
      <c r="AE209">
        <v>244</v>
      </c>
      <c r="AF209">
        <v>0</v>
      </c>
      <c r="AG209">
        <v>4</v>
      </c>
      <c r="AH209" t="s">
        <v>86</v>
      </c>
      <c r="AI209" t="s">
        <v>86</v>
      </c>
      <c r="AJ209" t="s">
        <v>86</v>
      </c>
      <c r="AK209" t="s">
        <v>86</v>
      </c>
      <c r="AL209" t="s">
        <v>86</v>
      </c>
      <c r="AM209" t="s">
        <v>86</v>
      </c>
      <c r="AN209" t="s">
        <v>86</v>
      </c>
      <c r="AO209" t="s">
        <v>86</v>
      </c>
      <c r="AP209" t="s">
        <v>86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x14ac:dyDescent="0.35">
      <c r="A210" t="s">
        <v>547</v>
      </c>
      <c r="B210" t="s">
        <v>77</v>
      </c>
      <c r="C210" t="s">
        <v>548</v>
      </c>
      <c r="D210" t="s">
        <v>79</v>
      </c>
      <c r="E210" s="2" t="str">
        <f>HYPERLINK("capsilon://?command=openfolder&amp;siteaddress=FAM.docvelocity-na8.net&amp;folderid=FX29E6140D-6920-AECC-4558-9602104ECBBF","FX2203533")</f>
        <v>FX2203533</v>
      </c>
      <c r="F210" t="s">
        <v>80</v>
      </c>
      <c r="G210" t="s">
        <v>80</v>
      </c>
      <c r="H210" t="s">
        <v>81</v>
      </c>
      <c r="I210" t="s">
        <v>549</v>
      </c>
      <c r="J210">
        <v>0</v>
      </c>
      <c r="K210" t="s">
        <v>83</v>
      </c>
      <c r="L210" t="s">
        <v>84</v>
      </c>
      <c r="M210" t="s">
        <v>85</v>
      </c>
      <c r="N210">
        <v>2</v>
      </c>
      <c r="O210" s="1">
        <v>44636.461261574077</v>
      </c>
      <c r="P210" s="1">
        <v>44636.494953703703</v>
      </c>
      <c r="Q210">
        <v>1916</v>
      </c>
      <c r="R210">
        <v>995</v>
      </c>
      <c r="S210" t="b">
        <v>0</v>
      </c>
      <c r="T210" t="s">
        <v>86</v>
      </c>
      <c r="U210" t="b">
        <v>0</v>
      </c>
      <c r="V210" t="s">
        <v>550</v>
      </c>
      <c r="W210" s="1">
        <v>44636.490405092591</v>
      </c>
      <c r="X210">
        <v>676</v>
      </c>
      <c r="Y210">
        <v>52</v>
      </c>
      <c r="Z210">
        <v>0</v>
      </c>
      <c r="AA210">
        <v>52</v>
      </c>
      <c r="AB210">
        <v>0</v>
      </c>
      <c r="AC210">
        <v>42</v>
      </c>
      <c r="AD210">
        <v>-52</v>
      </c>
      <c r="AE210">
        <v>0</v>
      </c>
      <c r="AF210">
        <v>0</v>
      </c>
      <c r="AG210">
        <v>0</v>
      </c>
      <c r="AH210" t="s">
        <v>97</v>
      </c>
      <c r="AI210" s="1">
        <v>44636.494953703703</v>
      </c>
      <c r="AJ210">
        <v>319</v>
      </c>
      <c r="AK210">
        <v>1</v>
      </c>
      <c r="AL210">
        <v>0</v>
      </c>
      <c r="AM210">
        <v>1</v>
      </c>
      <c r="AN210">
        <v>0</v>
      </c>
      <c r="AO210">
        <v>2</v>
      </c>
      <c r="AP210">
        <v>-53</v>
      </c>
      <c r="AQ210">
        <v>0</v>
      </c>
      <c r="AR210">
        <v>0</v>
      </c>
      <c r="AS210">
        <v>0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x14ac:dyDescent="0.35">
      <c r="A211" t="s">
        <v>551</v>
      </c>
      <c r="B211" t="s">
        <v>77</v>
      </c>
      <c r="C211" t="s">
        <v>541</v>
      </c>
      <c r="D211" t="s">
        <v>79</v>
      </c>
      <c r="E211" s="2" t="str">
        <f>HYPERLINK("capsilon://?command=openfolder&amp;siteaddress=FAM.docvelocity-na8.net&amp;folderid=FX53DB2887-59AE-82E9-3A9C-E3B376EA5528","FX22036442")</f>
        <v>FX22036442</v>
      </c>
      <c r="F211" t="s">
        <v>80</v>
      </c>
      <c r="G211" t="s">
        <v>80</v>
      </c>
      <c r="H211" t="s">
        <v>81</v>
      </c>
      <c r="I211" t="s">
        <v>542</v>
      </c>
      <c r="J211">
        <v>0</v>
      </c>
      <c r="K211" t="s">
        <v>83</v>
      </c>
      <c r="L211" t="s">
        <v>84</v>
      </c>
      <c r="M211" t="s">
        <v>85</v>
      </c>
      <c r="N211">
        <v>2</v>
      </c>
      <c r="O211" s="1">
        <v>44636.462453703702</v>
      </c>
      <c r="P211" s="1">
        <v>44636.468715277777</v>
      </c>
      <c r="Q211">
        <v>227</v>
      </c>
      <c r="R211">
        <v>314</v>
      </c>
      <c r="S211" t="b">
        <v>0</v>
      </c>
      <c r="T211" t="s">
        <v>86</v>
      </c>
      <c r="U211" t="b">
        <v>1</v>
      </c>
      <c r="V211" t="s">
        <v>485</v>
      </c>
      <c r="W211" s="1">
        <v>44636.46466435185</v>
      </c>
      <c r="X211">
        <v>188</v>
      </c>
      <c r="Y211">
        <v>37</v>
      </c>
      <c r="Z211">
        <v>0</v>
      </c>
      <c r="AA211">
        <v>37</v>
      </c>
      <c r="AB211">
        <v>0</v>
      </c>
      <c r="AC211">
        <v>22</v>
      </c>
      <c r="AD211">
        <v>-37</v>
      </c>
      <c r="AE211">
        <v>0</v>
      </c>
      <c r="AF211">
        <v>0</v>
      </c>
      <c r="AG211">
        <v>0</v>
      </c>
      <c r="AH211" t="s">
        <v>298</v>
      </c>
      <c r="AI211" s="1">
        <v>44636.468715277777</v>
      </c>
      <c r="AJ211">
        <v>118</v>
      </c>
      <c r="AK211">
        <v>0</v>
      </c>
      <c r="AL211">
        <v>0</v>
      </c>
      <c r="AM211">
        <v>0</v>
      </c>
      <c r="AN211">
        <v>0</v>
      </c>
      <c r="AO211">
        <v>3</v>
      </c>
      <c r="AP211">
        <v>-37</v>
      </c>
      <c r="AQ211">
        <v>0</v>
      </c>
      <c r="AR211">
        <v>0</v>
      </c>
      <c r="AS211">
        <v>0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35">
      <c r="A212" t="s">
        <v>552</v>
      </c>
      <c r="B212" t="s">
        <v>77</v>
      </c>
      <c r="C212" t="s">
        <v>553</v>
      </c>
      <c r="D212" t="s">
        <v>79</v>
      </c>
      <c r="E212" s="2" t="str">
        <f>HYPERLINK("capsilon://?command=openfolder&amp;siteaddress=FAM.docvelocity-na8.net&amp;folderid=FXE53C6AFD-6209-6379-420E-C641CFDA05F2","FX22023018")</f>
        <v>FX22023018</v>
      </c>
      <c r="F212" t="s">
        <v>80</v>
      </c>
      <c r="G212" t="s">
        <v>80</v>
      </c>
      <c r="H212" t="s">
        <v>81</v>
      </c>
      <c r="I212" t="s">
        <v>554</v>
      </c>
      <c r="J212">
        <v>0</v>
      </c>
      <c r="K212" t="s">
        <v>83</v>
      </c>
      <c r="L212" t="s">
        <v>84</v>
      </c>
      <c r="M212" t="s">
        <v>85</v>
      </c>
      <c r="N212">
        <v>2</v>
      </c>
      <c r="O212" s="1">
        <v>44636.463229166664</v>
      </c>
      <c r="P212" s="1">
        <v>44636.491249999999</v>
      </c>
      <c r="Q212">
        <v>2173</v>
      </c>
      <c r="R212">
        <v>248</v>
      </c>
      <c r="S212" t="b">
        <v>0</v>
      </c>
      <c r="T212" t="s">
        <v>86</v>
      </c>
      <c r="U212" t="b">
        <v>0</v>
      </c>
      <c r="V212" t="s">
        <v>555</v>
      </c>
      <c r="W212" s="1">
        <v>44636.487245370372</v>
      </c>
      <c r="X212">
        <v>147</v>
      </c>
      <c r="Y212">
        <v>9</v>
      </c>
      <c r="Z212">
        <v>0</v>
      </c>
      <c r="AA212">
        <v>9</v>
      </c>
      <c r="AB212">
        <v>0</v>
      </c>
      <c r="AC212">
        <v>5</v>
      </c>
      <c r="AD212">
        <v>-9</v>
      </c>
      <c r="AE212">
        <v>0</v>
      </c>
      <c r="AF212">
        <v>0</v>
      </c>
      <c r="AG212">
        <v>0</v>
      </c>
      <c r="AH212" t="s">
        <v>97</v>
      </c>
      <c r="AI212" s="1">
        <v>44636.491249999999</v>
      </c>
      <c r="AJ212">
        <v>101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-9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x14ac:dyDescent="0.35">
      <c r="A213" t="s">
        <v>556</v>
      </c>
      <c r="B213" t="s">
        <v>77</v>
      </c>
      <c r="C213" t="s">
        <v>517</v>
      </c>
      <c r="D213" t="s">
        <v>79</v>
      </c>
      <c r="E213" s="2" t="str">
        <f>HYPERLINK("capsilon://?command=openfolder&amp;siteaddress=FAM.docvelocity-na8.net&amp;folderid=FXC8D2C5A0-AD6B-6139-F6E2-0C7E7A722E9D","FX22031001")</f>
        <v>FX22031001</v>
      </c>
      <c r="F213" t="s">
        <v>80</v>
      </c>
      <c r="G213" t="s">
        <v>80</v>
      </c>
      <c r="H213" t="s">
        <v>81</v>
      </c>
      <c r="I213" t="s">
        <v>518</v>
      </c>
      <c r="J213">
        <v>334</v>
      </c>
      <c r="K213" t="s">
        <v>83</v>
      </c>
      <c r="L213" t="s">
        <v>84</v>
      </c>
      <c r="M213" t="s">
        <v>85</v>
      </c>
      <c r="N213">
        <v>2</v>
      </c>
      <c r="O213" s="1">
        <v>44636.495057870372</v>
      </c>
      <c r="P213" s="1">
        <v>44636.518518518518</v>
      </c>
      <c r="Q213">
        <v>290</v>
      </c>
      <c r="R213">
        <v>1737</v>
      </c>
      <c r="S213" t="b">
        <v>0</v>
      </c>
      <c r="T213" t="s">
        <v>86</v>
      </c>
      <c r="U213" t="b">
        <v>1</v>
      </c>
      <c r="V213" t="s">
        <v>454</v>
      </c>
      <c r="W213" s="1">
        <v>44636.505972222221</v>
      </c>
      <c r="X213">
        <v>941</v>
      </c>
      <c r="Y213">
        <v>310</v>
      </c>
      <c r="Z213">
        <v>0</v>
      </c>
      <c r="AA213">
        <v>310</v>
      </c>
      <c r="AB213">
        <v>0</v>
      </c>
      <c r="AC213">
        <v>22</v>
      </c>
      <c r="AD213">
        <v>24</v>
      </c>
      <c r="AE213">
        <v>0</v>
      </c>
      <c r="AF213">
        <v>0</v>
      </c>
      <c r="AG213">
        <v>0</v>
      </c>
      <c r="AH213" t="s">
        <v>97</v>
      </c>
      <c r="AI213" s="1">
        <v>44636.518518518518</v>
      </c>
      <c r="AJ213">
        <v>796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23</v>
      </c>
      <c r="AQ213">
        <v>0</v>
      </c>
      <c r="AR213">
        <v>0</v>
      </c>
      <c r="AS213">
        <v>0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x14ac:dyDescent="0.35">
      <c r="A214" t="s">
        <v>557</v>
      </c>
      <c r="B214" t="s">
        <v>77</v>
      </c>
      <c r="C214" t="s">
        <v>341</v>
      </c>
      <c r="D214" t="s">
        <v>79</v>
      </c>
      <c r="E214" s="2" t="str">
        <f>HYPERLINK("capsilon://?command=openfolder&amp;siteaddress=FAM.docvelocity-na8.net&amp;folderid=FXBA18067B-ED52-6D87-0E3C-6F20AFFF0756","FX22024160")</f>
        <v>FX22024160</v>
      </c>
      <c r="F214" t="s">
        <v>80</v>
      </c>
      <c r="G214" t="s">
        <v>80</v>
      </c>
      <c r="H214" t="s">
        <v>81</v>
      </c>
      <c r="I214" t="s">
        <v>544</v>
      </c>
      <c r="J214">
        <v>259</v>
      </c>
      <c r="K214" t="s">
        <v>83</v>
      </c>
      <c r="L214" t="s">
        <v>84</v>
      </c>
      <c r="M214" t="s">
        <v>85</v>
      </c>
      <c r="N214">
        <v>2</v>
      </c>
      <c r="O214" s="1">
        <v>44636.497395833336</v>
      </c>
      <c r="P214" s="1">
        <v>44636.529027777775</v>
      </c>
      <c r="Q214">
        <v>1105</v>
      </c>
      <c r="R214">
        <v>1628</v>
      </c>
      <c r="S214" t="b">
        <v>0</v>
      </c>
      <c r="T214" t="s">
        <v>86</v>
      </c>
      <c r="U214" t="b">
        <v>1</v>
      </c>
      <c r="V214" t="s">
        <v>468</v>
      </c>
      <c r="W214" s="1">
        <v>44636.505671296298</v>
      </c>
      <c r="X214">
        <v>710</v>
      </c>
      <c r="Y214">
        <v>239</v>
      </c>
      <c r="Z214">
        <v>0</v>
      </c>
      <c r="AA214">
        <v>239</v>
      </c>
      <c r="AB214">
        <v>0</v>
      </c>
      <c r="AC214">
        <v>4</v>
      </c>
      <c r="AD214">
        <v>20</v>
      </c>
      <c r="AE214">
        <v>0</v>
      </c>
      <c r="AF214">
        <v>0</v>
      </c>
      <c r="AG214">
        <v>0</v>
      </c>
      <c r="AH214" t="s">
        <v>97</v>
      </c>
      <c r="AI214" s="1">
        <v>44636.529027777775</v>
      </c>
      <c r="AJ214">
        <v>907</v>
      </c>
      <c r="AK214">
        <v>5</v>
      </c>
      <c r="AL214">
        <v>0</v>
      </c>
      <c r="AM214">
        <v>5</v>
      </c>
      <c r="AN214">
        <v>0</v>
      </c>
      <c r="AO214">
        <v>5</v>
      </c>
      <c r="AP214">
        <v>15</v>
      </c>
      <c r="AQ214">
        <v>0</v>
      </c>
      <c r="AR214">
        <v>0</v>
      </c>
      <c r="AS214">
        <v>0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x14ac:dyDescent="0.35">
      <c r="A215" t="s">
        <v>558</v>
      </c>
      <c r="B215" t="s">
        <v>77</v>
      </c>
      <c r="C215" t="s">
        <v>341</v>
      </c>
      <c r="D215" t="s">
        <v>79</v>
      </c>
      <c r="E215" s="2" t="str">
        <f>HYPERLINK("capsilon://?command=openfolder&amp;siteaddress=FAM.docvelocity-na8.net&amp;folderid=FXBA18067B-ED52-6D87-0E3C-6F20AFFF0756","FX22024160")</f>
        <v>FX22024160</v>
      </c>
      <c r="F215" t="s">
        <v>80</v>
      </c>
      <c r="G215" t="s">
        <v>80</v>
      </c>
      <c r="H215" t="s">
        <v>81</v>
      </c>
      <c r="I215" t="s">
        <v>546</v>
      </c>
      <c r="J215">
        <v>321</v>
      </c>
      <c r="K215" t="s">
        <v>83</v>
      </c>
      <c r="L215" t="s">
        <v>84</v>
      </c>
      <c r="M215" t="s">
        <v>85</v>
      </c>
      <c r="N215">
        <v>2</v>
      </c>
      <c r="O215" s="1">
        <v>44636.498333333337</v>
      </c>
      <c r="P215" s="1">
        <v>44636.538182870368</v>
      </c>
      <c r="Q215">
        <v>1939</v>
      </c>
      <c r="R215">
        <v>1504</v>
      </c>
      <c r="S215" t="b">
        <v>0</v>
      </c>
      <c r="T215" t="s">
        <v>86</v>
      </c>
      <c r="U215" t="b">
        <v>1</v>
      </c>
      <c r="V215" t="s">
        <v>559</v>
      </c>
      <c r="W215" s="1">
        <v>44636.50677083333</v>
      </c>
      <c r="X215">
        <v>706</v>
      </c>
      <c r="Y215">
        <v>184</v>
      </c>
      <c r="Z215">
        <v>0</v>
      </c>
      <c r="AA215">
        <v>184</v>
      </c>
      <c r="AB215">
        <v>0</v>
      </c>
      <c r="AC215">
        <v>26</v>
      </c>
      <c r="AD215">
        <v>137</v>
      </c>
      <c r="AE215">
        <v>0</v>
      </c>
      <c r="AF215">
        <v>0</v>
      </c>
      <c r="AG215">
        <v>0</v>
      </c>
      <c r="AH215" t="s">
        <v>97</v>
      </c>
      <c r="AI215" s="1">
        <v>44636.538182870368</v>
      </c>
      <c r="AJ215">
        <v>790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137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x14ac:dyDescent="0.35">
      <c r="A216" t="s">
        <v>560</v>
      </c>
      <c r="B216" t="s">
        <v>77</v>
      </c>
      <c r="C216" t="s">
        <v>561</v>
      </c>
      <c r="D216" t="s">
        <v>79</v>
      </c>
      <c r="E216" s="2" t="str">
        <f>HYPERLINK("capsilon://?command=openfolder&amp;siteaddress=FAM.docvelocity-na8.net&amp;folderid=FX8B78AE78-EBAF-262A-B45E-6C2D449999C7","FX21124100")</f>
        <v>FX21124100</v>
      </c>
      <c r="F216" t="s">
        <v>80</v>
      </c>
      <c r="G216" t="s">
        <v>80</v>
      </c>
      <c r="H216" t="s">
        <v>81</v>
      </c>
      <c r="I216" t="s">
        <v>562</v>
      </c>
      <c r="J216">
        <v>126</v>
      </c>
      <c r="K216" t="s">
        <v>83</v>
      </c>
      <c r="L216" t="s">
        <v>84</v>
      </c>
      <c r="M216" t="s">
        <v>85</v>
      </c>
      <c r="N216">
        <v>1</v>
      </c>
      <c r="O216" s="1">
        <v>44636.547812500001</v>
      </c>
      <c r="P216" s="1">
        <v>44636.597951388889</v>
      </c>
      <c r="Q216">
        <v>3571</v>
      </c>
      <c r="R216">
        <v>761</v>
      </c>
      <c r="S216" t="b">
        <v>0</v>
      </c>
      <c r="T216" t="s">
        <v>86</v>
      </c>
      <c r="U216" t="b">
        <v>0</v>
      </c>
      <c r="V216" t="s">
        <v>479</v>
      </c>
      <c r="W216" s="1">
        <v>44636.597951388889</v>
      </c>
      <c r="X216">
        <v>451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126</v>
      </c>
      <c r="AE216">
        <v>121</v>
      </c>
      <c r="AF216">
        <v>0</v>
      </c>
      <c r="AG216">
        <v>2</v>
      </c>
      <c r="AH216" t="s">
        <v>86</v>
      </c>
      <c r="AI216" t="s">
        <v>86</v>
      </c>
      <c r="AJ216" t="s">
        <v>86</v>
      </c>
      <c r="AK216" t="s">
        <v>86</v>
      </c>
      <c r="AL216" t="s">
        <v>86</v>
      </c>
      <c r="AM216" t="s">
        <v>86</v>
      </c>
      <c r="AN216" t="s">
        <v>86</v>
      </c>
      <c r="AO216" t="s">
        <v>86</v>
      </c>
      <c r="AP216" t="s">
        <v>86</v>
      </c>
      <c r="AQ216" t="s">
        <v>86</v>
      </c>
      <c r="AR216" t="s">
        <v>86</v>
      </c>
      <c r="AS216" t="s">
        <v>86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35">
      <c r="A217" t="s">
        <v>563</v>
      </c>
      <c r="B217" t="s">
        <v>77</v>
      </c>
      <c r="C217" t="s">
        <v>564</v>
      </c>
      <c r="D217" t="s">
        <v>79</v>
      </c>
      <c r="E217" s="2" t="str">
        <f>HYPERLINK("capsilon://?command=openfolder&amp;siteaddress=FAM.docvelocity-na8.net&amp;folderid=FX2C0C3C28-1EB3-99CB-DFC8-A8E9CE4A5E2D","FX22028329")</f>
        <v>FX22028329</v>
      </c>
      <c r="F217" t="s">
        <v>80</v>
      </c>
      <c r="G217" t="s">
        <v>80</v>
      </c>
      <c r="H217" t="s">
        <v>81</v>
      </c>
      <c r="I217" t="s">
        <v>565</v>
      </c>
      <c r="J217">
        <v>0</v>
      </c>
      <c r="K217" t="s">
        <v>83</v>
      </c>
      <c r="L217" t="s">
        <v>84</v>
      </c>
      <c r="M217" t="s">
        <v>85</v>
      </c>
      <c r="N217">
        <v>2</v>
      </c>
      <c r="O217" s="1">
        <v>44636.575590277775</v>
      </c>
      <c r="P217" s="1">
        <v>44636.590520833335</v>
      </c>
      <c r="Q217">
        <v>1102</v>
      </c>
      <c r="R217">
        <v>188</v>
      </c>
      <c r="S217" t="b">
        <v>0</v>
      </c>
      <c r="T217" t="s">
        <v>86</v>
      </c>
      <c r="U217" t="b">
        <v>0</v>
      </c>
      <c r="V217" t="s">
        <v>550</v>
      </c>
      <c r="W217" s="1">
        <v>44636.577430555553</v>
      </c>
      <c r="X217">
        <v>85</v>
      </c>
      <c r="Y217">
        <v>9</v>
      </c>
      <c r="Z217">
        <v>0</v>
      </c>
      <c r="AA217">
        <v>9</v>
      </c>
      <c r="AB217">
        <v>0</v>
      </c>
      <c r="AC217">
        <v>1</v>
      </c>
      <c r="AD217">
        <v>-9</v>
      </c>
      <c r="AE217">
        <v>0</v>
      </c>
      <c r="AF217">
        <v>0</v>
      </c>
      <c r="AG217">
        <v>0</v>
      </c>
      <c r="AH217" t="s">
        <v>97</v>
      </c>
      <c r="AI217" s="1">
        <v>44636.590520833335</v>
      </c>
      <c r="AJ217">
        <v>103</v>
      </c>
      <c r="AK217">
        <v>0</v>
      </c>
      <c r="AL217">
        <v>0</v>
      </c>
      <c r="AM217">
        <v>0</v>
      </c>
      <c r="AN217">
        <v>0</v>
      </c>
      <c r="AO217">
        <v>2</v>
      </c>
      <c r="AP217">
        <v>-9</v>
      </c>
      <c r="AQ217">
        <v>0</v>
      </c>
      <c r="AR217">
        <v>0</v>
      </c>
      <c r="AS217">
        <v>0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x14ac:dyDescent="0.35">
      <c r="A218" t="s">
        <v>566</v>
      </c>
      <c r="B218" t="s">
        <v>77</v>
      </c>
      <c r="C218" t="s">
        <v>377</v>
      </c>
      <c r="D218" t="s">
        <v>79</v>
      </c>
      <c r="E218" s="2" t="str">
        <f>HYPERLINK("capsilon://?command=openfolder&amp;siteaddress=FAM.docvelocity-na8.net&amp;folderid=FXFDD1744E-7C78-03DB-194D-C9E65A993FDE","FX220110481")</f>
        <v>FX220110481</v>
      </c>
      <c r="F218" t="s">
        <v>80</v>
      </c>
      <c r="G218" t="s">
        <v>80</v>
      </c>
      <c r="H218" t="s">
        <v>81</v>
      </c>
      <c r="I218" t="s">
        <v>567</v>
      </c>
      <c r="J218">
        <v>0</v>
      </c>
      <c r="K218" t="s">
        <v>83</v>
      </c>
      <c r="L218" t="s">
        <v>84</v>
      </c>
      <c r="M218" t="s">
        <v>85</v>
      </c>
      <c r="N218">
        <v>2</v>
      </c>
      <c r="O218" s="1">
        <v>44636.583287037036</v>
      </c>
      <c r="P218" s="1">
        <v>44636.590763888889</v>
      </c>
      <c r="Q218">
        <v>561</v>
      </c>
      <c r="R218">
        <v>85</v>
      </c>
      <c r="S218" t="b">
        <v>0</v>
      </c>
      <c r="T218" t="s">
        <v>86</v>
      </c>
      <c r="U218" t="b">
        <v>0</v>
      </c>
      <c r="V218" t="s">
        <v>454</v>
      </c>
      <c r="W218" s="1">
        <v>44636.584074074075</v>
      </c>
      <c r="X218">
        <v>65</v>
      </c>
      <c r="Y218">
        <v>0</v>
      </c>
      <c r="Z218">
        <v>0</v>
      </c>
      <c r="AA218">
        <v>0</v>
      </c>
      <c r="AB218">
        <v>9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97</v>
      </c>
      <c r="AI218" s="1">
        <v>44636.590763888889</v>
      </c>
      <c r="AJ218">
        <v>20</v>
      </c>
      <c r="AK218">
        <v>0</v>
      </c>
      <c r="AL218">
        <v>0</v>
      </c>
      <c r="AM218">
        <v>0</v>
      </c>
      <c r="AN218">
        <v>9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35">
      <c r="A219" t="s">
        <v>568</v>
      </c>
      <c r="B219" t="s">
        <v>77</v>
      </c>
      <c r="C219" t="s">
        <v>377</v>
      </c>
      <c r="D219" t="s">
        <v>79</v>
      </c>
      <c r="E219" s="2" t="str">
        <f>HYPERLINK("capsilon://?command=openfolder&amp;siteaddress=FAM.docvelocity-na8.net&amp;folderid=FXFDD1744E-7C78-03DB-194D-C9E65A993FDE","FX220110481")</f>
        <v>FX220110481</v>
      </c>
      <c r="F219" t="s">
        <v>80</v>
      </c>
      <c r="G219" t="s">
        <v>80</v>
      </c>
      <c r="H219" t="s">
        <v>81</v>
      </c>
      <c r="I219" t="s">
        <v>569</v>
      </c>
      <c r="J219">
        <v>0</v>
      </c>
      <c r="K219" t="s">
        <v>83</v>
      </c>
      <c r="L219" t="s">
        <v>84</v>
      </c>
      <c r="M219" t="s">
        <v>85</v>
      </c>
      <c r="N219">
        <v>2</v>
      </c>
      <c r="O219" s="1">
        <v>44636.584340277775</v>
      </c>
      <c r="P219" s="1">
        <v>44636.591111111113</v>
      </c>
      <c r="Q219">
        <v>514</v>
      </c>
      <c r="R219">
        <v>71</v>
      </c>
      <c r="S219" t="b">
        <v>0</v>
      </c>
      <c r="T219" t="s">
        <v>86</v>
      </c>
      <c r="U219" t="b">
        <v>0</v>
      </c>
      <c r="V219" t="s">
        <v>454</v>
      </c>
      <c r="W219" s="1">
        <v>44636.584872685184</v>
      </c>
      <c r="X219">
        <v>42</v>
      </c>
      <c r="Y219">
        <v>0</v>
      </c>
      <c r="Z219">
        <v>0</v>
      </c>
      <c r="AA219">
        <v>0</v>
      </c>
      <c r="AB219">
        <v>9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97</v>
      </c>
      <c r="AI219" s="1">
        <v>44636.591111111113</v>
      </c>
      <c r="AJ219">
        <v>29</v>
      </c>
      <c r="AK219">
        <v>0</v>
      </c>
      <c r="AL219">
        <v>0</v>
      </c>
      <c r="AM219">
        <v>0</v>
      </c>
      <c r="AN219">
        <v>9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35">
      <c r="A220" t="s">
        <v>570</v>
      </c>
      <c r="B220" t="s">
        <v>77</v>
      </c>
      <c r="C220" t="s">
        <v>561</v>
      </c>
      <c r="D220" t="s">
        <v>79</v>
      </c>
      <c r="E220" s="2" t="str">
        <f>HYPERLINK("capsilon://?command=openfolder&amp;siteaddress=FAM.docvelocity-na8.net&amp;folderid=FX8B78AE78-EBAF-262A-B45E-6C2D449999C7","FX21124100")</f>
        <v>FX21124100</v>
      </c>
      <c r="F220" t="s">
        <v>80</v>
      </c>
      <c r="G220" t="s">
        <v>80</v>
      </c>
      <c r="H220" t="s">
        <v>81</v>
      </c>
      <c r="I220" t="s">
        <v>562</v>
      </c>
      <c r="J220">
        <v>150</v>
      </c>
      <c r="K220" t="s">
        <v>83</v>
      </c>
      <c r="L220" t="s">
        <v>84</v>
      </c>
      <c r="M220" t="s">
        <v>85</v>
      </c>
      <c r="N220">
        <v>2</v>
      </c>
      <c r="O220" s="1">
        <v>44636.598587962966</v>
      </c>
      <c r="P220" s="1">
        <v>44636.616087962961</v>
      </c>
      <c r="Q220">
        <v>790</v>
      </c>
      <c r="R220">
        <v>722</v>
      </c>
      <c r="S220" t="b">
        <v>0</v>
      </c>
      <c r="T220" t="s">
        <v>86</v>
      </c>
      <c r="U220" t="b">
        <v>1</v>
      </c>
      <c r="V220" t="s">
        <v>479</v>
      </c>
      <c r="W220" s="1">
        <v>44636.601550925923</v>
      </c>
      <c r="X220">
        <v>255</v>
      </c>
      <c r="Y220">
        <v>130</v>
      </c>
      <c r="Z220">
        <v>0</v>
      </c>
      <c r="AA220">
        <v>130</v>
      </c>
      <c r="AB220">
        <v>0</v>
      </c>
      <c r="AC220">
        <v>12</v>
      </c>
      <c r="AD220">
        <v>20</v>
      </c>
      <c r="AE220">
        <v>0</v>
      </c>
      <c r="AF220">
        <v>0</v>
      </c>
      <c r="AG220">
        <v>0</v>
      </c>
      <c r="AH220" t="s">
        <v>97</v>
      </c>
      <c r="AI220" s="1">
        <v>44636.616087962961</v>
      </c>
      <c r="AJ220">
        <v>451</v>
      </c>
      <c r="AK220">
        <v>2</v>
      </c>
      <c r="AL220">
        <v>0</v>
      </c>
      <c r="AM220">
        <v>2</v>
      </c>
      <c r="AN220">
        <v>0</v>
      </c>
      <c r="AO220">
        <v>2</v>
      </c>
      <c r="AP220">
        <v>18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x14ac:dyDescent="0.35">
      <c r="A221" t="s">
        <v>571</v>
      </c>
      <c r="B221" t="s">
        <v>77</v>
      </c>
      <c r="C221" t="s">
        <v>176</v>
      </c>
      <c r="D221" t="s">
        <v>79</v>
      </c>
      <c r="E221" s="2" t="str">
        <f>HYPERLINK("capsilon://?command=openfolder&amp;siteaddress=FAM.docvelocity-na8.net&amp;folderid=FXE4DA9138-9643-428D-7BA2-3DB4FFA772C9","FX220210044")</f>
        <v>FX220210044</v>
      </c>
      <c r="F221" t="s">
        <v>80</v>
      </c>
      <c r="G221" t="s">
        <v>80</v>
      </c>
      <c r="H221" t="s">
        <v>81</v>
      </c>
      <c r="I221" t="s">
        <v>247</v>
      </c>
      <c r="J221">
        <v>0</v>
      </c>
      <c r="K221" t="s">
        <v>83</v>
      </c>
      <c r="L221" t="s">
        <v>84</v>
      </c>
      <c r="M221" t="s">
        <v>85</v>
      </c>
      <c r="N221">
        <v>2</v>
      </c>
      <c r="O221" s="1">
        <v>44622.210115740738</v>
      </c>
      <c r="P221" s="1">
        <v>44622.616620370369</v>
      </c>
      <c r="Q221">
        <v>27145</v>
      </c>
      <c r="R221">
        <v>7977</v>
      </c>
      <c r="S221" t="b">
        <v>0</v>
      </c>
      <c r="T221" t="s">
        <v>86</v>
      </c>
      <c r="U221" t="b">
        <v>1</v>
      </c>
      <c r="V221" t="s">
        <v>186</v>
      </c>
      <c r="W221" s="1">
        <v>44622.274687500001</v>
      </c>
      <c r="X221">
        <v>5382</v>
      </c>
      <c r="Y221">
        <v>456</v>
      </c>
      <c r="Z221">
        <v>0</v>
      </c>
      <c r="AA221">
        <v>456</v>
      </c>
      <c r="AB221">
        <v>310</v>
      </c>
      <c r="AC221">
        <v>192</v>
      </c>
      <c r="AD221">
        <v>-456</v>
      </c>
      <c r="AE221">
        <v>0</v>
      </c>
      <c r="AF221">
        <v>0</v>
      </c>
      <c r="AG221">
        <v>0</v>
      </c>
      <c r="AH221" t="s">
        <v>98</v>
      </c>
      <c r="AI221" s="1">
        <v>44622.616620370369</v>
      </c>
      <c r="AJ221">
        <v>1828</v>
      </c>
      <c r="AK221">
        <v>18</v>
      </c>
      <c r="AL221">
        <v>0</v>
      </c>
      <c r="AM221">
        <v>18</v>
      </c>
      <c r="AN221">
        <v>310</v>
      </c>
      <c r="AO221">
        <v>18</v>
      </c>
      <c r="AP221">
        <v>-474</v>
      </c>
      <c r="AQ221">
        <v>0</v>
      </c>
      <c r="AR221">
        <v>0</v>
      </c>
      <c r="AS221">
        <v>0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35">
      <c r="A222" t="s">
        <v>572</v>
      </c>
      <c r="B222" t="s">
        <v>77</v>
      </c>
      <c r="C222" t="s">
        <v>163</v>
      </c>
      <c r="D222" t="s">
        <v>79</v>
      </c>
      <c r="E222" s="2" t="str">
        <f>HYPERLINK("capsilon://?command=openfolder&amp;siteaddress=FAM.docvelocity-na8.net&amp;folderid=FX37DDE947-04BA-3498-0D5B-A50F84623EB2","FX22029059")</f>
        <v>FX22029059</v>
      </c>
      <c r="F222" t="s">
        <v>80</v>
      </c>
      <c r="G222" t="s">
        <v>80</v>
      </c>
      <c r="H222" t="s">
        <v>81</v>
      </c>
      <c r="I222" t="s">
        <v>260</v>
      </c>
      <c r="J222">
        <v>0</v>
      </c>
      <c r="K222" t="s">
        <v>83</v>
      </c>
      <c r="L222" t="s">
        <v>84</v>
      </c>
      <c r="M222" t="s">
        <v>85</v>
      </c>
      <c r="N222">
        <v>2</v>
      </c>
      <c r="O222" s="1">
        <v>44622.252164351848</v>
      </c>
      <c r="P222" s="1">
        <v>44622.639351851853</v>
      </c>
      <c r="Q222">
        <v>28585</v>
      </c>
      <c r="R222">
        <v>4868</v>
      </c>
      <c r="S222" t="b">
        <v>0</v>
      </c>
      <c r="T222" t="s">
        <v>86</v>
      </c>
      <c r="U222" t="b">
        <v>1</v>
      </c>
      <c r="V222" t="s">
        <v>182</v>
      </c>
      <c r="W222" s="1">
        <v>44622.287534722222</v>
      </c>
      <c r="X222">
        <v>2867</v>
      </c>
      <c r="Y222">
        <v>532</v>
      </c>
      <c r="Z222">
        <v>0</v>
      </c>
      <c r="AA222">
        <v>532</v>
      </c>
      <c r="AB222">
        <v>0</v>
      </c>
      <c r="AC222">
        <v>87</v>
      </c>
      <c r="AD222">
        <v>-532</v>
      </c>
      <c r="AE222">
        <v>0</v>
      </c>
      <c r="AF222">
        <v>0</v>
      </c>
      <c r="AG222">
        <v>0</v>
      </c>
      <c r="AH222" t="s">
        <v>167</v>
      </c>
      <c r="AI222" s="1">
        <v>44622.639351851853</v>
      </c>
      <c r="AJ222">
        <v>2001</v>
      </c>
      <c r="AK222">
        <v>5</v>
      </c>
      <c r="AL222">
        <v>0</v>
      </c>
      <c r="AM222">
        <v>5</v>
      </c>
      <c r="AN222">
        <v>0</v>
      </c>
      <c r="AO222">
        <v>5</v>
      </c>
      <c r="AP222">
        <v>-537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35">
      <c r="A223" t="s">
        <v>573</v>
      </c>
      <c r="B223" t="s">
        <v>77</v>
      </c>
      <c r="C223" t="s">
        <v>105</v>
      </c>
      <c r="D223" t="s">
        <v>79</v>
      </c>
      <c r="E223" s="2" t="str">
        <f>HYPERLINK("capsilon://?command=openfolder&amp;siteaddress=FAM.docvelocity-na8.net&amp;folderid=FX890FC282-03A8-4C74-627A-818D020B53C7","FX220212205")</f>
        <v>FX220212205</v>
      </c>
      <c r="F223" t="s">
        <v>80</v>
      </c>
      <c r="G223" t="s">
        <v>80</v>
      </c>
      <c r="H223" t="s">
        <v>81</v>
      </c>
      <c r="I223" t="s">
        <v>574</v>
      </c>
      <c r="J223">
        <v>142</v>
      </c>
      <c r="K223" t="s">
        <v>83</v>
      </c>
      <c r="L223" t="s">
        <v>84</v>
      </c>
      <c r="M223" t="s">
        <v>85</v>
      </c>
      <c r="N223">
        <v>1</v>
      </c>
      <c r="O223" s="1">
        <v>44636.625497685185</v>
      </c>
      <c r="P223" s="1">
        <v>44636.633518518516</v>
      </c>
      <c r="Q223">
        <v>375</v>
      </c>
      <c r="R223">
        <v>318</v>
      </c>
      <c r="S223" t="b">
        <v>0</v>
      </c>
      <c r="T223" t="s">
        <v>86</v>
      </c>
      <c r="U223" t="b">
        <v>0</v>
      </c>
      <c r="V223" t="s">
        <v>479</v>
      </c>
      <c r="W223" s="1">
        <v>44636.633518518516</v>
      </c>
      <c r="X223">
        <v>186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142</v>
      </c>
      <c r="AE223">
        <v>137</v>
      </c>
      <c r="AF223">
        <v>0</v>
      </c>
      <c r="AG223">
        <v>4</v>
      </c>
      <c r="AH223" t="s">
        <v>86</v>
      </c>
      <c r="AI223" t="s">
        <v>86</v>
      </c>
      <c r="AJ223" t="s">
        <v>86</v>
      </c>
      <c r="AK223" t="s">
        <v>86</v>
      </c>
      <c r="AL223" t="s">
        <v>86</v>
      </c>
      <c r="AM223" t="s">
        <v>86</v>
      </c>
      <c r="AN223" t="s">
        <v>86</v>
      </c>
      <c r="AO223" t="s">
        <v>86</v>
      </c>
      <c r="AP223" t="s">
        <v>86</v>
      </c>
      <c r="AQ223" t="s">
        <v>86</v>
      </c>
      <c r="AR223" t="s">
        <v>86</v>
      </c>
      <c r="AS223" t="s">
        <v>86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35">
      <c r="A224" t="s">
        <v>575</v>
      </c>
      <c r="B224" t="s">
        <v>77</v>
      </c>
      <c r="C224" t="s">
        <v>293</v>
      </c>
      <c r="D224" t="s">
        <v>79</v>
      </c>
      <c r="E224" s="2" t="str">
        <f>HYPERLINK("capsilon://?command=openfolder&amp;siteaddress=FAM.docvelocity-na8.net&amp;folderid=FX18C77600-5157-E64A-C244-A87883DFA044","FX220210676")</f>
        <v>FX220210676</v>
      </c>
      <c r="F224" t="s">
        <v>80</v>
      </c>
      <c r="G224" t="s">
        <v>80</v>
      </c>
      <c r="H224" t="s">
        <v>81</v>
      </c>
      <c r="I224" t="s">
        <v>294</v>
      </c>
      <c r="J224">
        <v>0</v>
      </c>
      <c r="K224" t="s">
        <v>83</v>
      </c>
      <c r="L224" t="s">
        <v>84</v>
      </c>
      <c r="M224" t="s">
        <v>85</v>
      </c>
      <c r="N224">
        <v>2</v>
      </c>
      <c r="O224" s="1">
        <v>44622.255127314813</v>
      </c>
      <c r="P224" s="1">
        <v>44622.629988425928</v>
      </c>
      <c r="Q224">
        <v>30366</v>
      </c>
      <c r="R224">
        <v>2022</v>
      </c>
      <c r="S224" t="b">
        <v>0</v>
      </c>
      <c r="T224" t="s">
        <v>86</v>
      </c>
      <c r="U224" t="b">
        <v>1</v>
      </c>
      <c r="V224" t="s">
        <v>87</v>
      </c>
      <c r="W224" s="1">
        <v>44622.279652777775</v>
      </c>
      <c r="X224">
        <v>1771</v>
      </c>
      <c r="Y224">
        <v>42</v>
      </c>
      <c r="Z224">
        <v>0</v>
      </c>
      <c r="AA224">
        <v>42</v>
      </c>
      <c r="AB224">
        <v>21</v>
      </c>
      <c r="AC224">
        <v>37</v>
      </c>
      <c r="AD224">
        <v>-42</v>
      </c>
      <c r="AE224">
        <v>0</v>
      </c>
      <c r="AF224">
        <v>0</v>
      </c>
      <c r="AG224">
        <v>0</v>
      </c>
      <c r="AH224" t="s">
        <v>98</v>
      </c>
      <c r="AI224" s="1">
        <v>44622.629988425928</v>
      </c>
      <c r="AJ224">
        <v>241</v>
      </c>
      <c r="AK224">
        <v>0</v>
      </c>
      <c r="AL224">
        <v>0</v>
      </c>
      <c r="AM224">
        <v>0</v>
      </c>
      <c r="AN224">
        <v>21</v>
      </c>
      <c r="AO224">
        <v>0</v>
      </c>
      <c r="AP224">
        <v>-42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x14ac:dyDescent="0.35">
      <c r="A225" t="s">
        <v>576</v>
      </c>
      <c r="B225" t="s">
        <v>77</v>
      </c>
      <c r="C225" t="s">
        <v>105</v>
      </c>
      <c r="D225" t="s">
        <v>79</v>
      </c>
      <c r="E225" s="2" t="str">
        <f>HYPERLINK("capsilon://?command=openfolder&amp;siteaddress=FAM.docvelocity-na8.net&amp;folderid=FX890FC282-03A8-4C74-627A-818D020B53C7","FX220212205")</f>
        <v>FX220212205</v>
      </c>
      <c r="F225" t="s">
        <v>80</v>
      </c>
      <c r="G225" t="s">
        <v>80</v>
      </c>
      <c r="H225" t="s">
        <v>81</v>
      </c>
      <c r="I225" t="s">
        <v>574</v>
      </c>
      <c r="J225">
        <v>214</v>
      </c>
      <c r="K225" t="s">
        <v>83</v>
      </c>
      <c r="L225" t="s">
        <v>84</v>
      </c>
      <c r="M225" t="s">
        <v>85</v>
      </c>
      <c r="N225">
        <v>2</v>
      </c>
      <c r="O225" s="1">
        <v>44636.634328703702</v>
      </c>
      <c r="P225" s="1">
        <v>44636.674826388888</v>
      </c>
      <c r="Q225">
        <v>19</v>
      </c>
      <c r="R225">
        <v>3480</v>
      </c>
      <c r="S225" t="b">
        <v>0</v>
      </c>
      <c r="T225" t="s">
        <v>86</v>
      </c>
      <c r="U225" t="b">
        <v>1</v>
      </c>
      <c r="V225" t="s">
        <v>577</v>
      </c>
      <c r="W225" s="1">
        <v>44636.667395833334</v>
      </c>
      <c r="X225">
        <v>2848</v>
      </c>
      <c r="Y225">
        <v>225</v>
      </c>
      <c r="Z225">
        <v>0</v>
      </c>
      <c r="AA225">
        <v>225</v>
      </c>
      <c r="AB225">
        <v>0</v>
      </c>
      <c r="AC225">
        <v>107</v>
      </c>
      <c r="AD225">
        <v>-11</v>
      </c>
      <c r="AE225">
        <v>0</v>
      </c>
      <c r="AF225">
        <v>0</v>
      </c>
      <c r="AG225">
        <v>0</v>
      </c>
      <c r="AH225" t="s">
        <v>98</v>
      </c>
      <c r="AI225" s="1">
        <v>44636.674826388888</v>
      </c>
      <c r="AJ225">
        <v>632</v>
      </c>
      <c r="AK225">
        <v>5</v>
      </c>
      <c r="AL225">
        <v>0</v>
      </c>
      <c r="AM225">
        <v>5</v>
      </c>
      <c r="AN225">
        <v>0</v>
      </c>
      <c r="AO225">
        <v>5</v>
      </c>
      <c r="AP225">
        <v>-16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x14ac:dyDescent="0.35">
      <c r="A226" t="s">
        <v>578</v>
      </c>
      <c r="B226" t="s">
        <v>77</v>
      </c>
      <c r="C226" t="s">
        <v>334</v>
      </c>
      <c r="D226" t="s">
        <v>79</v>
      </c>
      <c r="E226" s="2" t="str">
        <f>HYPERLINK("capsilon://?command=openfolder&amp;siteaddress=FAM.docvelocity-na8.net&amp;folderid=FX4F122F21-8D39-957E-78CC-862FF31B9B0D","FX22032824")</f>
        <v>FX22032824</v>
      </c>
      <c r="F226" t="s">
        <v>80</v>
      </c>
      <c r="G226" t="s">
        <v>80</v>
      </c>
      <c r="H226" t="s">
        <v>81</v>
      </c>
      <c r="I226" t="s">
        <v>579</v>
      </c>
      <c r="J226">
        <v>0</v>
      </c>
      <c r="K226" t="s">
        <v>83</v>
      </c>
      <c r="L226" t="s">
        <v>84</v>
      </c>
      <c r="M226" t="s">
        <v>85</v>
      </c>
      <c r="N226">
        <v>2</v>
      </c>
      <c r="O226" s="1">
        <v>44636.654398148145</v>
      </c>
      <c r="P226" s="1">
        <v>44636.667500000003</v>
      </c>
      <c r="Q226">
        <v>1037</v>
      </c>
      <c r="R226">
        <v>95</v>
      </c>
      <c r="S226" t="b">
        <v>0</v>
      </c>
      <c r="T226" t="s">
        <v>86</v>
      </c>
      <c r="U226" t="b">
        <v>0</v>
      </c>
      <c r="V226" t="s">
        <v>458</v>
      </c>
      <c r="W226" s="1">
        <v>44636.655474537038</v>
      </c>
      <c r="X226">
        <v>76</v>
      </c>
      <c r="Y226">
        <v>0</v>
      </c>
      <c r="Z226">
        <v>0</v>
      </c>
      <c r="AA226">
        <v>0</v>
      </c>
      <c r="AB226">
        <v>52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98</v>
      </c>
      <c r="AI226" s="1">
        <v>44636.667500000003</v>
      </c>
      <c r="AJ226">
        <v>19</v>
      </c>
      <c r="AK226">
        <v>0</v>
      </c>
      <c r="AL226">
        <v>0</v>
      </c>
      <c r="AM226">
        <v>0</v>
      </c>
      <c r="AN226">
        <v>52</v>
      </c>
      <c r="AO226">
        <v>0</v>
      </c>
      <c r="AP226">
        <v>0</v>
      </c>
      <c r="AQ226">
        <v>0</v>
      </c>
      <c r="AR226">
        <v>0</v>
      </c>
      <c r="AS226">
        <v>0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x14ac:dyDescent="0.35">
      <c r="A227" t="s">
        <v>580</v>
      </c>
      <c r="B227" t="s">
        <v>77</v>
      </c>
      <c r="C227" t="s">
        <v>581</v>
      </c>
      <c r="D227" t="s">
        <v>79</v>
      </c>
      <c r="E227" s="2" t="str">
        <f>HYPERLINK("capsilon://?command=openfolder&amp;siteaddress=FAM.docvelocity-na8.net&amp;folderid=FX24BE4EFE-EF43-FC3E-FA75-F7FEEF9913A7","FX22027666")</f>
        <v>FX22027666</v>
      </c>
      <c r="F227" t="s">
        <v>80</v>
      </c>
      <c r="G227" t="s">
        <v>80</v>
      </c>
      <c r="H227" t="s">
        <v>81</v>
      </c>
      <c r="I227" t="s">
        <v>582</v>
      </c>
      <c r="J227">
        <v>28</v>
      </c>
      <c r="K227" t="s">
        <v>83</v>
      </c>
      <c r="L227" t="s">
        <v>84</v>
      </c>
      <c r="M227" t="s">
        <v>85</v>
      </c>
      <c r="N227">
        <v>2</v>
      </c>
      <c r="O227" s="1">
        <v>44636.655405092592</v>
      </c>
      <c r="P227" s="1">
        <v>44636.675312500003</v>
      </c>
      <c r="Q227">
        <v>1414</v>
      </c>
      <c r="R227">
        <v>306</v>
      </c>
      <c r="S227" t="b">
        <v>0</v>
      </c>
      <c r="T227" t="s">
        <v>86</v>
      </c>
      <c r="U227" t="b">
        <v>0</v>
      </c>
      <c r="V227" t="s">
        <v>458</v>
      </c>
      <c r="W227" s="1">
        <v>44636.658553240741</v>
      </c>
      <c r="X227">
        <v>265</v>
      </c>
      <c r="Y227">
        <v>0</v>
      </c>
      <c r="Z227">
        <v>0</v>
      </c>
      <c r="AA227">
        <v>0</v>
      </c>
      <c r="AB227">
        <v>21</v>
      </c>
      <c r="AC227">
        <v>0</v>
      </c>
      <c r="AD227">
        <v>28</v>
      </c>
      <c r="AE227">
        <v>0</v>
      </c>
      <c r="AF227">
        <v>0</v>
      </c>
      <c r="AG227">
        <v>0</v>
      </c>
      <c r="AH227" t="s">
        <v>98</v>
      </c>
      <c r="AI227" s="1">
        <v>44636.675312500003</v>
      </c>
      <c r="AJ227">
        <v>41</v>
      </c>
      <c r="AK227">
        <v>0</v>
      </c>
      <c r="AL227">
        <v>0</v>
      </c>
      <c r="AM227">
        <v>0</v>
      </c>
      <c r="AN227">
        <v>21</v>
      </c>
      <c r="AO227">
        <v>0</v>
      </c>
      <c r="AP227">
        <v>28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35">
      <c r="A228" t="s">
        <v>583</v>
      </c>
      <c r="B228" t="s">
        <v>77</v>
      </c>
      <c r="C228" t="s">
        <v>334</v>
      </c>
      <c r="D228" t="s">
        <v>79</v>
      </c>
      <c r="E228" s="2" t="str">
        <f>HYPERLINK("capsilon://?command=openfolder&amp;siteaddress=FAM.docvelocity-na8.net&amp;folderid=FX4F122F21-8D39-957E-78CC-862FF31B9B0D","FX22032824")</f>
        <v>FX22032824</v>
      </c>
      <c r="F228" t="s">
        <v>80</v>
      </c>
      <c r="G228" t="s">
        <v>80</v>
      </c>
      <c r="H228" t="s">
        <v>81</v>
      </c>
      <c r="I228" t="s">
        <v>584</v>
      </c>
      <c r="J228">
        <v>0</v>
      </c>
      <c r="K228" t="s">
        <v>83</v>
      </c>
      <c r="L228" t="s">
        <v>84</v>
      </c>
      <c r="M228" t="s">
        <v>85</v>
      </c>
      <c r="N228">
        <v>2</v>
      </c>
      <c r="O228" s="1">
        <v>44636.658865740741</v>
      </c>
      <c r="P228" s="1">
        <v>44636.67800925926</v>
      </c>
      <c r="Q228">
        <v>821</v>
      </c>
      <c r="R228">
        <v>833</v>
      </c>
      <c r="S228" t="b">
        <v>0</v>
      </c>
      <c r="T228" t="s">
        <v>86</v>
      </c>
      <c r="U228" t="b">
        <v>0</v>
      </c>
      <c r="V228" t="s">
        <v>468</v>
      </c>
      <c r="W228" s="1">
        <v>44636.669074074074</v>
      </c>
      <c r="X228">
        <v>746</v>
      </c>
      <c r="Y228">
        <v>52</v>
      </c>
      <c r="Z228">
        <v>0</v>
      </c>
      <c r="AA228">
        <v>52</v>
      </c>
      <c r="AB228">
        <v>0</v>
      </c>
      <c r="AC228">
        <v>38</v>
      </c>
      <c r="AD228">
        <v>-52</v>
      </c>
      <c r="AE228">
        <v>0</v>
      </c>
      <c r="AF228">
        <v>0</v>
      </c>
      <c r="AG228">
        <v>0</v>
      </c>
      <c r="AH228" t="s">
        <v>88</v>
      </c>
      <c r="AI228" s="1">
        <v>44636.67800925926</v>
      </c>
      <c r="AJ228">
        <v>80</v>
      </c>
      <c r="AK228">
        <v>2</v>
      </c>
      <c r="AL228">
        <v>0</v>
      </c>
      <c r="AM228">
        <v>2</v>
      </c>
      <c r="AN228">
        <v>0</v>
      </c>
      <c r="AO228">
        <v>1</v>
      </c>
      <c r="AP228">
        <v>-54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x14ac:dyDescent="0.35">
      <c r="A229" t="s">
        <v>585</v>
      </c>
      <c r="B229" t="s">
        <v>77</v>
      </c>
      <c r="C229" t="s">
        <v>334</v>
      </c>
      <c r="D229" t="s">
        <v>79</v>
      </c>
      <c r="E229" s="2" t="str">
        <f>HYPERLINK("capsilon://?command=openfolder&amp;siteaddress=FAM.docvelocity-na8.net&amp;folderid=FX4F122F21-8D39-957E-78CC-862FF31B9B0D","FX22032824")</f>
        <v>FX22032824</v>
      </c>
      <c r="F229" t="s">
        <v>80</v>
      </c>
      <c r="G229" t="s">
        <v>80</v>
      </c>
      <c r="H229" t="s">
        <v>81</v>
      </c>
      <c r="I229" t="s">
        <v>586</v>
      </c>
      <c r="J229">
        <v>124</v>
      </c>
      <c r="K229" t="s">
        <v>83</v>
      </c>
      <c r="L229" t="s">
        <v>84</v>
      </c>
      <c r="M229" t="s">
        <v>85</v>
      </c>
      <c r="N229">
        <v>1</v>
      </c>
      <c r="O229" s="1">
        <v>44636.660462962966</v>
      </c>
      <c r="P229" s="1">
        <v>44636.746631944443</v>
      </c>
      <c r="Q229">
        <v>7057</v>
      </c>
      <c r="R229">
        <v>388</v>
      </c>
      <c r="S229" t="b">
        <v>0</v>
      </c>
      <c r="T229" t="s">
        <v>86</v>
      </c>
      <c r="U229" t="b">
        <v>0</v>
      </c>
      <c r="V229" t="s">
        <v>479</v>
      </c>
      <c r="W229" s="1">
        <v>44636.746631944443</v>
      </c>
      <c r="X229">
        <v>187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124</v>
      </c>
      <c r="AE229">
        <v>119</v>
      </c>
      <c r="AF229">
        <v>0</v>
      </c>
      <c r="AG229">
        <v>3</v>
      </c>
      <c r="AH229" t="s">
        <v>86</v>
      </c>
      <c r="AI229" t="s">
        <v>86</v>
      </c>
      <c r="AJ229" t="s">
        <v>86</v>
      </c>
      <c r="AK229" t="s">
        <v>86</v>
      </c>
      <c r="AL229" t="s">
        <v>86</v>
      </c>
      <c r="AM229" t="s">
        <v>86</v>
      </c>
      <c r="AN229" t="s">
        <v>86</v>
      </c>
      <c r="AO229" t="s">
        <v>86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35">
      <c r="A230" t="s">
        <v>587</v>
      </c>
      <c r="B230" t="s">
        <v>77</v>
      </c>
      <c r="C230" t="s">
        <v>334</v>
      </c>
      <c r="D230" t="s">
        <v>79</v>
      </c>
      <c r="E230" s="2" t="str">
        <f>HYPERLINK("capsilon://?command=openfolder&amp;siteaddress=FAM.docvelocity-na8.net&amp;folderid=FX4F122F21-8D39-957E-78CC-862FF31B9B0D","FX22032824")</f>
        <v>FX22032824</v>
      </c>
      <c r="F230" t="s">
        <v>80</v>
      </c>
      <c r="G230" t="s">
        <v>80</v>
      </c>
      <c r="H230" t="s">
        <v>81</v>
      </c>
      <c r="I230" t="s">
        <v>588</v>
      </c>
      <c r="J230">
        <v>102</v>
      </c>
      <c r="K230" t="s">
        <v>83</v>
      </c>
      <c r="L230" t="s">
        <v>84</v>
      </c>
      <c r="M230" t="s">
        <v>85</v>
      </c>
      <c r="N230">
        <v>1</v>
      </c>
      <c r="O230" s="1">
        <v>44636.66783564815</v>
      </c>
      <c r="P230" s="1">
        <v>44636.797997685186</v>
      </c>
      <c r="Q230">
        <v>10861</v>
      </c>
      <c r="R230">
        <v>385</v>
      </c>
      <c r="S230" t="b">
        <v>0</v>
      </c>
      <c r="T230" t="s">
        <v>86</v>
      </c>
      <c r="U230" t="b">
        <v>0</v>
      </c>
      <c r="V230" t="s">
        <v>426</v>
      </c>
      <c r="W230" s="1">
        <v>44636.797997685186</v>
      </c>
      <c r="X230">
        <v>111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102</v>
      </c>
      <c r="AE230">
        <v>97</v>
      </c>
      <c r="AF230">
        <v>0</v>
      </c>
      <c r="AG230">
        <v>3</v>
      </c>
      <c r="AH230" t="s">
        <v>86</v>
      </c>
      <c r="AI230" t="s">
        <v>86</v>
      </c>
      <c r="AJ230" t="s">
        <v>86</v>
      </c>
      <c r="AK230" t="s">
        <v>86</v>
      </c>
      <c r="AL230" t="s">
        <v>86</v>
      </c>
      <c r="AM230" t="s">
        <v>86</v>
      </c>
      <c r="AN230" t="s">
        <v>86</v>
      </c>
      <c r="AO230" t="s">
        <v>86</v>
      </c>
      <c r="AP230" t="s">
        <v>86</v>
      </c>
      <c r="AQ230" t="s">
        <v>86</v>
      </c>
      <c r="AR230" t="s">
        <v>86</v>
      </c>
      <c r="AS230" t="s">
        <v>86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x14ac:dyDescent="0.35">
      <c r="A231" t="s">
        <v>589</v>
      </c>
      <c r="B231" t="s">
        <v>77</v>
      </c>
      <c r="C231" t="s">
        <v>590</v>
      </c>
      <c r="D231" t="s">
        <v>79</v>
      </c>
      <c r="E231" s="2" t="str">
        <f>HYPERLINK("capsilon://?command=openfolder&amp;siteaddress=FAM.docvelocity-na8.net&amp;folderid=FX4E77B65B-47B8-E6C8-853C-F30E0E04078F","FX22028436")</f>
        <v>FX22028436</v>
      </c>
      <c r="F231" t="s">
        <v>80</v>
      </c>
      <c r="G231" t="s">
        <v>80</v>
      </c>
      <c r="H231" t="s">
        <v>81</v>
      </c>
      <c r="I231" t="s">
        <v>591</v>
      </c>
      <c r="J231">
        <v>0</v>
      </c>
      <c r="K231" t="s">
        <v>83</v>
      </c>
      <c r="L231" t="s">
        <v>84</v>
      </c>
      <c r="M231" t="s">
        <v>85</v>
      </c>
      <c r="N231">
        <v>2</v>
      </c>
      <c r="O231" s="1">
        <v>44622.363252314812</v>
      </c>
      <c r="P231" s="1">
        <v>44622.681168981479</v>
      </c>
      <c r="Q231">
        <v>27237</v>
      </c>
      <c r="R231">
        <v>231</v>
      </c>
      <c r="S231" t="b">
        <v>0</v>
      </c>
      <c r="T231" t="s">
        <v>86</v>
      </c>
      <c r="U231" t="b">
        <v>0</v>
      </c>
      <c r="V231" t="s">
        <v>276</v>
      </c>
      <c r="W231" s="1">
        <v>44622.365428240744</v>
      </c>
      <c r="X231">
        <v>153</v>
      </c>
      <c r="Y231">
        <v>9</v>
      </c>
      <c r="Z231">
        <v>0</v>
      </c>
      <c r="AA231">
        <v>9</v>
      </c>
      <c r="AB231">
        <v>0</v>
      </c>
      <c r="AC231">
        <v>3</v>
      </c>
      <c r="AD231">
        <v>-9</v>
      </c>
      <c r="AE231">
        <v>0</v>
      </c>
      <c r="AF231">
        <v>0</v>
      </c>
      <c r="AG231">
        <v>0</v>
      </c>
      <c r="AH231" t="s">
        <v>98</v>
      </c>
      <c r="AI231" s="1">
        <v>44622.681168981479</v>
      </c>
      <c r="AJ231">
        <v>78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x14ac:dyDescent="0.35">
      <c r="A232" t="s">
        <v>592</v>
      </c>
      <c r="B232" t="s">
        <v>77</v>
      </c>
      <c r="C232" t="s">
        <v>593</v>
      </c>
      <c r="D232" t="s">
        <v>79</v>
      </c>
      <c r="E232" s="2" t="str">
        <f>HYPERLINK("capsilon://?command=openfolder&amp;siteaddress=FAM.docvelocity-na8.net&amp;folderid=FX5CF27D32-C0D6-97DB-168F-B6A29BC22708","FX220212996")</f>
        <v>FX220212996</v>
      </c>
      <c r="F232" t="s">
        <v>80</v>
      </c>
      <c r="G232" t="s">
        <v>80</v>
      </c>
      <c r="H232" t="s">
        <v>81</v>
      </c>
      <c r="I232" t="s">
        <v>594</v>
      </c>
      <c r="J232">
        <v>0</v>
      </c>
      <c r="K232" t="s">
        <v>83</v>
      </c>
      <c r="L232" t="s">
        <v>84</v>
      </c>
      <c r="M232" t="s">
        <v>85</v>
      </c>
      <c r="N232">
        <v>2</v>
      </c>
      <c r="O232" s="1">
        <v>44636.721689814818</v>
      </c>
      <c r="P232" s="1">
        <v>44636.724664351852</v>
      </c>
      <c r="Q232">
        <v>75</v>
      </c>
      <c r="R232">
        <v>182</v>
      </c>
      <c r="S232" t="b">
        <v>0</v>
      </c>
      <c r="T232" t="s">
        <v>86</v>
      </c>
      <c r="U232" t="b">
        <v>0</v>
      </c>
      <c r="V232" t="s">
        <v>577</v>
      </c>
      <c r="W232" s="1">
        <v>44636.723506944443</v>
      </c>
      <c r="X232">
        <v>148</v>
      </c>
      <c r="Y232">
        <v>0</v>
      </c>
      <c r="Z232">
        <v>0</v>
      </c>
      <c r="AA232">
        <v>0</v>
      </c>
      <c r="AB232">
        <v>37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98</v>
      </c>
      <c r="AI232" s="1">
        <v>44636.724664351852</v>
      </c>
      <c r="AJ232">
        <v>34</v>
      </c>
      <c r="AK232">
        <v>0</v>
      </c>
      <c r="AL232">
        <v>0</v>
      </c>
      <c r="AM232">
        <v>0</v>
      </c>
      <c r="AN232">
        <v>37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x14ac:dyDescent="0.35">
      <c r="A233" t="s">
        <v>595</v>
      </c>
      <c r="B233" t="s">
        <v>77</v>
      </c>
      <c r="C233" t="s">
        <v>334</v>
      </c>
      <c r="D233" t="s">
        <v>79</v>
      </c>
      <c r="E233" s="2" t="str">
        <f>HYPERLINK("capsilon://?command=openfolder&amp;siteaddress=FAM.docvelocity-na8.net&amp;folderid=FX4F122F21-8D39-957E-78CC-862FF31B9B0D","FX22032824")</f>
        <v>FX22032824</v>
      </c>
      <c r="F233" t="s">
        <v>80</v>
      </c>
      <c r="G233" t="s">
        <v>80</v>
      </c>
      <c r="H233" t="s">
        <v>81</v>
      </c>
      <c r="I233" t="s">
        <v>586</v>
      </c>
      <c r="J233">
        <v>172</v>
      </c>
      <c r="K233" t="s">
        <v>83</v>
      </c>
      <c r="L233" t="s">
        <v>84</v>
      </c>
      <c r="M233" t="s">
        <v>85</v>
      </c>
      <c r="N233">
        <v>2</v>
      </c>
      <c r="O233" s="1">
        <v>44636.74728009259</v>
      </c>
      <c r="P233" s="1">
        <v>44636.765474537038</v>
      </c>
      <c r="Q233">
        <v>866</v>
      </c>
      <c r="R233">
        <v>706</v>
      </c>
      <c r="S233" t="b">
        <v>0</v>
      </c>
      <c r="T233" t="s">
        <v>86</v>
      </c>
      <c r="U233" t="b">
        <v>1</v>
      </c>
      <c r="V233" t="s">
        <v>479</v>
      </c>
      <c r="W233" s="1">
        <v>44636.750960648147</v>
      </c>
      <c r="X233">
        <v>317</v>
      </c>
      <c r="Y233">
        <v>157</v>
      </c>
      <c r="Z233">
        <v>0</v>
      </c>
      <c r="AA233">
        <v>157</v>
      </c>
      <c r="AB233">
        <v>0</v>
      </c>
      <c r="AC233">
        <v>3</v>
      </c>
      <c r="AD233">
        <v>15</v>
      </c>
      <c r="AE233">
        <v>0</v>
      </c>
      <c r="AF233">
        <v>0</v>
      </c>
      <c r="AG233">
        <v>0</v>
      </c>
      <c r="AH233" t="s">
        <v>98</v>
      </c>
      <c r="AI233" s="1">
        <v>44636.765474537038</v>
      </c>
      <c r="AJ233">
        <v>389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14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x14ac:dyDescent="0.35">
      <c r="A234" t="s">
        <v>596</v>
      </c>
      <c r="B234" t="s">
        <v>77</v>
      </c>
      <c r="C234" t="s">
        <v>597</v>
      </c>
      <c r="D234" t="s">
        <v>79</v>
      </c>
      <c r="E234" s="2" t="str">
        <f>HYPERLINK("capsilon://?command=openfolder&amp;siteaddress=FAM.docvelocity-na8.net&amp;folderid=FX6DA6D881-4DA3-46DB-04DA-716E57449765","FX21128485")</f>
        <v>FX21128485</v>
      </c>
      <c r="F234" t="s">
        <v>80</v>
      </c>
      <c r="G234" t="s">
        <v>80</v>
      </c>
      <c r="H234" t="s">
        <v>81</v>
      </c>
      <c r="I234" t="s">
        <v>598</v>
      </c>
      <c r="J234">
        <v>0</v>
      </c>
      <c r="K234" t="s">
        <v>83</v>
      </c>
      <c r="L234" t="s">
        <v>84</v>
      </c>
      <c r="M234" t="s">
        <v>85</v>
      </c>
      <c r="N234">
        <v>2</v>
      </c>
      <c r="O234" s="1">
        <v>44622.385381944441</v>
      </c>
      <c r="P234" s="1">
        <v>44622.681932870371</v>
      </c>
      <c r="Q234">
        <v>25309</v>
      </c>
      <c r="R234">
        <v>313</v>
      </c>
      <c r="S234" t="b">
        <v>0</v>
      </c>
      <c r="T234" t="s">
        <v>86</v>
      </c>
      <c r="U234" t="b">
        <v>0</v>
      </c>
      <c r="V234" t="s">
        <v>276</v>
      </c>
      <c r="W234" s="1">
        <v>44622.391944444447</v>
      </c>
      <c r="X234">
        <v>201</v>
      </c>
      <c r="Y234">
        <v>9</v>
      </c>
      <c r="Z234">
        <v>0</v>
      </c>
      <c r="AA234">
        <v>9</v>
      </c>
      <c r="AB234">
        <v>0</v>
      </c>
      <c r="AC234">
        <v>9</v>
      </c>
      <c r="AD234">
        <v>-9</v>
      </c>
      <c r="AE234">
        <v>0</v>
      </c>
      <c r="AF234">
        <v>0</v>
      </c>
      <c r="AG234">
        <v>0</v>
      </c>
      <c r="AH234" t="s">
        <v>98</v>
      </c>
      <c r="AI234" s="1">
        <v>44622.681932870371</v>
      </c>
      <c r="AJ234">
        <v>65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35">
      <c r="A235" t="s">
        <v>599</v>
      </c>
      <c r="B235" t="s">
        <v>77</v>
      </c>
      <c r="C235" t="s">
        <v>334</v>
      </c>
      <c r="D235" t="s">
        <v>79</v>
      </c>
      <c r="E235" s="2" t="str">
        <f>HYPERLINK("capsilon://?command=openfolder&amp;siteaddress=FAM.docvelocity-na8.net&amp;folderid=FX4F122F21-8D39-957E-78CC-862FF31B9B0D","FX22032824")</f>
        <v>FX22032824</v>
      </c>
      <c r="F235" t="s">
        <v>80</v>
      </c>
      <c r="G235" t="s">
        <v>80</v>
      </c>
      <c r="H235" t="s">
        <v>81</v>
      </c>
      <c r="I235" t="s">
        <v>588</v>
      </c>
      <c r="J235">
        <v>150</v>
      </c>
      <c r="K235" t="s">
        <v>83</v>
      </c>
      <c r="L235" t="s">
        <v>84</v>
      </c>
      <c r="M235" t="s">
        <v>85</v>
      </c>
      <c r="N235">
        <v>2</v>
      </c>
      <c r="O235" s="1">
        <v>44636.798611111109</v>
      </c>
      <c r="P235" s="1">
        <v>44636.828206018516</v>
      </c>
      <c r="Q235">
        <v>506</v>
      </c>
      <c r="R235">
        <v>2051</v>
      </c>
      <c r="S235" t="b">
        <v>0</v>
      </c>
      <c r="T235" t="s">
        <v>86</v>
      </c>
      <c r="U235" t="b">
        <v>1</v>
      </c>
      <c r="V235" t="s">
        <v>577</v>
      </c>
      <c r="W235" s="1">
        <v>44636.814398148148</v>
      </c>
      <c r="X235">
        <v>1319</v>
      </c>
      <c r="Y235">
        <v>108</v>
      </c>
      <c r="Z235">
        <v>0</v>
      </c>
      <c r="AA235">
        <v>108</v>
      </c>
      <c r="AB235">
        <v>15</v>
      </c>
      <c r="AC235">
        <v>35</v>
      </c>
      <c r="AD235">
        <v>42</v>
      </c>
      <c r="AE235">
        <v>0</v>
      </c>
      <c r="AF235">
        <v>0</v>
      </c>
      <c r="AG235">
        <v>0</v>
      </c>
      <c r="AH235" t="s">
        <v>97</v>
      </c>
      <c r="AI235" s="1">
        <v>44636.828206018516</v>
      </c>
      <c r="AJ235">
        <v>716</v>
      </c>
      <c r="AK235">
        <v>4</v>
      </c>
      <c r="AL235">
        <v>0</v>
      </c>
      <c r="AM235">
        <v>4</v>
      </c>
      <c r="AN235">
        <v>0</v>
      </c>
      <c r="AO235">
        <v>4</v>
      </c>
      <c r="AP235">
        <v>38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35">
      <c r="A236" t="s">
        <v>600</v>
      </c>
      <c r="B236" t="s">
        <v>77</v>
      </c>
      <c r="C236" t="s">
        <v>601</v>
      </c>
      <c r="D236" t="s">
        <v>79</v>
      </c>
      <c r="E236" s="2" t="str">
        <f>HYPERLINK("capsilon://?command=openfolder&amp;siteaddress=FAM.docvelocity-na8.net&amp;folderid=FX8BE1BDC9-AEF6-DF39-3BAC-81D4F71D64BF","FX22035041")</f>
        <v>FX22035041</v>
      </c>
      <c r="F236" t="s">
        <v>80</v>
      </c>
      <c r="G236" t="s">
        <v>80</v>
      </c>
      <c r="H236" t="s">
        <v>81</v>
      </c>
      <c r="I236" t="s">
        <v>602</v>
      </c>
      <c r="J236">
        <v>0</v>
      </c>
      <c r="K236" t="s">
        <v>83</v>
      </c>
      <c r="L236" t="s">
        <v>84</v>
      </c>
      <c r="M236" t="s">
        <v>85</v>
      </c>
      <c r="N236">
        <v>2</v>
      </c>
      <c r="O236" s="1">
        <v>44637.365717592591</v>
      </c>
      <c r="P236" s="1">
        <v>44637.373692129629</v>
      </c>
      <c r="Q236">
        <v>445</v>
      </c>
      <c r="R236">
        <v>244</v>
      </c>
      <c r="S236" t="b">
        <v>0</v>
      </c>
      <c r="T236" t="s">
        <v>86</v>
      </c>
      <c r="U236" t="b">
        <v>0</v>
      </c>
      <c r="V236" t="s">
        <v>485</v>
      </c>
      <c r="W236" s="1">
        <v>44637.371782407405</v>
      </c>
      <c r="X236">
        <v>100</v>
      </c>
      <c r="Y236">
        <v>9</v>
      </c>
      <c r="Z236">
        <v>0</v>
      </c>
      <c r="AA236">
        <v>9</v>
      </c>
      <c r="AB236">
        <v>0</v>
      </c>
      <c r="AC236">
        <v>7</v>
      </c>
      <c r="AD236">
        <v>-9</v>
      </c>
      <c r="AE236">
        <v>0</v>
      </c>
      <c r="AF236">
        <v>0</v>
      </c>
      <c r="AG236">
        <v>0</v>
      </c>
      <c r="AH236" t="s">
        <v>298</v>
      </c>
      <c r="AI236" s="1">
        <v>44637.373692129629</v>
      </c>
      <c r="AJ236">
        <v>144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x14ac:dyDescent="0.35">
      <c r="A237" t="s">
        <v>603</v>
      </c>
      <c r="B237" t="s">
        <v>77</v>
      </c>
      <c r="C237" t="s">
        <v>604</v>
      </c>
      <c r="D237" t="s">
        <v>79</v>
      </c>
      <c r="E237" s="2" t="str">
        <f t="shared" ref="E237:E242" si="3">HYPERLINK("capsilon://?command=openfolder&amp;siteaddress=FAM.docvelocity-na8.net&amp;folderid=FX2686A77D-0B1A-EC1F-E53A-D87D8E35D0E0","FX22037187")</f>
        <v>FX22037187</v>
      </c>
      <c r="F237" t="s">
        <v>80</v>
      </c>
      <c r="G237" t="s">
        <v>80</v>
      </c>
      <c r="H237" t="s">
        <v>81</v>
      </c>
      <c r="I237" t="s">
        <v>605</v>
      </c>
      <c r="J237">
        <v>99</v>
      </c>
      <c r="K237" t="s">
        <v>83</v>
      </c>
      <c r="L237" t="s">
        <v>84</v>
      </c>
      <c r="M237" t="s">
        <v>85</v>
      </c>
      <c r="N237">
        <v>1</v>
      </c>
      <c r="O237" s="1">
        <v>44637.379270833335</v>
      </c>
      <c r="P237" s="1">
        <v>44637.384895833333</v>
      </c>
      <c r="Q237">
        <v>39</v>
      </c>
      <c r="R237">
        <v>447</v>
      </c>
      <c r="S237" t="b">
        <v>0</v>
      </c>
      <c r="T237" t="s">
        <v>86</v>
      </c>
      <c r="U237" t="b">
        <v>0</v>
      </c>
      <c r="V237" t="s">
        <v>535</v>
      </c>
      <c r="W237" s="1">
        <v>44637.384895833333</v>
      </c>
      <c r="X237">
        <v>447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99</v>
      </c>
      <c r="AE237">
        <v>94</v>
      </c>
      <c r="AF237">
        <v>0</v>
      </c>
      <c r="AG237">
        <v>3</v>
      </c>
      <c r="AH237" t="s">
        <v>86</v>
      </c>
      <c r="AI237" t="s">
        <v>86</v>
      </c>
      <c r="AJ237" t="s">
        <v>86</v>
      </c>
      <c r="AK237" t="s">
        <v>86</v>
      </c>
      <c r="AL237" t="s">
        <v>86</v>
      </c>
      <c r="AM237" t="s">
        <v>86</v>
      </c>
      <c r="AN237" t="s">
        <v>86</v>
      </c>
      <c r="AO237" t="s">
        <v>86</v>
      </c>
      <c r="AP237" t="s">
        <v>86</v>
      </c>
      <c r="AQ237" t="s">
        <v>86</v>
      </c>
      <c r="AR237" t="s">
        <v>86</v>
      </c>
      <c r="AS237" t="s">
        <v>86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x14ac:dyDescent="0.35">
      <c r="A238" t="s">
        <v>606</v>
      </c>
      <c r="B238" t="s">
        <v>77</v>
      </c>
      <c r="C238" t="s">
        <v>604</v>
      </c>
      <c r="D238" t="s">
        <v>79</v>
      </c>
      <c r="E238" s="2" t="str">
        <f t="shared" si="3"/>
        <v>FX22037187</v>
      </c>
      <c r="F238" t="s">
        <v>80</v>
      </c>
      <c r="G238" t="s">
        <v>80</v>
      </c>
      <c r="H238" t="s">
        <v>81</v>
      </c>
      <c r="I238" t="s">
        <v>605</v>
      </c>
      <c r="J238">
        <v>147</v>
      </c>
      <c r="K238" t="s">
        <v>83</v>
      </c>
      <c r="L238" t="s">
        <v>84</v>
      </c>
      <c r="M238" t="s">
        <v>85</v>
      </c>
      <c r="N238">
        <v>2</v>
      </c>
      <c r="O238" s="1">
        <v>44637.38559027778</v>
      </c>
      <c r="P238" s="1">
        <v>44637.400706018518</v>
      </c>
      <c r="Q238">
        <v>501</v>
      </c>
      <c r="R238">
        <v>805</v>
      </c>
      <c r="S238" t="b">
        <v>0</v>
      </c>
      <c r="T238" t="s">
        <v>86</v>
      </c>
      <c r="U238" t="b">
        <v>1</v>
      </c>
      <c r="V238" t="s">
        <v>492</v>
      </c>
      <c r="W238" s="1">
        <v>44637.389594907407</v>
      </c>
      <c r="X238">
        <v>345</v>
      </c>
      <c r="Y238">
        <v>132</v>
      </c>
      <c r="Z238">
        <v>0</v>
      </c>
      <c r="AA238">
        <v>132</v>
      </c>
      <c r="AB238">
        <v>0</v>
      </c>
      <c r="AC238">
        <v>3</v>
      </c>
      <c r="AD238">
        <v>15</v>
      </c>
      <c r="AE238">
        <v>0</v>
      </c>
      <c r="AF238">
        <v>0</v>
      </c>
      <c r="AG238">
        <v>0</v>
      </c>
      <c r="AH238" t="s">
        <v>298</v>
      </c>
      <c r="AI238" s="1">
        <v>44637.400706018518</v>
      </c>
      <c r="AJ238">
        <v>442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14</v>
      </c>
      <c r="AQ238">
        <v>0</v>
      </c>
      <c r="AR238">
        <v>0</v>
      </c>
      <c r="AS238">
        <v>0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x14ac:dyDescent="0.35">
      <c r="A239" t="s">
        <v>607</v>
      </c>
      <c r="B239" t="s">
        <v>77</v>
      </c>
      <c r="C239" t="s">
        <v>604</v>
      </c>
      <c r="D239" t="s">
        <v>79</v>
      </c>
      <c r="E239" s="2" t="str">
        <f t="shared" si="3"/>
        <v>FX22037187</v>
      </c>
      <c r="F239" t="s">
        <v>80</v>
      </c>
      <c r="G239" t="s">
        <v>80</v>
      </c>
      <c r="H239" t="s">
        <v>81</v>
      </c>
      <c r="I239" t="s">
        <v>608</v>
      </c>
      <c r="J239">
        <v>104</v>
      </c>
      <c r="K239" t="s">
        <v>83</v>
      </c>
      <c r="L239" t="s">
        <v>84</v>
      </c>
      <c r="M239" t="s">
        <v>85</v>
      </c>
      <c r="N239">
        <v>1</v>
      </c>
      <c r="O239" s="1">
        <v>44637.390636574077</v>
      </c>
      <c r="P239" s="1">
        <v>44637.394467592596</v>
      </c>
      <c r="Q239">
        <v>148</v>
      </c>
      <c r="R239">
        <v>183</v>
      </c>
      <c r="S239" t="b">
        <v>0</v>
      </c>
      <c r="T239" t="s">
        <v>86</v>
      </c>
      <c r="U239" t="b">
        <v>0</v>
      </c>
      <c r="V239" t="s">
        <v>492</v>
      </c>
      <c r="W239" s="1">
        <v>44637.394467592596</v>
      </c>
      <c r="X239">
        <v>171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104</v>
      </c>
      <c r="AE239">
        <v>99</v>
      </c>
      <c r="AF239">
        <v>0</v>
      </c>
      <c r="AG239">
        <v>3</v>
      </c>
      <c r="AH239" t="s">
        <v>86</v>
      </c>
      <c r="AI239" t="s">
        <v>86</v>
      </c>
      <c r="AJ239" t="s">
        <v>86</v>
      </c>
      <c r="AK239" t="s">
        <v>86</v>
      </c>
      <c r="AL239" t="s">
        <v>86</v>
      </c>
      <c r="AM239" t="s">
        <v>86</v>
      </c>
      <c r="AN239" t="s">
        <v>86</v>
      </c>
      <c r="AO239" t="s">
        <v>86</v>
      </c>
      <c r="AP239" t="s">
        <v>86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x14ac:dyDescent="0.35">
      <c r="A240" t="s">
        <v>609</v>
      </c>
      <c r="B240" t="s">
        <v>77</v>
      </c>
      <c r="C240" t="s">
        <v>604</v>
      </c>
      <c r="D240" t="s">
        <v>79</v>
      </c>
      <c r="E240" s="2" t="str">
        <f t="shared" si="3"/>
        <v>FX22037187</v>
      </c>
      <c r="F240" t="s">
        <v>80</v>
      </c>
      <c r="G240" t="s">
        <v>80</v>
      </c>
      <c r="H240" t="s">
        <v>81</v>
      </c>
      <c r="I240" t="s">
        <v>608</v>
      </c>
      <c r="J240">
        <v>152</v>
      </c>
      <c r="K240" t="s">
        <v>83</v>
      </c>
      <c r="L240" t="s">
        <v>84</v>
      </c>
      <c r="M240" t="s">
        <v>85</v>
      </c>
      <c r="N240">
        <v>2</v>
      </c>
      <c r="O240" s="1">
        <v>44637.395092592589</v>
      </c>
      <c r="P240" s="1">
        <v>44637.412708333337</v>
      </c>
      <c r="Q240">
        <v>537</v>
      </c>
      <c r="R240">
        <v>985</v>
      </c>
      <c r="S240" t="b">
        <v>0</v>
      </c>
      <c r="T240" t="s">
        <v>86</v>
      </c>
      <c r="U240" t="b">
        <v>1</v>
      </c>
      <c r="V240" t="s">
        <v>492</v>
      </c>
      <c r="W240" s="1">
        <v>44637.403333333335</v>
      </c>
      <c r="X240">
        <v>538</v>
      </c>
      <c r="Y240">
        <v>117</v>
      </c>
      <c r="Z240">
        <v>0</v>
      </c>
      <c r="AA240">
        <v>117</v>
      </c>
      <c r="AB240">
        <v>0</v>
      </c>
      <c r="AC240">
        <v>2</v>
      </c>
      <c r="AD240">
        <v>35</v>
      </c>
      <c r="AE240">
        <v>0</v>
      </c>
      <c r="AF240">
        <v>0</v>
      </c>
      <c r="AG240">
        <v>0</v>
      </c>
      <c r="AH240" t="s">
        <v>298</v>
      </c>
      <c r="AI240" s="1">
        <v>44637.412708333337</v>
      </c>
      <c r="AJ240">
        <v>442</v>
      </c>
      <c r="AK240">
        <v>10</v>
      </c>
      <c r="AL240">
        <v>0</v>
      </c>
      <c r="AM240">
        <v>10</v>
      </c>
      <c r="AN240">
        <v>0</v>
      </c>
      <c r="AO240">
        <v>10</v>
      </c>
      <c r="AP240">
        <v>25</v>
      </c>
      <c r="AQ240">
        <v>0</v>
      </c>
      <c r="AR240">
        <v>0</v>
      </c>
      <c r="AS240">
        <v>0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x14ac:dyDescent="0.35">
      <c r="A241" t="s">
        <v>610</v>
      </c>
      <c r="B241" t="s">
        <v>77</v>
      </c>
      <c r="C241" t="s">
        <v>604</v>
      </c>
      <c r="D241" t="s">
        <v>79</v>
      </c>
      <c r="E241" s="2" t="str">
        <f t="shared" si="3"/>
        <v>FX22037187</v>
      </c>
      <c r="F241" t="s">
        <v>80</v>
      </c>
      <c r="G241" t="s">
        <v>80</v>
      </c>
      <c r="H241" t="s">
        <v>81</v>
      </c>
      <c r="I241" t="s">
        <v>611</v>
      </c>
      <c r="J241">
        <v>99</v>
      </c>
      <c r="K241" t="s">
        <v>83</v>
      </c>
      <c r="L241" t="s">
        <v>84</v>
      </c>
      <c r="M241" t="s">
        <v>85</v>
      </c>
      <c r="N241">
        <v>1</v>
      </c>
      <c r="O241" s="1">
        <v>44637.414525462962</v>
      </c>
      <c r="P241" s="1">
        <v>44637.420208333337</v>
      </c>
      <c r="Q241">
        <v>229</v>
      </c>
      <c r="R241">
        <v>262</v>
      </c>
      <c r="S241" t="b">
        <v>0</v>
      </c>
      <c r="T241" t="s">
        <v>86</v>
      </c>
      <c r="U241" t="b">
        <v>0</v>
      </c>
      <c r="V241" t="s">
        <v>535</v>
      </c>
      <c r="W241" s="1">
        <v>44637.420208333337</v>
      </c>
      <c r="X241">
        <v>262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99</v>
      </c>
      <c r="AE241">
        <v>94</v>
      </c>
      <c r="AF241">
        <v>0</v>
      </c>
      <c r="AG241">
        <v>3</v>
      </c>
      <c r="AH241" t="s">
        <v>86</v>
      </c>
      <c r="AI241" t="s">
        <v>86</v>
      </c>
      <c r="AJ241" t="s">
        <v>86</v>
      </c>
      <c r="AK241" t="s">
        <v>86</v>
      </c>
      <c r="AL241" t="s">
        <v>86</v>
      </c>
      <c r="AM241" t="s">
        <v>86</v>
      </c>
      <c r="AN241" t="s">
        <v>86</v>
      </c>
      <c r="AO241" t="s">
        <v>86</v>
      </c>
      <c r="AP241" t="s">
        <v>86</v>
      </c>
      <c r="AQ241" t="s">
        <v>86</v>
      </c>
      <c r="AR241" t="s">
        <v>86</v>
      </c>
      <c r="AS241" t="s">
        <v>86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x14ac:dyDescent="0.35">
      <c r="A242" t="s">
        <v>612</v>
      </c>
      <c r="B242" t="s">
        <v>77</v>
      </c>
      <c r="C242" t="s">
        <v>604</v>
      </c>
      <c r="D242" t="s">
        <v>79</v>
      </c>
      <c r="E242" s="2" t="str">
        <f t="shared" si="3"/>
        <v>FX22037187</v>
      </c>
      <c r="F242" t="s">
        <v>80</v>
      </c>
      <c r="G242" t="s">
        <v>80</v>
      </c>
      <c r="H242" t="s">
        <v>81</v>
      </c>
      <c r="I242" t="s">
        <v>613</v>
      </c>
      <c r="J242">
        <v>104</v>
      </c>
      <c r="K242" t="s">
        <v>83</v>
      </c>
      <c r="L242" t="s">
        <v>84</v>
      </c>
      <c r="M242" t="s">
        <v>85</v>
      </c>
      <c r="N242">
        <v>1</v>
      </c>
      <c r="O242" s="1">
        <v>44637.415219907409</v>
      </c>
      <c r="P242" s="1">
        <v>44637.421585648146</v>
      </c>
      <c r="Q242">
        <v>210</v>
      </c>
      <c r="R242">
        <v>340</v>
      </c>
      <c r="S242" t="b">
        <v>0</v>
      </c>
      <c r="T242" t="s">
        <v>86</v>
      </c>
      <c r="U242" t="b">
        <v>0</v>
      </c>
      <c r="V242" t="s">
        <v>522</v>
      </c>
      <c r="W242" s="1">
        <v>44637.421585648146</v>
      </c>
      <c r="X242">
        <v>340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104</v>
      </c>
      <c r="AE242">
        <v>99</v>
      </c>
      <c r="AF242">
        <v>0</v>
      </c>
      <c r="AG242">
        <v>3</v>
      </c>
      <c r="AH242" t="s">
        <v>86</v>
      </c>
      <c r="AI242" t="s">
        <v>86</v>
      </c>
      <c r="AJ242" t="s">
        <v>86</v>
      </c>
      <c r="AK242" t="s">
        <v>86</v>
      </c>
      <c r="AL242" t="s">
        <v>86</v>
      </c>
      <c r="AM242" t="s">
        <v>86</v>
      </c>
      <c r="AN242" t="s">
        <v>86</v>
      </c>
      <c r="AO242" t="s">
        <v>86</v>
      </c>
      <c r="AP242" t="s">
        <v>86</v>
      </c>
      <c r="AQ242" t="s">
        <v>86</v>
      </c>
      <c r="AR242" t="s">
        <v>86</v>
      </c>
      <c r="AS242" t="s">
        <v>86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x14ac:dyDescent="0.35">
      <c r="A243" t="s">
        <v>614</v>
      </c>
      <c r="B243" t="s">
        <v>77</v>
      </c>
      <c r="C243" t="s">
        <v>615</v>
      </c>
      <c r="D243" t="s">
        <v>79</v>
      </c>
      <c r="E243" s="2" t="str">
        <f>HYPERLINK("capsilon://?command=openfolder&amp;siteaddress=FAM.docvelocity-na8.net&amp;folderid=FXB6F2FE53-1E86-7DFC-7ABE-DAA8583733C0","FX22015240")</f>
        <v>FX22015240</v>
      </c>
      <c r="F243" t="s">
        <v>80</v>
      </c>
      <c r="G243" t="s">
        <v>80</v>
      </c>
      <c r="H243" t="s">
        <v>81</v>
      </c>
      <c r="I243" t="s">
        <v>616</v>
      </c>
      <c r="J243">
        <v>0</v>
      </c>
      <c r="K243" t="s">
        <v>83</v>
      </c>
      <c r="L243" t="s">
        <v>84</v>
      </c>
      <c r="M243" t="s">
        <v>85</v>
      </c>
      <c r="N243">
        <v>2</v>
      </c>
      <c r="O243" s="1">
        <v>44637.417256944442</v>
      </c>
      <c r="P243" s="1">
        <v>44637.427361111113</v>
      </c>
      <c r="Q243">
        <v>785</v>
      </c>
      <c r="R243">
        <v>88</v>
      </c>
      <c r="S243" t="b">
        <v>0</v>
      </c>
      <c r="T243" t="s">
        <v>86</v>
      </c>
      <c r="U243" t="b">
        <v>0</v>
      </c>
      <c r="V243" t="s">
        <v>535</v>
      </c>
      <c r="W243" s="1">
        <v>44637.420706018522</v>
      </c>
      <c r="X243">
        <v>42</v>
      </c>
      <c r="Y243">
        <v>0</v>
      </c>
      <c r="Z243">
        <v>0</v>
      </c>
      <c r="AA243">
        <v>0</v>
      </c>
      <c r="AB243">
        <v>37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298</v>
      </c>
      <c r="AI243" s="1">
        <v>44637.427361111113</v>
      </c>
      <c r="AJ243">
        <v>46</v>
      </c>
      <c r="AK243">
        <v>0</v>
      </c>
      <c r="AL243">
        <v>0</v>
      </c>
      <c r="AM243">
        <v>0</v>
      </c>
      <c r="AN243">
        <v>37</v>
      </c>
      <c r="AO243">
        <v>0</v>
      </c>
      <c r="AP243">
        <v>0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x14ac:dyDescent="0.35">
      <c r="A244" t="s">
        <v>617</v>
      </c>
      <c r="B244" t="s">
        <v>77</v>
      </c>
      <c r="C244" t="s">
        <v>604</v>
      </c>
      <c r="D244" t="s">
        <v>79</v>
      </c>
      <c r="E244" s="2" t="str">
        <f>HYPERLINK("capsilon://?command=openfolder&amp;siteaddress=FAM.docvelocity-na8.net&amp;folderid=FX2686A77D-0B1A-EC1F-E53A-D87D8E35D0E0","FX22037187")</f>
        <v>FX22037187</v>
      </c>
      <c r="F244" t="s">
        <v>80</v>
      </c>
      <c r="G244" t="s">
        <v>80</v>
      </c>
      <c r="H244" t="s">
        <v>81</v>
      </c>
      <c r="I244" t="s">
        <v>611</v>
      </c>
      <c r="J244">
        <v>147</v>
      </c>
      <c r="K244" t="s">
        <v>83</v>
      </c>
      <c r="L244" t="s">
        <v>84</v>
      </c>
      <c r="M244" t="s">
        <v>85</v>
      </c>
      <c r="N244">
        <v>2</v>
      </c>
      <c r="O244" s="1">
        <v>44637.420856481483</v>
      </c>
      <c r="P244" s="1">
        <v>44637.441828703704</v>
      </c>
      <c r="Q244">
        <v>436</v>
      </c>
      <c r="R244">
        <v>1376</v>
      </c>
      <c r="S244" t="b">
        <v>0</v>
      </c>
      <c r="T244" t="s">
        <v>86</v>
      </c>
      <c r="U244" t="b">
        <v>1</v>
      </c>
      <c r="V244" t="s">
        <v>535</v>
      </c>
      <c r="W244" s="1">
        <v>44637.429918981485</v>
      </c>
      <c r="X244">
        <v>766</v>
      </c>
      <c r="Y244">
        <v>132</v>
      </c>
      <c r="Z244">
        <v>0</v>
      </c>
      <c r="AA244">
        <v>132</v>
      </c>
      <c r="AB244">
        <v>0</v>
      </c>
      <c r="AC244">
        <v>3</v>
      </c>
      <c r="AD244">
        <v>15</v>
      </c>
      <c r="AE244">
        <v>0</v>
      </c>
      <c r="AF244">
        <v>0</v>
      </c>
      <c r="AG244">
        <v>0</v>
      </c>
      <c r="AH244" t="s">
        <v>191</v>
      </c>
      <c r="AI244" s="1">
        <v>44637.441828703704</v>
      </c>
      <c r="AJ244">
        <v>552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15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x14ac:dyDescent="0.35">
      <c r="A245" t="s">
        <v>618</v>
      </c>
      <c r="B245" t="s">
        <v>77</v>
      </c>
      <c r="C245" t="s">
        <v>604</v>
      </c>
      <c r="D245" t="s">
        <v>79</v>
      </c>
      <c r="E245" s="2" t="str">
        <f>HYPERLINK("capsilon://?command=openfolder&amp;siteaddress=FAM.docvelocity-na8.net&amp;folderid=FX2686A77D-0B1A-EC1F-E53A-D87D8E35D0E0","FX22037187")</f>
        <v>FX22037187</v>
      </c>
      <c r="F245" t="s">
        <v>80</v>
      </c>
      <c r="G245" t="s">
        <v>80</v>
      </c>
      <c r="H245" t="s">
        <v>81</v>
      </c>
      <c r="I245" t="s">
        <v>613</v>
      </c>
      <c r="J245">
        <v>152</v>
      </c>
      <c r="K245" t="s">
        <v>83</v>
      </c>
      <c r="L245" t="s">
        <v>84</v>
      </c>
      <c r="M245" t="s">
        <v>85</v>
      </c>
      <c r="N245">
        <v>2</v>
      </c>
      <c r="O245" s="1">
        <v>44637.422222222223</v>
      </c>
      <c r="P245" s="1">
        <v>44637.449340277781</v>
      </c>
      <c r="Q245">
        <v>1099</v>
      </c>
      <c r="R245">
        <v>1244</v>
      </c>
      <c r="S245" t="b">
        <v>0</v>
      </c>
      <c r="T245" t="s">
        <v>86</v>
      </c>
      <c r="U245" t="b">
        <v>1</v>
      </c>
      <c r="V245" t="s">
        <v>522</v>
      </c>
      <c r="W245" s="1">
        <v>44637.439745370371</v>
      </c>
      <c r="X245">
        <v>566</v>
      </c>
      <c r="Y245">
        <v>137</v>
      </c>
      <c r="Z245">
        <v>0</v>
      </c>
      <c r="AA245">
        <v>137</v>
      </c>
      <c r="AB245">
        <v>0</v>
      </c>
      <c r="AC245">
        <v>10</v>
      </c>
      <c r="AD245">
        <v>15</v>
      </c>
      <c r="AE245">
        <v>0</v>
      </c>
      <c r="AF245">
        <v>0</v>
      </c>
      <c r="AG245">
        <v>0</v>
      </c>
      <c r="AH245" t="s">
        <v>191</v>
      </c>
      <c r="AI245" s="1">
        <v>44637.449340277781</v>
      </c>
      <c r="AJ245">
        <v>649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15</v>
      </c>
      <c r="AQ245">
        <v>0</v>
      </c>
      <c r="AR245">
        <v>0</v>
      </c>
      <c r="AS245">
        <v>0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x14ac:dyDescent="0.35">
      <c r="A246" t="s">
        <v>619</v>
      </c>
      <c r="B246" t="s">
        <v>77</v>
      </c>
      <c r="C246" t="s">
        <v>564</v>
      </c>
      <c r="D246" t="s">
        <v>79</v>
      </c>
      <c r="E246" s="2" t="str">
        <f>HYPERLINK("capsilon://?command=openfolder&amp;siteaddress=FAM.docvelocity-na8.net&amp;folderid=FX2C0C3C28-1EB3-99CB-DFC8-A8E9CE4A5E2D","FX22028329")</f>
        <v>FX22028329</v>
      </c>
      <c r="F246" t="s">
        <v>80</v>
      </c>
      <c r="G246" t="s">
        <v>80</v>
      </c>
      <c r="H246" t="s">
        <v>81</v>
      </c>
      <c r="I246" t="s">
        <v>620</v>
      </c>
      <c r="J246">
        <v>0</v>
      </c>
      <c r="K246" t="s">
        <v>83</v>
      </c>
      <c r="L246" t="s">
        <v>84</v>
      </c>
      <c r="M246" t="s">
        <v>85</v>
      </c>
      <c r="N246">
        <v>2</v>
      </c>
      <c r="O246" s="1">
        <v>44637.43818287037</v>
      </c>
      <c r="P246" s="1">
        <v>44637.445416666669</v>
      </c>
      <c r="Q246">
        <v>442</v>
      </c>
      <c r="R246">
        <v>183</v>
      </c>
      <c r="S246" t="b">
        <v>0</v>
      </c>
      <c r="T246" t="s">
        <v>86</v>
      </c>
      <c r="U246" t="b">
        <v>0</v>
      </c>
      <c r="V246" t="s">
        <v>522</v>
      </c>
      <c r="W246" s="1">
        <v>44637.440717592595</v>
      </c>
      <c r="X246">
        <v>83</v>
      </c>
      <c r="Y246">
        <v>9</v>
      </c>
      <c r="Z246">
        <v>0</v>
      </c>
      <c r="AA246">
        <v>9</v>
      </c>
      <c r="AB246">
        <v>0</v>
      </c>
      <c r="AC246">
        <v>3</v>
      </c>
      <c r="AD246">
        <v>-9</v>
      </c>
      <c r="AE246">
        <v>0</v>
      </c>
      <c r="AF246">
        <v>0</v>
      </c>
      <c r="AG246">
        <v>0</v>
      </c>
      <c r="AH246" t="s">
        <v>298</v>
      </c>
      <c r="AI246" s="1">
        <v>44637.445416666669</v>
      </c>
      <c r="AJ246">
        <v>100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-9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x14ac:dyDescent="0.35">
      <c r="A247" t="s">
        <v>621</v>
      </c>
      <c r="B247" t="s">
        <v>77</v>
      </c>
      <c r="C247" t="s">
        <v>622</v>
      </c>
      <c r="D247" t="s">
        <v>79</v>
      </c>
      <c r="E247" s="2" t="str">
        <f>HYPERLINK("capsilon://?command=openfolder&amp;siteaddress=FAM.docvelocity-na8.net&amp;folderid=FX8CA116B2-6D2F-EAE0-CF88-5759D8F77279","FX22019063")</f>
        <v>FX22019063</v>
      </c>
      <c r="F247" t="s">
        <v>80</v>
      </c>
      <c r="G247" t="s">
        <v>80</v>
      </c>
      <c r="H247" t="s">
        <v>81</v>
      </c>
      <c r="I247" t="s">
        <v>623</v>
      </c>
      <c r="J247">
        <v>0</v>
      </c>
      <c r="K247" t="s">
        <v>83</v>
      </c>
      <c r="L247" t="s">
        <v>84</v>
      </c>
      <c r="M247" t="s">
        <v>85</v>
      </c>
      <c r="N247">
        <v>2</v>
      </c>
      <c r="O247" s="1">
        <v>44637.446446759262</v>
      </c>
      <c r="P247" s="1">
        <v>44637.449328703704</v>
      </c>
      <c r="Q247">
        <v>102</v>
      </c>
      <c r="R247">
        <v>147</v>
      </c>
      <c r="S247" t="b">
        <v>0</v>
      </c>
      <c r="T247" t="s">
        <v>86</v>
      </c>
      <c r="U247" t="b">
        <v>0</v>
      </c>
      <c r="V247" t="s">
        <v>492</v>
      </c>
      <c r="W247" s="1">
        <v>44637.448182870372</v>
      </c>
      <c r="X247">
        <v>112</v>
      </c>
      <c r="Y247">
        <v>0</v>
      </c>
      <c r="Z247">
        <v>0</v>
      </c>
      <c r="AA247">
        <v>0</v>
      </c>
      <c r="AB247">
        <v>9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298</v>
      </c>
      <c r="AI247" s="1">
        <v>44637.449328703704</v>
      </c>
      <c r="AJ247">
        <v>35</v>
      </c>
      <c r="AK247">
        <v>0</v>
      </c>
      <c r="AL247">
        <v>0</v>
      </c>
      <c r="AM247">
        <v>0</v>
      </c>
      <c r="AN247">
        <v>9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x14ac:dyDescent="0.35">
      <c r="A248" t="s">
        <v>624</v>
      </c>
      <c r="B248" t="s">
        <v>77</v>
      </c>
      <c r="C248" t="s">
        <v>431</v>
      </c>
      <c r="D248" t="s">
        <v>79</v>
      </c>
      <c r="E248" s="2" t="str">
        <f>HYPERLINK("capsilon://?command=openfolder&amp;siteaddress=FAM.docvelocity-na8.net&amp;folderid=FX8E51C9C5-B6F8-6C70-A753-8AFB3A552B4F","FX22032844")</f>
        <v>FX22032844</v>
      </c>
      <c r="F248" t="s">
        <v>80</v>
      </c>
      <c r="G248" t="s">
        <v>80</v>
      </c>
      <c r="H248" t="s">
        <v>81</v>
      </c>
      <c r="I248" t="s">
        <v>625</v>
      </c>
      <c r="J248">
        <v>0</v>
      </c>
      <c r="K248" t="s">
        <v>83</v>
      </c>
      <c r="L248" t="s">
        <v>84</v>
      </c>
      <c r="M248" t="s">
        <v>85</v>
      </c>
      <c r="N248">
        <v>2</v>
      </c>
      <c r="O248" s="1">
        <v>44637.503981481481</v>
      </c>
      <c r="P248" s="1">
        <v>44637.509571759256</v>
      </c>
      <c r="Q248">
        <v>96</v>
      </c>
      <c r="R248">
        <v>387</v>
      </c>
      <c r="S248" t="b">
        <v>0</v>
      </c>
      <c r="T248" t="s">
        <v>86</v>
      </c>
      <c r="U248" t="b">
        <v>0</v>
      </c>
      <c r="V248" t="s">
        <v>454</v>
      </c>
      <c r="W248" s="1">
        <v>44637.506550925929</v>
      </c>
      <c r="X248">
        <v>216</v>
      </c>
      <c r="Y248">
        <v>37</v>
      </c>
      <c r="Z248">
        <v>0</v>
      </c>
      <c r="AA248">
        <v>37</v>
      </c>
      <c r="AB248">
        <v>0</v>
      </c>
      <c r="AC248">
        <v>10</v>
      </c>
      <c r="AD248">
        <v>-37</v>
      </c>
      <c r="AE248">
        <v>0</v>
      </c>
      <c r="AF248">
        <v>0</v>
      </c>
      <c r="AG248">
        <v>0</v>
      </c>
      <c r="AH248" t="s">
        <v>98</v>
      </c>
      <c r="AI248" s="1">
        <v>44637.509571759256</v>
      </c>
      <c r="AJ248">
        <v>171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-37</v>
      </c>
      <c r="AQ248">
        <v>0</v>
      </c>
      <c r="AR248">
        <v>0</v>
      </c>
      <c r="AS248">
        <v>0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x14ac:dyDescent="0.35">
      <c r="A249" t="s">
        <v>626</v>
      </c>
      <c r="B249" t="s">
        <v>77</v>
      </c>
      <c r="C249" t="s">
        <v>321</v>
      </c>
      <c r="D249" t="s">
        <v>79</v>
      </c>
      <c r="E249" s="2" t="str">
        <f>HYPERLINK("capsilon://?command=openfolder&amp;siteaddress=FAM.docvelocity-na8.net&amp;folderid=FX36C57F12-7A6B-9763-A447-2F5BF78A25D5","FX220112645")</f>
        <v>FX220112645</v>
      </c>
      <c r="F249" t="s">
        <v>80</v>
      </c>
      <c r="G249" t="s">
        <v>80</v>
      </c>
      <c r="H249" t="s">
        <v>81</v>
      </c>
      <c r="I249" t="s">
        <v>627</v>
      </c>
      <c r="J249">
        <v>76</v>
      </c>
      <c r="K249" t="s">
        <v>83</v>
      </c>
      <c r="L249" t="s">
        <v>84</v>
      </c>
      <c r="M249" t="s">
        <v>85</v>
      </c>
      <c r="N249">
        <v>1</v>
      </c>
      <c r="O249" s="1">
        <v>44637.647719907407</v>
      </c>
      <c r="P249" s="1">
        <v>44637.717615740738</v>
      </c>
      <c r="Q249">
        <v>5659</v>
      </c>
      <c r="R249">
        <v>380</v>
      </c>
      <c r="S249" t="b">
        <v>0</v>
      </c>
      <c r="T249" t="s">
        <v>86</v>
      </c>
      <c r="U249" t="b">
        <v>0</v>
      </c>
      <c r="V249" t="s">
        <v>426</v>
      </c>
      <c r="W249" s="1">
        <v>44637.717615740738</v>
      </c>
      <c r="X249">
        <v>78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76</v>
      </c>
      <c r="AE249">
        <v>71</v>
      </c>
      <c r="AF249">
        <v>0</v>
      </c>
      <c r="AG249">
        <v>2</v>
      </c>
      <c r="AH249" t="s">
        <v>86</v>
      </c>
      <c r="AI249" t="s">
        <v>86</v>
      </c>
      <c r="AJ249" t="s">
        <v>86</v>
      </c>
      <c r="AK249" t="s">
        <v>86</v>
      </c>
      <c r="AL249" t="s">
        <v>86</v>
      </c>
      <c r="AM249" t="s">
        <v>86</v>
      </c>
      <c r="AN249" t="s">
        <v>86</v>
      </c>
      <c r="AO249" t="s">
        <v>86</v>
      </c>
      <c r="AP249" t="s">
        <v>86</v>
      </c>
      <c r="AQ249" t="s">
        <v>86</v>
      </c>
      <c r="AR249" t="s">
        <v>86</v>
      </c>
      <c r="AS249" t="s">
        <v>86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x14ac:dyDescent="0.35">
      <c r="A250" t="s">
        <v>628</v>
      </c>
      <c r="B250" t="s">
        <v>77</v>
      </c>
      <c r="C250" t="s">
        <v>629</v>
      </c>
      <c r="D250" t="s">
        <v>79</v>
      </c>
      <c r="E250" s="2" t="str">
        <f>HYPERLINK("capsilon://?command=openfolder&amp;siteaddress=FAM.docvelocity-na8.net&amp;folderid=FX51EC9000-8F7D-D7AA-CF6A-B9D0A6E07B35","FX22035408")</f>
        <v>FX22035408</v>
      </c>
      <c r="F250" t="s">
        <v>80</v>
      </c>
      <c r="G250" t="s">
        <v>80</v>
      </c>
      <c r="H250" t="s">
        <v>81</v>
      </c>
      <c r="I250" t="s">
        <v>630</v>
      </c>
      <c r="J250">
        <v>96</v>
      </c>
      <c r="K250" t="s">
        <v>83</v>
      </c>
      <c r="L250" t="s">
        <v>84</v>
      </c>
      <c r="M250" t="s">
        <v>85</v>
      </c>
      <c r="N250">
        <v>1</v>
      </c>
      <c r="O250" s="1">
        <v>44637.661874999998</v>
      </c>
      <c r="P250" s="1">
        <v>44637.718854166669</v>
      </c>
      <c r="Q250">
        <v>4024</v>
      </c>
      <c r="R250">
        <v>899</v>
      </c>
      <c r="S250" t="b">
        <v>0</v>
      </c>
      <c r="T250" t="s">
        <v>86</v>
      </c>
      <c r="U250" t="b">
        <v>0</v>
      </c>
      <c r="V250" t="s">
        <v>426</v>
      </c>
      <c r="W250" s="1">
        <v>44637.718854166669</v>
      </c>
      <c r="X250">
        <v>106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96</v>
      </c>
      <c r="AE250">
        <v>84</v>
      </c>
      <c r="AF250">
        <v>0</v>
      </c>
      <c r="AG250">
        <v>4</v>
      </c>
      <c r="AH250" t="s">
        <v>86</v>
      </c>
      <c r="AI250" t="s">
        <v>86</v>
      </c>
      <c r="AJ250" t="s">
        <v>86</v>
      </c>
      <c r="AK250" t="s">
        <v>86</v>
      </c>
      <c r="AL250" t="s">
        <v>86</v>
      </c>
      <c r="AM250" t="s">
        <v>86</v>
      </c>
      <c r="AN250" t="s">
        <v>86</v>
      </c>
      <c r="AO250" t="s">
        <v>86</v>
      </c>
      <c r="AP250" t="s">
        <v>86</v>
      </c>
      <c r="AQ250" t="s">
        <v>86</v>
      </c>
      <c r="AR250" t="s">
        <v>86</v>
      </c>
      <c r="AS250" t="s">
        <v>86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x14ac:dyDescent="0.35">
      <c r="A251" t="s">
        <v>631</v>
      </c>
      <c r="B251" t="s">
        <v>77</v>
      </c>
      <c r="C251" t="s">
        <v>321</v>
      </c>
      <c r="D251" t="s">
        <v>79</v>
      </c>
      <c r="E251" s="2" t="str">
        <f>HYPERLINK("capsilon://?command=openfolder&amp;siteaddress=FAM.docvelocity-na8.net&amp;folderid=FX36C57F12-7A6B-9763-A447-2F5BF78A25D5","FX220112645")</f>
        <v>FX220112645</v>
      </c>
      <c r="F251" t="s">
        <v>80</v>
      </c>
      <c r="G251" t="s">
        <v>80</v>
      </c>
      <c r="H251" t="s">
        <v>81</v>
      </c>
      <c r="I251" t="s">
        <v>627</v>
      </c>
      <c r="J251">
        <v>100</v>
      </c>
      <c r="K251" t="s">
        <v>83</v>
      </c>
      <c r="L251" t="s">
        <v>84</v>
      </c>
      <c r="M251" t="s">
        <v>85</v>
      </c>
      <c r="N251">
        <v>2</v>
      </c>
      <c r="O251" s="1">
        <v>44637.718240740738</v>
      </c>
      <c r="P251" s="1">
        <v>44637.731782407405</v>
      </c>
      <c r="Q251">
        <v>621</v>
      </c>
      <c r="R251">
        <v>549</v>
      </c>
      <c r="S251" t="b">
        <v>0</v>
      </c>
      <c r="T251" t="s">
        <v>86</v>
      </c>
      <c r="U251" t="b">
        <v>1</v>
      </c>
      <c r="V251" t="s">
        <v>479</v>
      </c>
      <c r="W251" s="1">
        <v>44637.72074074074</v>
      </c>
      <c r="X251">
        <v>215</v>
      </c>
      <c r="Y251">
        <v>90</v>
      </c>
      <c r="Z251">
        <v>0</v>
      </c>
      <c r="AA251">
        <v>90</v>
      </c>
      <c r="AB251">
        <v>0</v>
      </c>
      <c r="AC251">
        <v>2</v>
      </c>
      <c r="AD251">
        <v>10</v>
      </c>
      <c r="AE251">
        <v>0</v>
      </c>
      <c r="AF251">
        <v>0</v>
      </c>
      <c r="AG251">
        <v>0</v>
      </c>
      <c r="AH251" t="s">
        <v>98</v>
      </c>
      <c r="AI251" s="1">
        <v>44637.731782407405</v>
      </c>
      <c r="AJ251">
        <v>334</v>
      </c>
      <c r="AK251">
        <v>4</v>
      </c>
      <c r="AL251">
        <v>0</v>
      </c>
      <c r="AM251">
        <v>4</v>
      </c>
      <c r="AN251">
        <v>0</v>
      </c>
      <c r="AO251">
        <v>4</v>
      </c>
      <c r="AP251">
        <v>6</v>
      </c>
      <c r="AQ251">
        <v>0</v>
      </c>
      <c r="AR251">
        <v>0</v>
      </c>
      <c r="AS251">
        <v>0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x14ac:dyDescent="0.35">
      <c r="A252" t="s">
        <v>632</v>
      </c>
      <c r="B252" t="s">
        <v>77</v>
      </c>
      <c r="C252" t="s">
        <v>629</v>
      </c>
      <c r="D252" t="s">
        <v>79</v>
      </c>
      <c r="E252" s="2" t="str">
        <f>HYPERLINK("capsilon://?command=openfolder&amp;siteaddress=FAM.docvelocity-na8.net&amp;folderid=FX51EC9000-8F7D-D7AA-CF6A-B9D0A6E07B35","FX22035408")</f>
        <v>FX22035408</v>
      </c>
      <c r="F252" t="s">
        <v>80</v>
      </c>
      <c r="G252" t="s">
        <v>80</v>
      </c>
      <c r="H252" t="s">
        <v>81</v>
      </c>
      <c r="I252" t="s">
        <v>630</v>
      </c>
      <c r="J252">
        <v>148</v>
      </c>
      <c r="K252" t="s">
        <v>83</v>
      </c>
      <c r="L252" t="s">
        <v>84</v>
      </c>
      <c r="M252" t="s">
        <v>85</v>
      </c>
      <c r="N252">
        <v>2</v>
      </c>
      <c r="O252" s="1">
        <v>44637.719895833332</v>
      </c>
      <c r="P252" s="1">
        <v>44637.730150462965</v>
      </c>
      <c r="Q252">
        <v>143</v>
      </c>
      <c r="R252">
        <v>743</v>
      </c>
      <c r="S252" t="b">
        <v>0</v>
      </c>
      <c r="T252" t="s">
        <v>86</v>
      </c>
      <c r="U252" t="b">
        <v>1</v>
      </c>
      <c r="V252" t="s">
        <v>458</v>
      </c>
      <c r="W252" s="1">
        <v>44637.726319444446</v>
      </c>
      <c r="X252">
        <v>551</v>
      </c>
      <c r="Y252">
        <v>103</v>
      </c>
      <c r="Z252">
        <v>0</v>
      </c>
      <c r="AA252">
        <v>103</v>
      </c>
      <c r="AB252">
        <v>21</v>
      </c>
      <c r="AC252">
        <v>6</v>
      </c>
      <c r="AD252">
        <v>45</v>
      </c>
      <c r="AE252">
        <v>0</v>
      </c>
      <c r="AF252">
        <v>0</v>
      </c>
      <c r="AG252">
        <v>0</v>
      </c>
      <c r="AH252" t="s">
        <v>88</v>
      </c>
      <c r="AI252" s="1">
        <v>44637.730150462965</v>
      </c>
      <c r="AJ252">
        <v>192</v>
      </c>
      <c r="AK252">
        <v>0</v>
      </c>
      <c r="AL252">
        <v>0</v>
      </c>
      <c r="AM252">
        <v>0</v>
      </c>
      <c r="AN252">
        <v>21</v>
      </c>
      <c r="AO252">
        <v>0</v>
      </c>
      <c r="AP252">
        <v>45</v>
      </c>
      <c r="AQ252">
        <v>0</v>
      </c>
      <c r="AR252">
        <v>0</v>
      </c>
      <c r="AS252">
        <v>0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x14ac:dyDescent="0.35">
      <c r="A253" t="s">
        <v>633</v>
      </c>
      <c r="B253" t="s">
        <v>77</v>
      </c>
      <c r="C253" t="s">
        <v>634</v>
      </c>
      <c r="D253" t="s">
        <v>79</v>
      </c>
      <c r="E253" s="2" t="str">
        <f>HYPERLINK("capsilon://?command=openfolder&amp;siteaddress=FAM.docvelocity-na8.net&amp;folderid=FXA5EDD204-27EB-3CEA-20A6-618984EDA550","FX220212856")</f>
        <v>FX220212856</v>
      </c>
      <c r="F253" t="s">
        <v>80</v>
      </c>
      <c r="G253" t="s">
        <v>80</v>
      </c>
      <c r="H253" t="s">
        <v>81</v>
      </c>
      <c r="I253" t="s">
        <v>635</v>
      </c>
      <c r="J253">
        <v>0</v>
      </c>
      <c r="K253" t="s">
        <v>83</v>
      </c>
      <c r="L253" t="s">
        <v>84</v>
      </c>
      <c r="M253" t="s">
        <v>85</v>
      </c>
      <c r="N253">
        <v>1</v>
      </c>
      <c r="O253" s="1">
        <v>44622.460509259261</v>
      </c>
      <c r="P253" s="1">
        <v>44622.502789351849</v>
      </c>
      <c r="Q253">
        <v>3374</v>
      </c>
      <c r="R253">
        <v>279</v>
      </c>
      <c r="S253" t="b">
        <v>0</v>
      </c>
      <c r="T253" t="s">
        <v>86</v>
      </c>
      <c r="U253" t="b">
        <v>0</v>
      </c>
      <c r="V253" t="s">
        <v>101</v>
      </c>
      <c r="W253" s="1">
        <v>44622.502789351849</v>
      </c>
      <c r="X253">
        <v>176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27</v>
      </c>
      <c r="AF253">
        <v>0</v>
      </c>
      <c r="AG253">
        <v>4</v>
      </c>
      <c r="AH253" t="s">
        <v>86</v>
      </c>
      <c r="AI253" t="s">
        <v>86</v>
      </c>
      <c r="AJ253" t="s">
        <v>86</v>
      </c>
      <c r="AK253" t="s">
        <v>86</v>
      </c>
      <c r="AL253" t="s">
        <v>86</v>
      </c>
      <c r="AM253" t="s">
        <v>86</v>
      </c>
      <c r="AN253" t="s">
        <v>86</v>
      </c>
      <c r="AO253" t="s">
        <v>86</v>
      </c>
      <c r="AP253" t="s">
        <v>86</v>
      </c>
      <c r="AQ253" t="s">
        <v>86</v>
      </c>
      <c r="AR253" t="s">
        <v>86</v>
      </c>
      <c r="AS253" t="s">
        <v>86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x14ac:dyDescent="0.35">
      <c r="A254" t="s">
        <v>636</v>
      </c>
      <c r="B254" t="s">
        <v>77</v>
      </c>
      <c r="C254" t="s">
        <v>401</v>
      </c>
      <c r="D254" t="s">
        <v>79</v>
      </c>
      <c r="E254" s="2" t="str">
        <f>HYPERLINK("capsilon://?command=openfolder&amp;siteaddress=FAM.docvelocity-na8.net&amp;folderid=FXE2CD6C6E-3444-1F95-DA56-EE17E310BFB5","FX22034374")</f>
        <v>FX22034374</v>
      </c>
      <c r="F254" t="s">
        <v>80</v>
      </c>
      <c r="G254" t="s">
        <v>80</v>
      </c>
      <c r="H254" t="s">
        <v>81</v>
      </c>
      <c r="I254" t="s">
        <v>637</v>
      </c>
      <c r="J254">
        <v>149</v>
      </c>
      <c r="K254" t="s">
        <v>83</v>
      </c>
      <c r="L254" t="s">
        <v>84</v>
      </c>
      <c r="M254" t="s">
        <v>85</v>
      </c>
      <c r="N254">
        <v>1</v>
      </c>
      <c r="O254" s="1">
        <v>44637.819699074076</v>
      </c>
      <c r="P254" s="1">
        <v>44638.118090277778</v>
      </c>
      <c r="Q254">
        <v>24139</v>
      </c>
      <c r="R254">
        <v>1642</v>
      </c>
      <c r="S254" t="b">
        <v>0</v>
      </c>
      <c r="T254" t="s">
        <v>86</v>
      </c>
      <c r="U254" t="b">
        <v>0</v>
      </c>
      <c r="V254" t="s">
        <v>638</v>
      </c>
      <c r="W254" s="1">
        <v>44638.118090277778</v>
      </c>
      <c r="X254">
        <v>519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149</v>
      </c>
      <c r="AE254">
        <v>144</v>
      </c>
      <c r="AF254">
        <v>0</v>
      </c>
      <c r="AG254">
        <v>5</v>
      </c>
      <c r="AH254" t="s">
        <v>86</v>
      </c>
      <c r="AI254" t="s">
        <v>86</v>
      </c>
      <c r="AJ254" t="s">
        <v>86</v>
      </c>
      <c r="AK254" t="s">
        <v>86</v>
      </c>
      <c r="AL254" t="s">
        <v>86</v>
      </c>
      <c r="AM254" t="s">
        <v>86</v>
      </c>
      <c r="AN254" t="s">
        <v>86</v>
      </c>
      <c r="AO254" t="s">
        <v>86</v>
      </c>
      <c r="AP254" t="s">
        <v>86</v>
      </c>
      <c r="AQ254" t="s">
        <v>86</v>
      </c>
      <c r="AR254" t="s">
        <v>86</v>
      </c>
      <c r="AS254" t="s">
        <v>86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x14ac:dyDescent="0.35">
      <c r="A255" t="s">
        <v>639</v>
      </c>
      <c r="B255" t="s">
        <v>77</v>
      </c>
      <c r="C255" t="s">
        <v>401</v>
      </c>
      <c r="D255" t="s">
        <v>79</v>
      </c>
      <c r="E255" s="2" t="str">
        <f>HYPERLINK("capsilon://?command=openfolder&amp;siteaddress=FAM.docvelocity-na8.net&amp;folderid=FXE2CD6C6E-3444-1F95-DA56-EE17E310BFB5","FX22034374")</f>
        <v>FX22034374</v>
      </c>
      <c r="F255" t="s">
        <v>80</v>
      </c>
      <c r="G255" t="s">
        <v>80</v>
      </c>
      <c r="H255" t="s">
        <v>81</v>
      </c>
      <c r="I255" t="s">
        <v>640</v>
      </c>
      <c r="J255">
        <v>99</v>
      </c>
      <c r="K255" t="s">
        <v>83</v>
      </c>
      <c r="L255" t="s">
        <v>84</v>
      </c>
      <c r="M255" t="s">
        <v>85</v>
      </c>
      <c r="N255">
        <v>1</v>
      </c>
      <c r="O255" s="1">
        <v>44637.82130787037</v>
      </c>
      <c r="P255" s="1">
        <v>44638.123020833336</v>
      </c>
      <c r="Q255">
        <v>24689</v>
      </c>
      <c r="R255">
        <v>1379</v>
      </c>
      <c r="S255" t="b">
        <v>0</v>
      </c>
      <c r="T255" t="s">
        <v>86</v>
      </c>
      <c r="U255" t="b">
        <v>0</v>
      </c>
      <c r="V255" t="s">
        <v>638</v>
      </c>
      <c r="W255" s="1">
        <v>44638.123020833336</v>
      </c>
      <c r="X255">
        <v>425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99</v>
      </c>
      <c r="AE255">
        <v>94</v>
      </c>
      <c r="AF255">
        <v>0</v>
      </c>
      <c r="AG255">
        <v>3</v>
      </c>
      <c r="AH255" t="s">
        <v>86</v>
      </c>
      <c r="AI255" t="s">
        <v>86</v>
      </c>
      <c r="AJ255" t="s">
        <v>86</v>
      </c>
      <c r="AK255" t="s">
        <v>86</v>
      </c>
      <c r="AL255" t="s">
        <v>86</v>
      </c>
      <c r="AM255" t="s">
        <v>86</v>
      </c>
      <c r="AN255" t="s">
        <v>86</v>
      </c>
      <c r="AO255" t="s">
        <v>86</v>
      </c>
      <c r="AP255" t="s">
        <v>86</v>
      </c>
      <c r="AQ255" t="s">
        <v>86</v>
      </c>
      <c r="AR255" t="s">
        <v>86</v>
      </c>
      <c r="AS255" t="s">
        <v>86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x14ac:dyDescent="0.35">
      <c r="A256" t="s">
        <v>641</v>
      </c>
      <c r="B256" t="s">
        <v>77</v>
      </c>
      <c r="C256" t="s">
        <v>634</v>
      </c>
      <c r="D256" t="s">
        <v>79</v>
      </c>
      <c r="E256" s="2" t="str">
        <f>HYPERLINK("capsilon://?command=openfolder&amp;siteaddress=FAM.docvelocity-na8.net&amp;folderid=FXA5EDD204-27EB-3CEA-20A6-618984EDA550","FX220212856")</f>
        <v>FX220212856</v>
      </c>
      <c r="F256" t="s">
        <v>80</v>
      </c>
      <c r="G256" t="s">
        <v>80</v>
      </c>
      <c r="H256" t="s">
        <v>81</v>
      </c>
      <c r="I256" t="s">
        <v>642</v>
      </c>
      <c r="J256">
        <v>0</v>
      </c>
      <c r="K256" t="s">
        <v>83</v>
      </c>
      <c r="L256" t="s">
        <v>84</v>
      </c>
      <c r="M256" t="s">
        <v>85</v>
      </c>
      <c r="N256">
        <v>1</v>
      </c>
      <c r="O256" s="1">
        <v>44622.462939814817</v>
      </c>
      <c r="P256" s="1">
        <v>44622.504374999997</v>
      </c>
      <c r="Q256">
        <v>3382</v>
      </c>
      <c r="R256">
        <v>198</v>
      </c>
      <c r="S256" t="b">
        <v>0</v>
      </c>
      <c r="T256" t="s">
        <v>86</v>
      </c>
      <c r="U256" t="b">
        <v>0</v>
      </c>
      <c r="V256" t="s">
        <v>101</v>
      </c>
      <c r="W256" s="1">
        <v>44622.504374999997</v>
      </c>
      <c r="X256">
        <v>136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27</v>
      </c>
      <c r="AF256">
        <v>0</v>
      </c>
      <c r="AG256">
        <v>4</v>
      </c>
      <c r="AH256" t="s">
        <v>86</v>
      </c>
      <c r="AI256" t="s">
        <v>86</v>
      </c>
      <c r="AJ256" t="s">
        <v>86</v>
      </c>
      <c r="AK256" t="s">
        <v>86</v>
      </c>
      <c r="AL256" t="s">
        <v>86</v>
      </c>
      <c r="AM256" t="s">
        <v>86</v>
      </c>
      <c r="AN256" t="s">
        <v>86</v>
      </c>
      <c r="AO256" t="s">
        <v>86</v>
      </c>
      <c r="AP256" t="s">
        <v>86</v>
      </c>
      <c r="AQ256" t="s">
        <v>86</v>
      </c>
      <c r="AR256" t="s">
        <v>86</v>
      </c>
      <c r="AS256" t="s">
        <v>86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x14ac:dyDescent="0.35">
      <c r="A257" t="s">
        <v>643</v>
      </c>
      <c r="B257" t="s">
        <v>77</v>
      </c>
      <c r="C257" t="s">
        <v>644</v>
      </c>
      <c r="D257" t="s">
        <v>79</v>
      </c>
      <c r="E257" s="2" t="str">
        <f>HYPERLINK("capsilon://?command=openfolder&amp;siteaddress=FAM.docvelocity-na8.net&amp;folderid=FXE765C62B-115C-ED95-2F57-CFE8701850A4","FX22036350")</f>
        <v>FX22036350</v>
      </c>
      <c r="F257" t="s">
        <v>80</v>
      </c>
      <c r="G257" t="s">
        <v>80</v>
      </c>
      <c r="H257" t="s">
        <v>81</v>
      </c>
      <c r="I257" t="s">
        <v>645</v>
      </c>
      <c r="J257">
        <v>0</v>
      </c>
      <c r="K257" t="s">
        <v>83</v>
      </c>
      <c r="L257" t="s">
        <v>84</v>
      </c>
      <c r="M257" t="s">
        <v>85</v>
      </c>
      <c r="N257">
        <v>2</v>
      </c>
      <c r="O257" s="1">
        <v>44637.851689814815</v>
      </c>
      <c r="P257" s="1">
        <v>44638.267453703702</v>
      </c>
      <c r="Q257">
        <v>35694</v>
      </c>
      <c r="R257">
        <v>228</v>
      </c>
      <c r="S257" t="b">
        <v>0</v>
      </c>
      <c r="T257" t="s">
        <v>86</v>
      </c>
      <c r="U257" t="b">
        <v>0</v>
      </c>
      <c r="V257" t="s">
        <v>646</v>
      </c>
      <c r="W257" s="1">
        <v>44637.998530092591</v>
      </c>
      <c r="X257">
        <v>86</v>
      </c>
      <c r="Y257">
        <v>0</v>
      </c>
      <c r="Z257">
        <v>0</v>
      </c>
      <c r="AA257">
        <v>0</v>
      </c>
      <c r="AB257">
        <v>52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159</v>
      </c>
      <c r="AI257" s="1">
        <v>44638.267453703702</v>
      </c>
      <c r="AJ257">
        <v>101</v>
      </c>
      <c r="AK257">
        <v>0</v>
      </c>
      <c r="AL257">
        <v>0</v>
      </c>
      <c r="AM257">
        <v>0</v>
      </c>
      <c r="AN257">
        <v>104</v>
      </c>
      <c r="AO257">
        <v>0</v>
      </c>
      <c r="AP257">
        <v>0</v>
      </c>
      <c r="AQ257">
        <v>0</v>
      </c>
      <c r="AR257">
        <v>0</v>
      </c>
      <c r="AS257">
        <v>0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x14ac:dyDescent="0.35">
      <c r="A258" t="s">
        <v>647</v>
      </c>
      <c r="B258" t="s">
        <v>77</v>
      </c>
      <c r="C258" t="s">
        <v>648</v>
      </c>
      <c r="D258" t="s">
        <v>79</v>
      </c>
      <c r="E258" s="2" t="str">
        <f>HYPERLINK("capsilon://?command=openfolder&amp;siteaddress=FAM.docvelocity-na8.net&amp;folderid=FX67723BE7-8C56-BC1D-B1F8-55AC0D1B8F54","FX22036731")</f>
        <v>FX22036731</v>
      </c>
      <c r="F258" t="s">
        <v>80</v>
      </c>
      <c r="G258" t="s">
        <v>80</v>
      </c>
      <c r="H258" t="s">
        <v>81</v>
      </c>
      <c r="I258" t="s">
        <v>649</v>
      </c>
      <c r="J258">
        <v>28</v>
      </c>
      <c r="K258" t="s">
        <v>83</v>
      </c>
      <c r="L258" t="s">
        <v>84</v>
      </c>
      <c r="M258" t="s">
        <v>85</v>
      </c>
      <c r="N258">
        <v>2</v>
      </c>
      <c r="O258" s="1">
        <v>44637.959050925929</v>
      </c>
      <c r="P258" s="1">
        <v>44638.270428240743</v>
      </c>
      <c r="Q258">
        <v>26471</v>
      </c>
      <c r="R258">
        <v>432</v>
      </c>
      <c r="S258" t="b">
        <v>0</v>
      </c>
      <c r="T258" t="s">
        <v>86</v>
      </c>
      <c r="U258" t="b">
        <v>0</v>
      </c>
      <c r="V258" t="s">
        <v>646</v>
      </c>
      <c r="W258" s="1">
        <v>44638.000775462962</v>
      </c>
      <c r="X258">
        <v>193</v>
      </c>
      <c r="Y258">
        <v>21</v>
      </c>
      <c r="Z258">
        <v>0</v>
      </c>
      <c r="AA258">
        <v>21</v>
      </c>
      <c r="AB258">
        <v>0</v>
      </c>
      <c r="AC258">
        <v>1</v>
      </c>
      <c r="AD258">
        <v>7</v>
      </c>
      <c r="AE258">
        <v>0</v>
      </c>
      <c r="AF258">
        <v>0</v>
      </c>
      <c r="AG258">
        <v>0</v>
      </c>
      <c r="AH258" t="s">
        <v>159</v>
      </c>
      <c r="AI258" s="1">
        <v>44638.270428240743</v>
      </c>
      <c r="AJ258">
        <v>217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x14ac:dyDescent="0.35">
      <c r="A259" t="s">
        <v>650</v>
      </c>
      <c r="B259" t="s">
        <v>77</v>
      </c>
      <c r="C259" t="s">
        <v>648</v>
      </c>
      <c r="D259" t="s">
        <v>79</v>
      </c>
      <c r="E259" s="2" t="str">
        <f>HYPERLINK("capsilon://?command=openfolder&amp;siteaddress=FAM.docvelocity-na8.net&amp;folderid=FX67723BE7-8C56-BC1D-B1F8-55AC0D1B8F54","FX22036731")</f>
        <v>FX22036731</v>
      </c>
      <c r="F259" t="s">
        <v>80</v>
      </c>
      <c r="G259" t="s">
        <v>80</v>
      </c>
      <c r="H259" t="s">
        <v>81</v>
      </c>
      <c r="I259" t="s">
        <v>651</v>
      </c>
      <c r="J259">
        <v>56</v>
      </c>
      <c r="K259" t="s">
        <v>83</v>
      </c>
      <c r="L259" t="s">
        <v>84</v>
      </c>
      <c r="M259" t="s">
        <v>85</v>
      </c>
      <c r="N259">
        <v>1</v>
      </c>
      <c r="O259" s="1">
        <v>44637.960381944446</v>
      </c>
      <c r="P259" s="1">
        <v>44638.159768518519</v>
      </c>
      <c r="Q259">
        <v>15197</v>
      </c>
      <c r="R259">
        <v>2030</v>
      </c>
      <c r="S259" t="b">
        <v>0</v>
      </c>
      <c r="T259" t="s">
        <v>86</v>
      </c>
      <c r="U259" t="b">
        <v>0</v>
      </c>
      <c r="V259" t="s">
        <v>535</v>
      </c>
      <c r="W259" s="1">
        <v>44638.159768518519</v>
      </c>
      <c r="X259">
        <v>472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56</v>
      </c>
      <c r="AE259">
        <v>42</v>
      </c>
      <c r="AF259">
        <v>0</v>
      </c>
      <c r="AG259">
        <v>4</v>
      </c>
      <c r="AH259" t="s">
        <v>86</v>
      </c>
      <c r="AI259" t="s">
        <v>86</v>
      </c>
      <c r="AJ259" t="s">
        <v>86</v>
      </c>
      <c r="AK259" t="s">
        <v>86</v>
      </c>
      <c r="AL259" t="s">
        <v>86</v>
      </c>
      <c r="AM259" t="s">
        <v>86</v>
      </c>
      <c r="AN259" t="s">
        <v>86</v>
      </c>
      <c r="AO259" t="s">
        <v>86</v>
      </c>
      <c r="AP259" t="s">
        <v>86</v>
      </c>
      <c r="AQ259" t="s">
        <v>86</v>
      </c>
      <c r="AR259" t="s">
        <v>86</v>
      </c>
      <c r="AS259" t="s">
        <v>86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x14ac:dyDescent="0.35">
      <c r="A260" t="s">
        <v>652</v>
      </c>
      <c r="B260" t="s">
        <v>77</v>
      </c>
      <c r="C260" t="s">
        <v>648</v>
      </c>
      <c r="D260" t="s">
        <v>79</v>
      </c>
      <c r="E260" s="2" t="str">
        <f>HYPERLINK("capsilon://?command=openfolder&amp;siteaddress=FAM.docvelocity-na8.net&amp;folderid=FX67723BE7-8C56-BC1D-B1F8-55AC0D1B8F54","FX22036731")</f>
        <v>FX22036731</v>
      </c>
      <c r="F260" t="s">
        <v>80</v>
      </c>
      <c r="G260" t="s">
        <v>80</v>
      </c>
      <c r="H260" t="s">
        <v>81</v>
      </c>
      <c r="I260" t="s">
        <v>653</v>
      </c>
      <c r="J260">
        <v>304</v>
      </c>
      <c r="K260" t="s">
        <v>83</v>
      </c>
      <c r="L260" t="s">
        <v>84</v>
      </c>
      <c r="M260" t="s">
        <v>85</v>
      </c>
      <c r="N260">
        <v>1</v>
      </c>
      <c r="O260" s="1">
        <v>44637.963090277779</v>
      </c>
      <c r="P260" s="1">
        <v>44638.165995370371</v>
      </c>
      <c r="Q260">
        <v>16076</v>
      </c>
      <c r="R260">
        <v>1455</v>
      </c>
      <c r="S260" t="b">
        <v>0</v>
      </c>
      <c r="T260" t="s">
        <v>86</v>
      </c>
      <c r="U260" t="b">
        <v>0</v>
      </c>
      <c r="V260" t="s">
        <v>492</v>
      </c>
      <c r="W260" s="1">
        <v>44638.165995370371</v>
      </c>
      <c r="X260">
        <v>162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304</v>
      </c>
      <c r="AE260">
        <v>299</v>
      </c>
      <c r="AF260">
        <v>0</v>
      </c>
      <c r="AG260">
        <v>2</v>
      </c>
      <c r="AH260" t="s">
        <v>86</v>
      </c>
      <c r="AI260" t="s">
        <v>86</v>
      </c>
      <c r="AJ260" t="s">
        <v>86</v>
      </c>
      <c r="AK260" t="s">
        <v>86</v>
      </c>
      <c r="AL260" t="s">
        <v>86</v>
      </c>
      <c r="AM260" t="s">
        <v>86</v>
      </c>
      <c r="AN260" t="s">
        <v>86</v>
      </c>
      <c r="AO260" t="s">
        <v>86</v>
      </c>
      <c r="AP260" t="s">
        <v>86</v>
      </c>
      <c r="AQ260" t="s">
        <v>86</v>
      </c>
      <c r="AR260" t="s">
        <v>86</v>
      </c>
      <c r="AS260" t="s">
        <v>86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x14ac:dyDescent="0.35">
      <c r="A261" t="s">
        <v>654</v>
      </c>
      <c r="B261" t="s">
        <v>77</v>
      </c>
      <c r="C261" t="s">
        <v>648</v>
      </c>
      <c r="D261" t="s">
        <v>79</v>
      </c>
      <c r="E261" s="2" t="str">
        <f>HYPERLINK("capsilon://?command=openfolder&amp;siteaddress=FAM.docvelocity-na8.net&amp;folderid=FX67723BE7-8C56-BC1D-B1F8-55AC0D1B8F54","FX22036731")</f>
        <v>FX22036731</v>
      </c>
      <c r="F261" t="s">
        <v>80</v>
      </c>
      <c r="G261" t="s">
        <v>80</v>
      </c>
      <c r="H261" t="s">
        <v>81</v>
      </c>
      <c r="I261" t="s">
        <v>655</v>
      </c>
      <c r="J261">
        <v>114</v>
      </c>
      <c r="K261" t="s">
        <v>83</v>
      </c>
      <c r="L261" t="s">
        <v>84</v>
      </c>
      <c r="M261" t="s">
        <v>85</v>
      </c>
      <c r="N261">
        <v>1</v>
      </c>
      <c r="O261" s="1">
        <v>44637.963865740741</v>
      </c>
      <c r="P261" s="1">
        <v>44638.167349537034</v>
      </c>
      <c r="Q261">
        <v>16529</v>
      </c>
      <c r="R261">
        <v>1052</v>
      </c>
      <c r="S261" t="b">
        <v>0</v>
      </c>
      <c r="T261" t="s">
        <v>86</v>
      </c>
      <c r="U261" t="b">
        <v>0</v>
      </c>
      <c r="V261" t="s">
        <v>492</v>
      </c>
      <c r="W261" s="1">
        <v>44638.167349537034</v>
      </c>
      <c r="X261">
        <v>117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114</v>
      </c>
      <c r="AE261">
        <v>109</v>
      </c>
      <c r="AF261">
        <v>0</v>
      </c>
      <c r="AG261">
        <v>2</v>
      </c>
      <c r="AH261" t="s">
        <v>86</v>
      </c>
      <c r="AI261" t="s">
        <v>86</v>
      </c>
      <c r="AJ261" t="s">
        <v>86</v>
      </c>
      <c r="AK261" t="s">
        <v>86</v>
      </c>
      <c r="AL261" t="s">
        <v>86</v>
      </c>
      <c r="AM261" t="s">
        <v>86</v>
      </c>
      <c r="AN261" t="s">
        <v>86</v>
      </c>
      <c r="AO261" t="s">
        <v>86</v>
      </c>
      <c r="AP261" t="s">
        <v>86</v>
      </c>
      <c r="AQ261" t="s">
        <v>86</v>
      </c>
      <c r="AR261" t="s">
        <v>86</v>
      </c>
      <c r="AS261" t="s">
        <v>86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x14ac:dyDescent="0.35">
      <c r="A262" t="s">
        <v>656</v>
      </c>
      <c r="B262" t="s">
        <v>77</v>
      </c>
      <c r="C262" t="s">
        <v>657</v>
      </c>
      <c r="D262" t="s">
        <v>79</v>
      </c>
      <c r="E262" s="2" t="str">
        <f>HYPERLINK("capsilon://?command=openfolder&amp;siteaddress=FAM.docvelocity-na8.net&amp;folderid=FXFC977F16-67CC-4B28-7F7F-4AFCD6732EA5","FX22036706")</f>
        <v>FX22036706</v>
      </c>
      <c r="F262" t="s">
        <v>80</v>
      </c>
      <c r="G262" t="s">
        <v>80</v>
      </c>
      <c r="H262" t="s">
        <v>81</v>
      </c>
      <c r="I262" t="s">
        <v>658</v>
      </c>
      <c r="J262">
        <v>208</v>
      </c>
      <c r="K262" t="s">
        <v>83</v>
      </c>
      <c r="L262" t="s">
        <v>84</v>
      </c>
      <c r="M262" t="s">
        <v>85</v>
      </c>
      <c r="N262">
        <v>1</v>
      </c>
      <c r="O262" s="1">
        <v>44638.069560185184</v>
      </c>
      <c r="P262" s="1">
        <v>44638.170277777775</v>
      </c>
      <c r="Q262">
        <v>7475</v>
      </c>
      <c r="R262">
        <v>1227</v>
      </c>
      <c r="S262" t="b">
        <v>0</v>
      </c>
      <c r="T262" t="s">
        <v>86</v>
      </c>
      <c r="U262" t="b">
        <v>0</v>
      </c>
      <c r="V262" t="s">
        <v>492</v>
      </c>
      <c r="W262" s="1">
        <v>44638.170277777775</v>
      </c>
      <c r="X262">
        <v>252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208</v>
      </c>
      <c r="AE262">
        <v>203</v>
      </c>
      <c r="AF262">
        <v>0</v>
      </c>
      <c r="AG262">
        <v>4</v>
      </c>
      <c r="AH262" t="s">
        <v>86</v>
      </c>
      <c r="AI262" t="s">
        <v>86</v>
      </c>
      <c r="AJ262" t="s">
        <v>86</v>
      </c>
      <c r="AK262" t="s">
        <v>86</v>
      </c>
      <c r="AL262" t="s">
        <v>86</v>
      </c>
      <c r="AM262" t="s">
        <v>86</v>
      </c>
      <c r="AN262" t="s">
        <v>86</v>
      </c>
      <c r="AO262" t="s">
        <v>86</v>
      </c>
      <c r="AP262" t="s">
        <v>86</v>
      </c>
      <c r="AQ262" t="s">
        <v>86</v>
      </c>
      <c r="AR262" t="s">
        <v>86</v>
      </c>
      <c r="AS262" t="s">
        <v>86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x14ac:dyDescent="0.35">
      <c r="A263" t="s">
        <v>659</v>
      </c>
      <c r="B263" t="s">
        <v>77</v>
      </c>
      <c r="C263" t="s">
        <v>401</v>
      </c>
      <c r="D263" t="s">
        <v>79</v>
      </c>
      <c r="E263" s="2" t="str">
        <f>HYPERLINK("capsilon://?command=openfolder&amp;siteaddress=FAM.docvelocity-na8.net&amp;folderid=FXE2CD6C6E-3444-1F95-DA56-EE17E310BFB5","FX22034374")</f>
        <v>FX22034374</v>
      </c>
      <c r="F263" t="s">
        <v>80</v>
      </c>
      <c r="G263" t="s">
        <v>80</v>
      </c>
      <c r="H263" t="s">
        <v>81</v>
      </c>
      <c r="I263" t="s">
        <v>637</v>
      </c>
      <c r="J263">
        <v>245</v>
      </c>
      <c r="K263" t="s">
        <v>83</v>
      </c>
      <c r="L263" t="s">
        <v>84</v>
      </c>
      <c r="M263" t="s">
        <v>85</v>
      </c>
      <c r="N263">
        <v>2</v>
      </c>
      <c r="O263" s="1">
        <v>44638.118842592594</v>
      </c>
      <c r="P263" s="1">
        <v>44638.182245370372</v>
      </c>
      <c r="Q263">
        <v>2525</v>
      </c>
      <c r="R263">
        <v>2953</v>
      </c>
      <c r="S263" t="b">
        <v>0</v>
      </c>
      <c r="T263" t="s">
        <v>86</v>
      </c>
      <c r="U263" t="b">
        <v>1</v>
      </c>
      <c r="V263" t="s">
        <v>660</v>
      </c>
      <c r="W263" s="1">
        <v>44638.143634259257</v>
      </c>
      <c r="X263">
        <v>2035</v>
      </c>
      <c r="Y263">
        <v>176</v>
      </c>
      <c r="Z263">
        <v>0</v>
      </c>
      <c r="AA263">
        <v>176</v>
      </c>
      <c r="AB263">
        <v>44</v>
      </c>
      <c r="AC263">
        <v>25</v>
      </c>
      <c r="AD263">
        <v>69</v>
      </c>
      <c r="AE263">
        <v>0</v>
      </c>
      <c r="AF263">
        <v>0</v>
      </c>
      <c r="AG263">
        <v>0</v>
      </c>
      <c r="AH263" t="s">
        <v>298</v>
      </c>
      <c r="AI263" s="1">
        <v>44638.182245370372</v>
      </c>
      <c r="AJ263">
        <v>884</v>
      </c>
      <c r="AK263">
        <v>0</v>
      </c>
      <c r="AL263">
        <v>0</v>
      </c>
      <c r="AM263">
        <v>0</v>
      </c>
      <c r="AN263">
        <v>44</v>
      </c>
      <c r="AO263">
        <v>0</v>
      </c>
      <c r="AP263">
        <v>69</v>
      </c>
      <c r="AQ263">
        <v>0</v>
      </c>
      <c r="AR263">
        <v>0</v>
      </c>
      <c r="AS263">
        <v>0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x14ac:dyDescent="0.35">
      <c r="A264" t="s">
        <v>661</v>
      </c>
      <c r="B264" t="s">
        <v>77</v>
      </c>
      <c r="C264" t="s">
        <v>401</v>
      </c>
      <c r="D264" t="s">
        <v>79</v>
      </c>
      <c r="E264" s="2" t="str">
        <f>HYPERLINK("capsilon://?command=openfolder&amp;siteaddress=FAM.docvelocity-na8.net&amp;folderid=FXE2CD6C6E-3444-1F95-DA56-EE17E310BFB5","FX22034374")</f>
        <v>FX22034374</v>
      </c>
      <c r="F264" t="s">
        <v>80</v>
      </c>
      <c r="G264" t="s">
        <v>80</v>
      </c>
      <c r="H264" t="s">
        <v>81</v>
      </c>
      <c r="I264" t="s">
        <v>640</v>
      </c>
      <c r="J264">
        <v>147</v>
      </c>
      <c r="K264" t="s">
        <v>83</v>
      </c>
      <c r="L264" t="s">
        <v>84</v>
      </c>
      <c r="M264" t="s">
        <v>85</v>
      </c>
      <c r="N264">
        <v>2</v>
      </c>
      <c r="O264" s="1">
        <v>44638.123784722222</v>
      </c>
      <c r="P264" s="1">
        <v>44638.208611111113</v>
      </c>
      <c r="Q264">
        <v>5711</v>
      </c>
      <c r="R264">
        <v>1618</v>
      </c>
      <c r="S264" t="b">
        <v>0</v>
      </c>
      <c r="T264" t="s">
        <v>86</v>
      </c>
      <c r="U264" t="b">
        <v>1</v>
      </c>
      <c r="V264" t="s">
        <v>485</v>
      </c>
      <c r="W264" s="1">
        <v>44638.147175925929</v>
      </c>
      <c r="X264">
        <v>937</v>
      </c>
      <c r="Y264">
        <v>132</v>
      </c>
      <c r="Z264">
        <v>0</v>
      </c>
      <c r="AA264">
        <v>132</v>
      </c>
      <c r="AB264">
        <v>0</v>
      </c>
      <c r="AC264">
        <v>10</v>
      </c>
      <c r="AD264">
        <v>15</v>
      </c>
      <c r="AE264">
        <v>0</v>
      </c>
      <c r="AF264">
        <v>0</v>
      </c>
      <c r="AG264">
        <v>0</v>
      </c>
      <c r="AH264" t="s">
        <v>150</v>
      </c>
      <c r="AI264" s="1">
        <v>44638.208611111113</v>
      </c>
      <c r="AJ264">
        <v>669</v>
      </c>
      <c r="AK264">
        <v>5</v>
      </c>
      <c r="AL264">
        <v>0</v>
      </c>
      <c r="AM264">
        <v>5</v>
      </c>
      <c r="AN264">
        <v>0</v>
      </c>
      <c r="AO264">
        <v>5</v>
      </c>
      <c r="AP264">
        <v>10</v>
      </c>
      <c r="AQ264">
        <v>0</v>
      </c>
      <c r="AR264">
        <v>0</v>
      </c>
      <c r="AS264">
        <v>0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x14ac:dyDescent="0.35">
      <c r="A265" t="s">
        <v>662</v>
      </c>
      <c r="B265" t="s">
        <v>77</v>
      </c>
      <c r="C265" t="s">
        <v>648</v>
      </c>
      <c r="D265" t="s">
        <v>79</v>
      </c>
      <c r="E265" s="2" t="str">
        <f>HYPERLINK("capsilon://?command=openfolder&amp;siteaddress=FAM.docvelocity-na8.net&amp;folderid=FX67723BE7-8C56-BC1D-B1F8-55AC0D1B8F54","FX22036731")</f>
        <v>FX22036731</v>
      </c>
      <c r="F265" t="s">
        <v>80</v>
      </c>
      <c r="G265" t="s">
        <v>80</v>
      </c>
      <c r="H265" t="s">
        <v>81</v>
      </c>
      <c r="I265" t="s">
        <v>651</v>
      </c>
      <c r="J265">
        <v>112</v>
      </c>
      <c r="K265" t="s">
        <v>83</v>
      </c>
      <c r="L265" t="s">
        <v>84</v>
      </c>
      <c r="M265" t="s">
        <v>85</v>
      </c>
      <c r="N265">
        <v>2</v>
      </c>
      <c r="O265" s="1">
        <v>44638.161192129628</v>
      </c>
      <c r="P265" s="1">
        <v>44638.219236111108</v>
      </c>
      <c r="Q265">
        <v>3393</v>
      </c>
      <c r="R265">
        <v>1622</v>
      </c>
      <c r="S265" t="b">
        <v>0</v>
      </c>
      <c r="T265" t="s">
        <v>86</v>
      </c>
      <c r="U265" t="b">
        <v>1</v>
      </c>
      <c r="V265" t="s">
        <v>535</v>
      </c>
      <c r="W265" s="1">
        <v>44638.170486111114</v>
      </c>
      <c r="X265">
        <v>695</v>
      </c>
      <c r="Y265">
        <v>84</v>
      </c>
      <c r="Z265">
        <v>0</v>
      </c>
      <c r="AA265">
        <v>84</v>
      </c>
      <c r="AB265">
        <v>0</v>
      </c>
      <c r="AC265">
        <v>6</v>
      </c>
      <c r="AD265">
        <v>28</v>
      </c>
      <c r="AE265">
        <v>0</v>
      </c>
      <c r="AF265">
        <v>0</v>
      </c>
      <c r="AG265">
        <v>0</v>
      </c>
      <c r="AH265" t="s">
        <v>150</v>
      </c>
      <c r="AI265" s="1">
        <v>44638.219236111108</v>
      </c>
      <c r="AJ265">
        <v>917</v>
      </c>
      <c r="AK265">
        <v>5</v>
      </c>
      <c r="AL265">
        <v>0</v>
      </c>
      <c r="AM265">
        <v>5</v>
      </c>
      <c r="AN265">
        <v>0</v>
      </c>
      <c r="AO265">
        <v>5</v>
      </c>
      <c r="AP265">
        <v>23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x14ac:dyDescent="0.35">
      <c r="A266" t="s">
        <v>663</v>
      </c>
      <c r="B266" t="s">
        <v>77</v>
      </c>
      <c r="C266" t="s">
        <v>648</v>
      </c>
      <c r="D266" t="s">
        <v>79</v>
      </c>
      <c r="E266" s="2" t="str">
        <f>HYPERLINK("capsilon://?command=openfolder&amp;siteaddress=FAM.docvelocity-na8.net&amp;folderid=FX67723BE7-8C56-BC1D-B1F8-55AC0D1B8F54","FX22036731")</f>
        <v>FX22036731</v>
      </c>
      <c r="F266" t="s">
        <v>80</v>
      </c>
      <c r="G266" t="s">
        <v>80</v>
      </c>
      <c r="H266" t="s">
        <v>81</v>
      </c>
      <c r="I266" t="s">
        <v>653</v>
      </c>
      <c r="J266">
        <v>328</v>
      </c>
      <c r="K266" t="s">
        <v>83</v>
      </c>
      <c r="L266" t="s">
        <v>84</v>
      </c>
      <c r="M266" t="s">
        <v>85</v>
      </c>
      <c r="N266">
        <v>2</v>
      </c>
      <c r="O266" s="1">
        <v>44638.166759259257</v>
      </c>
      <c r="P266" s="1">
        <v>44638.271828703706</v>
      </c>
      <c r="Q266">
        <v>6051</v>
      </c>
      <c r="R266">
        <v>3027</v>
      </c>
      <c r="S266" t="b">
        <v>0</v>
      </c>
      <c r="T266" t="s">
        <v>86</v>
      </c>
      <c r="U266" t="b">
        <v>1</v>
      </c>
      <c r="V266" t="s">
        <v>664</v>
      </c>
      <c r="W266" s="1">
        <v>44638.192141203705</v>
      </c>
      <c r="X266">
        <v>2154</v>
      </c>
      <c r="Y266">
        <v>178</v>
      </c>
      <c r="Z266">
        <v>0</v>
      </c>
      <c r="AA266">
        <v>178</v>
      </c>
      <c r="AB266">
        <v>10</v>
      </c>
      <c r="AC266">
        <v>16</v>
      </c>
      <c r="AD266">
        <v>150</v>
      </c>
      <c r="AE266">
        <v>0</v>
      </c>
      <c r="AF266">
        <v>0</v>
      </c>
      <c r="AG266">
        <v>0</v>
      </c>
      <c r="AH266" t="s">
        <v>150</v>
      </c>
      <c r="AI266" s="1">
        <v>44638.271828703706</v>
      </c>
      <c r="AJ266">
        <v>787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150</v>
      </c>
      <c r="AQ266">
        <v>0</v>
      </c>
      <c r="AR266">
        <v>0</v>
      </c>
      <c r="AS266">
        <v>0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35">
      <c r="A267" t="s">
        <v>665</v>
      </c>
      <c r="B267" t="s">
        <v>77</v>
      </c>
      <c r="C267" t="s">
        <v>648</v>
      </c>
      <c r="D267" t="s">
        <v>79</v>
      </c>
      <c r="E267" s="2" t="str">
        <f>HYPERLINK("capsilon://?command=openfolder&amp;siteaddress=FAM.docvelocity-na8.net&amp;folderid=FX67723BE7-8C56-BC1D-B1F8-55AC0D1B8F54","FX22036731")</f>
        <v>FX22036731</v>
      </c>
      <c r="F267" t="s">
        <v>80</v>
      </c>
      <c r="G267" t="s">
        <v>80</v>
      </c>
      <c r="H267" t="s">
        <v>81</v>
      </c>
      <c r="I267" t="s">
        <v>655</v>
      </c>
      <c r="J267">
        <v>138</v>
      </c>
      <c r="K267" t="s">
        <v>83</v>
      </c>
      <c r="L267" t="s">
        <v>84</v>
      </c>
      <c r="M267" t="s">
        <v>85</v>
      </c>
      <c r="N267">
        <v>2</v>
      </c>
      <c r="O267" s="1">
        <v>44638.168090277781</v>
      </c>
      <c r="P267" s="1">
        <v>44638.265092592592</v>
      </c>
      <c r="Q267">
        <v>6840</v>
      </c>
      <c r="R267">
        <v>1541</v>
      </c>
      <c r="S267" t="b">
        <v>0</v>
      </c>
      <c r="T267" t="s">
        <v>86</v>
      </c>
      <c r="U267" t="b">
        <v>1</v>
      </c>
      <c r="V267" t="s">
        <v>535</v>
      </c>
      <c r="W267" s="1">
        <v>44638.181516203702</v>
      </c>
      <c r="X267">
        <v>905</v>
      </c>
      <c r="Y267">
        <v>118</v>
      </c>
      <c r="Z267">
        <v>0</v>
      </c>
      <c r="AA267">
        <v>118</v>
      </c>
      <c r="AB267">
        <v>0</v>
      </c>
      <c r="AC267">
        <v>29</v>
      </c>
      <c r="AD267">
        <v>20</v>
      </c>
      <c r="AE267">
        <v>0</v>
      </c>
      <c r="AF267">
        <v>0</v>
      </c>
      <c r="AG267">
        <v>0</v>
      </c>
      <c r="AH267" t="s">
        <v>298</v>
      </c>
      <c r="AI267" s="1">
        <v>44638.265092592592</v>
      </c>
      <c r="AJ267">
        <v>595</v>
      </c>
      <c r="AK267">
        <v>2</v>
      </c>
      <c r="AL267">
        <v>0</v>
      </c>
      <c r="AM267">
        <v>2</v>
      </c>
      <c r="AN267">
        <v>0</v>
      </c>
      <c r="AO267">
        <v>2</v>
      </c>
      <c r="AP267">
        <v>18</v>
      </c>
      <c r="AQ267">
        <v>0</v>
      </c>
      <c r="AR267">
        <v>0</v>
      </c>
      <c r="AS267">
        <v>0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x14ac:dyDescent="0.35">
      <c r="A268" t="s">
        <v>666</v>
      </c>
      <c r="B268" t="s">
        <v>77</v>
      </c>
      <c r="C268" t="s">
        <v>657</v>
      </c>
      <c r="D268" t="s">
        <v>79</v>
      </c>
      <c r="E268" s="2" t="str">
        <f>HYPERLINK("capsilon://?command=openfolder&amp;siteaddress=FAM.docvelocity-na8.net&amp;folderid=FXFC977F16-67CC-4B28-7F7F-4AFCD6732EA5","FX22036706")</f>
        <v>FX22036706</v>
      </c>
      <c r="F268" t="s">
        <v>80</v>
      </c>
      <c r="G268" t="s">
        <v>80</v>
      </c>
      <c r="H268" t="s">
        <v>81</v>
      </c>
      <c r="I268" t="s">
        <v>658</v>
      </c>
      <c r="J268">
        <v>280</v>
      </c>
      <c r="K268" t="s">
        <v>83</v>
      </c>
      <c r="L268" t="s">
        <v>84</v>
      </c>
      <c r="M268" t="s">
        <v>85</v>
      </c>
      <c r="N268">
        <v>2</v>
      </c>
      <c r="O268" s="1">
        <v>44638.170972222222</v>
      </c>
      <c r="P268" s="1">
        <v>44638.274953703702</v>
      </c>
      <c r="Q268">
        <v>7241</v>
      </c>
      <c r="R268">
        <v>1743</v>
      </c>
      <c r="S268" t="b">
        <v>0</v>
      </c>
      <c r="T268" t="s">
        <v>86</v>
      </c>
      <c r="U268" t="b">
        <v>1</v>
      </c>
      <c r="V268" t="s">
        <v>485</v>
      </c>
      <c r="W268" s="1">
        <v>44638.184629629628</v>
      </c>
      <c r="X268">
        <v>883</v>
      </c>
      <c r="Y268">
        <v>260</v>
      </c>
      <c r="Z268">
        <v>0</v>
      </c>
      <c r="AA268">
        <v>260</v>
      </c>
      <c r="AB268">
        <v>0</v>
      </c>
      <c r="AC268">
        <v>1</v>
      </c>
      <c r="AD268">
        <v>20</v>
      </c>
      <c r="AE268">
        <v>0</v>
      </c>
      <c r="AF268">
        <v>0</v>
      </c>
      <c r="AG268">
        <v>0</v>
      </c>
      <c r="AH268" t="s">
        <v>298</v>
      </c>
      <c r="AI268" s="1">
        <v>44638.274953703702</v>
      </c>
      <c r="AJ268">
        <v>852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20</v>
      </c>
      <c r="AQ268">
        <v>0</v>
      </c>
      <c r="AR268">
        <v>0</v>
      </c>
      <c r="AS268">
        <v>0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x14ac:dyDescent="0.35">
      <c r="A269" t="s">
        <v>667</v>
      </c>
      <c r="B269" t="s">
        <v>77</v>
      </c>
      <c r="C269" t="s">
        <v>300</v>
      </c>
      <c r="D269" t="s">
        <v>79</v>
      </c>
      <c r="E269" s="2" t="str">
        <f>HYPERLINK("capsilon://?command=openfolder&amp;siteaddress=FAM.docvelocity-na8.net&amp;folderid=FXEF6B9233-93B2-1348-5ECD-4264D35C5AEA","FX22013019")</f>
        <v>FX22013019</v>
      </c>
      <c r="F269" t="s">
        <v>80</v>
      </c>
      <c r="G269" t="s">
        <v>80</v>
      </c>
      <c r="H269" t="s">
        <v>81</v>
      </c>
      <c r="I269" t="s">
        <v>668</v>
      </c>
      <c r="J269">
        <v>0</v>
      </c>
      <c r="K269" t="s">
        <v>83</v>
      </c>
      <c r="L269" t="s">
        <v>84</v>
      </c>
      <c r="M269" t="s">
        <v>85</v>
      </c>
      <c r="N269">
        <v>2</v>
      </c>
      <c r="O269" s="1">
        <v>44638.370300925926</v>
      </c>
      <c r="P269" s="1">
        <v>44638.380115740743</v>
      </c>
      <c r="Q269">
        <v>619</v>
      </c>
      <c r="R269">
        <v>229</v>
      </c>
      <c r="S269" t="b">
        <v>0</v>
      </c>
      <c r="T269" t="s">
        <v>86</v>
      </c>
      <c r="U269" t="b">
        <v>0</v>
      </c>
      <c r="V269" t="s">
        <v>485</v>
      </c>
      <c r="W269" s="1">
        <v>44638.373923611114</v>
      </c>
      <c r="X269">
        <v>93</v>
      </c>
      <c r="Y269">
        <v>9</v>
      </c>
      <c r="Z269">
        <v>0</v>
      </c>
      <c r="AA269">
        <v>9</v>
      </c>
      <c r="AB269">
        <v>0</v>
      </c>
      <c r="AC269">
        <v>4</v>
      </c>
      <c r="AD269">
        <v>-9</v>
      </c>
      <c r="AE269">
        <v>0</v>
      </c>
      <c r="AF269">
        <v>0</v>
      </c>
      <c r="AG269">
        <v>0</v>
      </c>
      <c r="AH269" t="s">
        <v>183</v>
      </c>
      <c r="AI269" s="1">
        <v>44638.380115740743</v>
      </c>
      <c r="AJ269">
        <v>136</v>
      </c>
      <c r="AK269">
        <v>2</v>
      </c>
      <c r="AL269">
        <v>0</v>
      </c>
      <c r="AM269">
        <v>2</v>
      </c>
      <c r="AN269">
        <v>0</v>
      </c>
      <c r="AO269">
        <v>1</v>
      </c>
      <c r="AP269">
        <v>-11</v>
      </c>
      <c r="AQ269">
        <v>0</v>
      </c>
      <c r="AR269">
        <v>0</v>
      </c>
      <c r="AS269">
        <v>0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x14ac:dyDescent="0.35">
      <c r="A270" t="s">
        <v>669</v>
      </c>
      <c r="B270" t="s">
        <v>77</v>
      </c>
      <c r="C270" t="s">
        <v>670</v>
      </c>
      <c r="D270" t="s">
        <v>79</v>
      </c>
      <c r="E270" s="2" t="str">
        <f>HYPERLINK("capsilon://?command=openfolder&amp;siteaddress=FAM.docvelocity-na8.net&amp;folderid=FX3D6EDBD1-6D5A-C274-A286-8F5A16ECEE6B","FX220211872")</f>
        <v>FX220211872</v>
      </c>
      <c r="F270" t="s">
        <v>80</v>
      </c>
      <c r="G270" t="s">
        <v>80</v>
      </c>
      <c r="H270" t="s">
        <v>81</v>
      </c>
      <c r="I270" t="s">
        <v>671</v>
      </c>
      <c r="J270">
        <v>0</v>
      </c>
      <c r="K270" t="s">
        <v>83</v>
      </c>
      <c r="L270" t="s">
        <v>84</v>
      </c>
      <c r="M270" t="s">
        <v>85</v>
      </c>
      <c r="N270">
        <v>2</v>
      </c>
      <c r="O270" s="1">
        <v>44638.573171296295</v>
      </c>
      <c r="P270" s="1">
        <v>44638.588564814818</v>
      </c>
      <c r="Q270">
        <v>1236</v>
      </c>
      <c r="R270">
        <v>94</v>
      </c>
      <c r="S270" t="b">
        <v>0</v>
      </c>
      <c r="T270" t="s">
        <v>86</v>
      </c>
      <c r="U270" t="b">
        <v>0</v>
      </c>
      <c r="V270" t="s">
        <v>454</v>
      </c>
      <c r="W270" s="1">
        <v>44638.573923611111</v>
      </c>
      <c r="X270">
        <v>45</v>
      </c>
      <c r="Y270">
        <v>0</v>
      </c>
      <c r="Z270">
        <v>0</v>
      </c>
      <c r="AA270">
        <v>0</v>
      </c>
      <c r="AB270">
        <v>52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97</v>
      </c>
      <c r="AI270" s="1">
        <v>44638.588564814818</v>
      </c>
      <c r="AJ270">
        <v>49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0</v>
      </c>
      <c r="AQ270">
        <v>0</v>
      </c>
      <c r="AR270">
        <v>0</v>
      </c>
      <c r="AS270">
        <v>0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x14ac:dyDescent="0.35">
      <c r="A271" t="s">
        <v>672</v>
      </c>
      <c r="B271" t="s">
        <v>77</v>
      </c>
      <c r="C271" t="s">
        <v>634</v>
      </c>
      <c r="D271" t="s">
        <v>79</v>
      </c>
      <c r="E271" s="2" t="str">
        <f>HYPERLINK("capsilon://?command=openfolder&amp;siteaddress=FAM.docvelocity-na8.net&amp;folderid=FXA5EDD204-27EB-3CEA-20A6-618984EDA550","FX220212856")</f>
        <v>FX220212856</v>
      </c>
      <c r="F271" t="s">
        <v>80</v>
      </c>
      <c r="G271" t="s">
        <v>80</v>
      </c>
      <c r="H271" t="s">
        <v>81</v>
      </c>
      <c r="I271" t="s">
        <v>635</v>
      </c>
      <c r="J271">
        <v>0</v>
      </c>
      <c r="K271" t="s">
        <v>83</v>
      </c>
      <c r="L271" t="s">
        <v>84</v>
      </c>
      <c r="M271" t="s">
        <v>85</v>
      </c>
      <c r="N271">
        <v>2</v>
      </c>
      <c r="O271" s="1">
        <v>44622.503506944442</v>
      </c>
      <c r="P271" s="1">
        <v>44622.641006944446</v>
      </c>
      <c r="Q271">
        <v>9436</v>
      </c>
      <c r="R271">
        <v>2444</v>
      </c>
      <c r="S271" t="b">
        <v>0</v>
      </c>
      <c r="T271" t="s">
        <v>86</v>
      </c>
      <c r="U271" t="b">
        <v>1</v>
      </c>
      <c r="V271" t="s">
        <v>174</v>
      </c>
      <c r="W271" s="1">
        <v>44622.533715277779</v>
      </c>
      <c r="X271">
        <v>1986</v>
      </c>
      <c r="Y271">
        <v>142</v>
      </c>
      <c r="Z271">
        <v>0</v>
      </c>
      <c r="AA271">
        <v>142</v>
      </c>
      <c r="AB271">
        <v>27</v>
      </c>
      <c r="AC271">
        <v>118</v>
      </c>
      <c r="AD271">
        <v>-142</v>
      </c>
      <c r="AE271">
        <v>0</v>
      </c>
      <c r="AF271">
        <v>0</v>
      </c>
      <c r="AG271">
        <v>0</v>
      </c>
      <c r="AH271" t="s">
        <v>98</v>
      </c>
      <c r="AI271" s="1">
        <v>44622.641006944446</v>
      </c>
      <c r="AJ271">
        <v>451</v>
      </c>
      <c r="AK271">
        <v>9</v>
      </c>
      <c r="AL271">
        <v>0</v>
      </c>
      <c r="AM271">
        <v>9</v>
      </c>
      <c r="AN271">
        <v>27</v>
      </c>
      <c r="AO271">
        <v>9</v>
      </c>
      <c r="AP271">
        <v>-151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x14ac:dyDescent="0.35">
      <c r="A272" t="s">
        <v>673</v>
      </c>
      <c r="B272" t="s">
        <v>77</v>
      </c>
      <c r="C272" t="s">
        <v>674</v>
      </c>
      <c r="D272" t="s">
        <v>79</v>
      </c>
      <c r="E272" s="2" t="str">
        <f>HYPERLINK("capsilon://?command=openfolder&amp;siteaddress=FAM.docvelocity-na8.net&amp;folderid=FX1653812D-7753-5132-A682-B35EEC837033","FX22028598")</f>
        <v>FX22028598</v>
      </c>
      <c r="F272" t="s">
        <v>80</v>
      </c>
      <c r="G272" t="s">
        <v>80</v>
      </c>
      <c r="H272" t="s">
        <v>81</v>
      </c>
      <c r="I272" t="s">
        <v>675</v>
      </c>
      <c r="J272">
        <v>56</v>
      </c>
      <c r="K272" t="s">
        <v>83</v>
      </c>
      <c r="L272" t="s">
        <v>84</v>
      </c>
      <c r="M272" t="s">
        <v>85</v>
      </c>
      <c r="N272">
        <v>1</v>
      </c>
      <c r="O272" s="1">
        <v>44641.364768518521</v>
      </c>
      <c r="P272" s="1">
        <v>44641.440810185188</v>
      </c>
      <c r="Q272">
        <v>5816</v>
      </c>
      <c r="R272">
        <v>754</v>
      </c>
      <c r="S272" t="b">
        <v>0</v>
      </c>
      <c r="T272" t="s">
        <v>86</v>
      </c>
      <c r="U272" t="b">
        <v>0</v>
      </c>
      <c r="V272" t="s">
        <v>676</v>
      </c>
      <c r="W272" s="1">
        <v>44641.440810185188</v>
      </c>
      <c r="X272">
        <v>754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56</v>
      </c>
      <c r="AE272">
        <v>42</v>
      </c>
      <c r="AF272">
        <v>0</v>
      </c>
      <c r="AG272">
        <v>4</v>
      </c>
      <c r="AH272" t="s">
        <v>86</v>
      </c>
      <c r="AI272" t="s">
        <v>86</v>
      </c>
      <c r="AJ272" t="s">
        <v>86</v>
      </c>
      <c r="AK272" t="s">
        <v>86</v>
      </c>
      <c r="AL272" t="s">
        <v>86</v>
      </c>
      <c r="AM272" t="s">
        <v>86</v>
      </c>
      <c r="AN272" t="s">
        <v>86</v>
      </c>
      <c r="AO272" t="s">
        <v>86</v>
      </c>
      <c r="AP272" t="s">
        <v>86</v>
      </c>
      <c r="AQ272" t="s">
        <v>86</v>
      </c>
      <c r="AR272" t="s">
        <v>86</v>
      </c>
      <c r="AS272" t="s">
        <v>86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x14ac:dyDescent="0.35">
      <c r="A273" t="s">
        <v>677</v>
      </c>
      <c r="B273" t="s">
        <v>77</v>
      </c>
      <c r="C273" t="s">
        <v>674</v>
      </c>
      <c r="D273" t="s">
        <v>79</v>
      </c>
      <c r="E273" s="2" t="str">
        <f>HYPERLINK("capsilon://?command=openfolder&amp;siteaddress=FAM.docvelocity-na8.net&amp;folderid=FX1653812D-7753-5132-A682-B35EEC837033","FX22028598")</f>
        <v>FX22028598</v>
      </c>
      <c r="F273" t="s">
        <v>80</v>
      </c>
      <c r="G273" t="s">
        <v>80</v>
      </c>
      <c r="H273" t="s">
        <v>81</v>
      </c>
      <c r="I273" t="s">
        <v>678</v>
      </c>
      <c r="J273">
        <v>407</v>
      </c>
      <c r="K273" t="s">
        <v>83</v>
      </c>
      <c r="L273" t="s">
        <v>84</v>
      </c>
      <c r="M273" t="s">
        <v>85</v>
      </c>
      <c r="N273">
        <v>1</v>
      </c>
      <c r="O273" s="1">
        <v>44641.365069444444</v>
      </c>
      <c r="P273" s="1">
        <v>44641.446215277778</v>
      </c>
      <c r="Q273">
        <v>6545</v>
      </c>
      <c r="R273">
        <v>466</v>
      </c>
      <c r="S273" t="b">
        <v>0</v>
      </c>
      <c r="T273" t="s">
        <v>86</v>
      </c>
      <c r="U273" t="b">
        <v>0</v>
      </c>
      <c r="V273" t="s">
        <v>676</v>
      </c>
      <c r="W273" s="1">
        <v>44641.446215277778</v>
      </c>
      <c r="X273">
        <v>466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407</v>
      </c>
      <c r="AE273">
        <v>397</v>
      </c>
      <c r="AF273">
        <v>0</v>
      </c>
      <c r="AG273">
        <v>7</v>
      </c>
      <c r="AH273" t="s">
        <v>86</v>
      </c>
      <c r="AI273" t="s">
        <v>86</v>
      </c>
      <c r="AJ273" t="s">
        <v>86</v>
      </c>
      <c r="AK273" t="s">
        <v>86</v>
      </c>
      <c r="AL273" t="s">
        <v>86</v>
      </c>
      <c r="AM273" t="s">
        <v>86</v>
      </c>
      <c r="AN273" t="s">
        <v>86</v>
      </c>
      <c r="AO273" t="s">
        <v>86</v>
      </c>
      <c r="AP273" t="s">
        <v>86</v>
      </c>
      <c r="AQ273" t="s">
        <v>86</v>
      </c>
      <c r="AR273" t="s">
        <v>86</v>
      </c>
      <c r="AS273" t="s">
        <v>86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x14ac:dyDescent="0.35">
      <c r="A274" t="s">
        <v>679</v>
      </c>
      <c r="B274" t="s">
        <v>77</v>
      </c>
      <c r="C274" t="s">
        <v>680</v>
      </c>
      <c r="D274" t="s">
        <v>79</v>
      </c>
      <c r="E274" s="2" t="str">
        <f>HYPERLINK("capsilon://?command=openfolder&amp;siteaddress=FAM.docvelocity-na8.net&amp;folderid=FXAB63478C-AE62-6A48-4808-0CF39E5FDF82","FX22037563")</f>
        <v>FX22037563</v>
      </c>
      <c r="F274" t="s">
        <v>80</v>
      </c>
      <c r="G274" t="s">
        <v>80</v>
      </c>
      <c r="H274" t="s">
        <v>81</v>
      </c>
      <c r="I274" t="s">
        <v>681</v>
      </c>
      <c r="J274">
        <v>294</v>
      </c>
      <c r="K274" t="s">
        <v>83</v>
      </c>
      <c r="L274" t="s">
        <v>84</v>
      </c>
      <c r="M274" t="s">
        <v>85</v>
      </c>
      <c r="N274">
        <v>1</v>
      </c>
      <c r="O274" s="1">
        <v>44641.369675925926</v>
      </c>
      <c r="P274" s="1">
        <v>44641.448819444442</v>
      </c>
      <c r="Q274">
        <v>6623</v>
      </c>
      <c r="R274">
        <v>215</v>
      </c>
      <c r="S274" t="b">
        <v>0</v>
      </c>
      <c r="T274" t="s">
        <v>86</v>
      </c>
      <c r="U274" t="b">
        <v>0</v>
      </c>
      <c r="V274" t="s">
        <v>676</v>
      </c>
      <c r="W274" s="1">
        <v>44641.448819444442</v>
      </c>
      <c r="X274">
        <v>215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294</v>
      </c>
      <c r="AE274">
        <v>289</v>
      </c>
      <c r="AF274">
        <v>0</v>
      </c>
      <c r="AG274">
        <v>3</v>
      </c>
      <c r="AH274" t="s">
        <v>86</v>
      </c>
      <c r="AI274" t="s">
        <v>86</v>
      </c>
      <c r="AJ274" t="s">
        <v>86</v>
      </c>
      <c r="AK274" t="s">
        <v>86</v>
      </c>
      <c r="AL274" t="s">
        <v>86</v>
      </c>
      <c r="AM274" t="s">
        <v>86</v>
      </c>
      <c r="AN274" t="s">
        <v>86</v>
      </c>
      <c r="AO274" t="s">
        <v>86</v>
      </c>
      <c r="AP274" t="s">
        <v>86</v>
      </c>
      <c r="AQ274" t="s">
        <v>86</v>
      </c>
      <c r="AR274" t="s">
        <v>86</v>
      </c>
      <c r="AS274" t="s">
        <v>86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x14ac:dyDescent="0.35">
      <c r="A275" t="s">
        <v>682</v>
      </c>
      <c r="B275" t="s">
        <v>77</v>
      </c>
      <c r="C275" t="s">
        <v>683</v>
      </c>
      <c r="D275" t="s">
        <v>79</v>
      </c>
      <c r="E275" s="2" t="str">
        <f>HYPERLINK("capsilon://?command=openfolder&amp;siteaddress=FAM.docvelocity-na8.net&amp;folderid=FXA15030E7-2D08-E097-94FD-E294D7BE7D46","FX22036500")</f>
        <v>FX22036500</v>
      </c>
      <c r="F275" t="s">
        <v>80</v>
      </c>
      <c r="G275" t="s">
        <v>80</v>
      </c>
      <c r="H275" t="s">
        <v>81</v>
      </c>
      <c r="I275" t="s">
        <v>684</v>
      </c>
      <c r="J275">
        <v>179</v>
      </c>
      <c r="K275" t="s">
        <v>83</v>
      </c>
      <c r="L275" t="s">
        <v>84</v>
      </c>
      <c r="M275" t="s">
        <v>85</v>
      </c>
      <c r="N275">
        <v>1</v>
      </c>
      <c r="O275" s="1">
        <v>44641.370335648149</v>
      </c>
      <c r="P275" s="1">
        <v>44641.451111111113</v>
      </c>
      <c r="Q275">
        <v>6789</v>
      </c>
      <c r="R275">
        <v>190</v>
      </c>
      <c r="S275" t="b">
        <v>0</v>
      </c>
      <c r="T275" t="s">
        <v>86</v>
      </c>
      <c r="U275" t="b">
        <v>0</v>
      </c>
      <c r="V275" t="s">
        <v>676</v>
      </c>
      <c r="W275" s="1">
        <v>44641.451111111113</v>
      </c>
      <c r="X275">
        <v>190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179</v>
      </c>
      <c r="AE275">
        <v>174</v>
      </c>
      <c r="AF275">
        <v>0</v>
      </c>
      <c r="AG275">
        <v>4</v>
      </c>
      <c r="AH275" t="s">
        <v>86</v>
      </c>
      <c r="AI275" t="s">
        <v>86</v>
      </c>
      <c r="AJ275" t="s">
        <v>86</v>
      </c>
      <c r="AK275" t="s">
        <v>86</v>
      </c>
      <c r="AL275" t="s">
        <v>86</v>
      </c>
      <c r="AM275" t="s">
        <v>86</v>
      </c>
      <c r="AN275" t="s">
        <v>86</v>
      </c>
      <c r="AO275" t="s">
        <v>86</v>
      </c>
      <c r="AP275" t="s">
        <v>86</v>
      </c>
      <c r="AQ275" t="s">
        <v>86</v>
      </c>
      <c r="AR275" t="s">
        <v>86</v>
      </c>
      <c r="AS275" t="s">
        <v>86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x14ac:dyDescent="0.35">
      <c r="A276" t="s">
        <v>685</v>
      </c>
      <c r="B276" t="s">
        <v>77</v>
      </c>
      <c r="C276" t="s">
        <v>683</v>
      </c>
      <c r="D276" t="s">
        <v>79</v>
      </c>
      <c r="E276" s="2" t="str">
        <f>HYPERLINK("capsilon://?command=openfolder&amp;siteaddress=FAM.docvelocity-na8.net&amp;folderid=FXA15030E7-2D08-E097-94FD-E294D7BE7D46","FX22036500")</f>
        <v>FX22036500</v>
      </c>
      <c r="F276" t="s">
        <v>80</v>
      </c>
      <c r="G276" t="s">
        <v>80</v>
      </c>
      <c r="H276" t="s">
        <v>81</v>
      </c>
      <c r="I276" t="s">
        <v>686</v>
      </c>
      <c r="J276">
        <v>98</v>
      </c>
      <c r="K276" t="s">
        <v>83</v>
      </c>
      <c r="L276" t="s">
        <v>84</v>
      </c>
      <c r="M276" t="s">
        <v>85</v>
      </c>
      <c r="N276">
        <v>1</v>
      </c>
      <c r="O276" s="1">
        <v>44641.370891203704</v>
      </c>
      <c r="P276" s="1">
        <v>44641.452881944446</v>
      </c>
      <c r="Q276">
        <v>6940</v>
      </c>
      <c r="R276">
        <v>144</v>
      </c>
      <c r="S276" t="b">
        <v>0</v>
      </c>
      <c r="T276" t="s">
        <v>86</v>
      </c>
      <c r="U276" t="b">
        <v>0</v>
      </c>
      <c r="V276" t="s">
        <v>676</v>
      </c>
      <c r="W276" s="1">
        <v>44641.452881944446</v>
      </c>
      <c r="X276">
        <v>144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98</v>
      </c>
      <c r="AE276">
        <v>93</v>
      </c>
      <c r="AF276">
        <v>0</v>
      </c>
      <c r="AG276">
        <v>3</v>
      </c>
      <c r="AH276" t="s">
        <v>86</v>
      </c>
      <c r="AI276" t="s">
        <v>86</v>
      </c>
      <c r="AJ276" t="s">
        <v>86</v>
      </c>
      <c r="AK276" t="s">
        <v>86</v>
      </c>
      <c r="AL276" t="s">
        <v>86</v>
      </c>
      <c r="AM276" t="s">
        <v>86</v>
      </c>
      <c r="AN276" t="s">
        <v>86</v>
      </c>
      <c r="AO276" t="s">
        <v>86</v>
      </c>
      <c r="AP276" t="s">
        <v>86</v>
      </c>
      <c r="AQ276" t="s">
        <v>86</v>
      </c>
      <c r="AR276" t="s">
        <v>86</v>
      </c>
      <c r="AS276" t="s">
        <v>86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x14ac:dyDescent="0.35">
      <c r="A277" t="s">
        <v>687</v>
      </c>
      <c r="B277" t="s">
        <v>77</v>
      </c>
      <c r="C277" t="s">
        <v>683</v>
      </c>
      <c r="D277" t="s">
        <v>79</v>
      </c>
      <c r="E277" s="2" t="str">
        <f>HYPERLINK("capsilon://?command=openfolder&amp;siteaddress=FAM.docvelocity-na8.net&amp;folderid=FXA15030E7-2D08-E097-94FD-E294D7BE7D46","FX22036500")</f>
        <v>FX22036500</v>
      </c>
      <c r="F277" t="s">
        <v>80</v>
      </c>
      <c r="G277" t="s">
        <v>80</v>
      </c>
      <c r="H277" t="s">
        <v>81</v>
      </c>
      <c r="I277" t="s">
        <v>688</v>
      </c>
      <c r="J277">
        <v>79</v>
      </c>
      <c r="K277" t="s">
        <v>83</v>
      </c>
      <c r="L277" t="s">
        <v>84</v>
      </c>
      <c r="M277" t="s">
        <v>85</v>
      </c>
      <c r="N277">
        <v>1</v>
      </c>
      <c r="O277" s="1">
        <v>44641.371006944442</v>
      </c>
      <c r="P277" s="1">
        <v>44641.486643518518</v>
      </c>
      <c r="Q277">
        <v>9849</v>
      </c>
      <c r="R277">
        <v>142</v>
      </c>
      <c r="S277" t="b">
        <v>0</v>
      </c>
      <c r="T277" t="s">
        <v>86</v>
      </c>
      <c r="U277" t="b">
        <v>0</v>
      </c>
      <c r="V277" t="s">
        <v>676</v>
      </c>
      <c r="W277" s="1">
        <v>44641.486643518518</v>
      </c>
      <c r="X277">
        <v>97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79</v>
      </c>
      <c r="AE277">
        <v>74</v>
      </c>
      <c r="AF277">
        <v>0</v>
      </c>
      <c r="AG277">
        <v>2</v>
      </c>
      <c r="AH277" t="s">
        <v>86</v>
      </c>
      <c r="AI277" t="s">
        <v>86</v>
      </c>
      <c r="AJ277" t="s">
        <v>86</v>
      </c>
      <c r="AK277" t="s">
        <v>86</v>
      </c>
      <c r="AL277" t="s">
        <v>86</v>
      </c>
      <c r="AM277" t="s">
        <v>86</v>
      </c>
      <c r="AN277" t="s">
        <v>86</v>
      </c>
      <c r="AO277" t="s">
        <v>86</v>
      </c>
      <c r="AP277" t="s">
        <v>86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x14ac:dyDescent="0.35">
      <c r="A278" t="s">
        <v>689</v>
      </c>
      <c r="B278" t="s">
        <v>77</v>
      </c>
      <c r="C278" t="s">
        <v>690</v>
      </c>
      <c r="D278" t="s">
        <v>79</v>
      </c>
      <c r="E278" s="2" t="str">
        <f>HYPERLINK("capsilon://?command=openfolder&amp;siteaddress=FAM.docvelocity-na8.net&amp;folderid=FX276F7D89-EA69-98AD-11F3-1B86815A1439","FX22036595")</f>
        <v>FX22036595</v>
      </c>
      <c r="F278" t="s">
        <v>80</v>
      </c>
      <c r="G278" t="s">
        <v>80</v>
      </c>
      <c r="H278" t="s">
        <v>81</v>
      </c>
      <c r="I278" t="s">
        <v>691</v>
      </c>
      <c r="J278">
        <v>86</v>
      </c>
      <c r="K278" t="s">
        <v>83</v>
      </c>
      <c r="L278" t="s">
        <v>84</v>
      </c>
      <c r="M278" t="s">
        <v>85</v>
      </c>
      <c r="N278">
        <v>1</v>
      </c>
      <c r="O278" s="1">
        <v>44641.372094907405</v>
      </c>
      <c r="P278" s="1">
        <v>44641.489027777781</v>
      </c>
      <c r="Q278">
        <v>9898</v>
      </c>
      <c r="R278">
        <v>205</v>
      </c>
      <c r="S278" t="b">
        <v>0</v>
      </c>
      <c r="T278" t="s">
        <v>86</v>
      </c>
      <c r="U278" t="b">
        <v>0</v>
      </c>
      <c r="V278" t="s">
        <v>676</v>
      </c>
      <c r="W278" s="1">
        <v>44641.489027777781</v>
      </c>
      <c r="X278">
        <v>205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86</v>
      </c>
      <c r="AE278">
        <v>74</v>
      </c>
      <c r="AF278">
        <v>0</v>
      </c>
      <c r="AG278">
        <v>4</v>
      </c>
      <c r="AH278" t="s">
        <v>86</v>
      </c>
      <c r="AI278" t="s">
        <v>86</v>
      </c>
      <c r="AJ278" t="s">
        <v>86</v>
      </c>
      <c r="AK278" t="s">
        <v>86</v>
      </c>
      <c r="AL278" t="s">
        <v>86</v>
      </c>
      <c r="AM278" t="s">
        <v>86</v>
      </c>
      <c r="AN278" t="s">
        <v>86</v>
      </c>
      <c r="AO278" t="s">
        <v>86</v>
      </c>
      <c r="AP278" t="s">
        <v>86</v>
      </c>
      <c r="AQ278" t="s">
        <v>86</v>
      </c>
      <c r="AR278" t="s">
        <v>86</v>
      </c>
      <c r="AS278" t="s">
        <v>86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x14ac:dyDescent="0.35">
      <c r="A279" t="s">
        <v>692</v>
      </c>
      <c r="B279" t="s">
        <v>77</v>
      </c>
      <c r="C279" t="s">
        <v>690</v>
      </c>
      <c r="D279" t="s">
        <v>79</v>
      </c>
      <c r="E279" s="2" t="str">
        <f>HYPERLINK("capsilon://?command=openfolder&amp;siteaddress=FAM.docvelocity-na8.net&amp;folderid=FX276F7D89-EA69-98AD-11F3-1B86815A1439","FX22036595")</f>
        <v>FX22036595</v>
      </c>
      <c r="F279" t="s">
        <v>80</v>
      </c>
      <c r="G279" t="s">
        <v>80</v>
      </c>
      <c r="H279" t="s">
        <v>81</v>
      </c>
      <c r="I279" t="s">
        <v>693</v>
      </c>
      <c r="J279">
        <v>28</v>
      </c>
      <c r="K279" t="s">
        <v>83</v>
      </c>
      <c r="L279" t="s">
        <v>84</v>
      </c>
      <c r="M279" t="s">
        <v>85</v>
      </c>
      <c r="N279">
        <v>1</v>
      </c>
      <c r="O279" s="1">
        <v>44641.372245370374</v>
      </c>
      <c r="P279" s="1">
        <v>44641.490590277775</v>
      </c>
      <c r="Q279">
        <v>10096</v>
      </c>
      <c r="R279">
        <v>129</v>
      </c>
      <c r="S279" t="b">
        <v>0</v>
      </c>
      <c r="T279" t="s">
        <v>86</v>
      </c>
      <c r="U279" t="b">
        <v>0</v>
      </c>
      <c r="V279" t="s">
        <v>676</v>
      </c>
      <c r="W279" s="1">
        <v>44641.490590277775</v>
      </c>
      <c r="X279">
        <v>129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28</v>
      </c>
      <c r="AE279">
        <v>21</v>
      </c>
      <c r="AF279">
        <v>0</v>
      </c>
      <c r="AG279">
        <v>3</v>
      </c>
      <c r="AH279" t="s">
        <v>86</v>
      </c>
      <c r="AI279" t="s">
        <v>86</v>
      </c>
      <c r="AJ279" t="s">
        <v>86</v>
      </c>
      <c r="AK279" t="s">
        <v>86</v>
      </c>
      <c r="AL279" t="s">
        <v>86</v>
      </c>
      <c r="AM279" t="s">
        <v>86</v>
      </c>
      <c r="AN279" t="s">
        <v>86</v>
      </c>
      <c r="AO279" t="s">
        <v>86</v>
      </c>
      <c r="AP279" t="s">
        <v>86</v>
      </c>
      <c r="AQ279" t="s">
        <v>86</v>
      </c>
      <c r="AR279" t="s">
        <v>86</v>
      </c>
      <c r="AS279" t="s">
        <v>86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x14ac:dyDescent="0.35">
      <c r="A280" t="s">
        <v>694</v>
      </c>
      <c r="B280" t="s">
        <v>77</v>
      </c>
      <c r="C280" t="s">
        <v>615</v>
      </c>
      <c r="D280" t="s">
        <v>79</v>
      </c>
      <c r="E280" s="2" t="str">
        <f>HYPERLINK("capsilon://?command=openfolder&amp;siteaddress=FAM.docvelocity-na8.net&amp;folderid=FXB6F2FE53-1E86-7DFC-7ABE-DAA8583733C0","FX22015240")</f>
        <v>FX22015240</v>
      </c>
      <c r="F280" t="s">
        <v>80</v>
      </c>
      <c r="G280" t="s">
        <v>80</v>
      </c>
      <c r="H280" t="s">
        <v>81</v>
      </c>
      <c r="I280" t="s">
        <v>695</v>
      </c>
      <c r="J280">
        <v>28</v>
      </c>
      <c r="K280" t="s">
        <v>83</v>
      </c>
      <c r="L280" t="s">
        <v>84</v>
      </c>
      <c r="M280" t="s">
        <v>85</v>
      </c>
      <c r="N280">
        <v>1</v>
      </c>
      <c r="O280" s="1">
        <v>44641.375034722223</v>
      </c>
      <c r="P280" s="1">
        <v>44641.492152777777</v>
      </c>
      <c r="Q280">
        <v>9992</v>
      </c>
      <c r="R280">
        <v>127</v>
      </c>
      <c r="S280" t="b">
        <v>0</v>
      </c>
      <c r="T280" t="s">
        <v>86</v>
      </c>
      <c r="U280" t="b">
        <v>0</v>
      </c>
      <c r="V280" t="s">
        <v>676</v>
      </c>
      <c r="W280" s="1">
        <v>44641.492152777777</v>
      </c>
      <c r="X280">
        <v>127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28</v>
      </c>
      <c r="AE280">
        <v>21</v>
      </c>
      <c r="AF280">
        <v>0</v>
      </c>
      <c r="AG280">
        <v>2</v>
      </c>
      <c r="AH280" t="s">
        <v>86</v>
      </c>
      <c r="AI280" t="s">
        <v>86</v>
      </c>
      <c r="AJ280" t="s">
        <v>86</v>
      </c>
      <c r="AK280" t="s">
        <v>86</v>
      </c>
      <c r="AL280" t="s">
        <v>86</v>
      </c>
      <c r="AM280" t="s">
        <v>86</v>
      </c>
      <c r="AN280" t="s">
        <v>86</v>
      </c>
      <c r="AO280" t="s">
        <v>86</v>
      </c>
      <c r="AP280" t="s">
        <v>86</v>
      </c>
      <c r="AQ280" t="s">
        <v>86</v>
      </c>
      <c r="AR280" t="s">
        <v>86</v>
      </c>
      <c r="AS280" t="s">
        <v>86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x14ac:dyDescent="0.35">
      <c r="A281" t="s">
        <v>696</v>
      </c>
      <c r="B281" t="s">
        <v>77</v>
      </c>
      <c r="C281" t="s">
        <v>634</v>
      </c>
      <c r="D281" t="s">
        <v>79</v>
      </c>
      <c r="E281" s="2" t="str">
        <f>HYPERLINK("capsilon://?command=openfolder&amp;siteaddress=FAM.docvelocity-na8.net&amp;folderid=FXA5EDD204-27EB-3CEA-20A6-618984EDA550","FX220212856")</f>
        <v>FX220212856</v>
      </c>
      <c r="F281" t="s">
        <v>80</v>
      </c>
      <c r="G281" t="s">
        <v>80</v>
      </c>
      <c r="H281" t="s">
        <v>81</v>
      </c>
      <c r="I281" t="s">
        <v>642</v>
      </c>
      <c r="J281">
        <v>0</v>
      </c>
      <c r="K281" t="s">
        <v>83</v>
      </c>
      <c r="L281" t="s">
        <v>84</v>
      </c>
      <c r="M281" t="s">
        <v>85</v>
      </c>
      <c r="N281">
        <v>2</v>
      </c>
      <c r="O281" s="1">
        <v>44622.505266203705</v>
      </c>
      <c r="P281" s="1">
        <v>44622.664837962962</v>
      </c>
      <c r="Q281">
        <v>8569</v>
      </c>
      <c r="R281">
        <v>5218</v>
      </c>
      <c r="S281" t="b">
        <v>0</v>
      </c>
      <c r="T281" t="s">
        <v>86</v>
      </c>
      <c r="U281" t="b">
        <v>1</v>
      </c>
      <c r="V281" t="s">
        <v>118</v>
      </c>
      <c r="W281" s="1">
        <v>44622.583009259259</v>
      </c>
      <c r="X281">
        <v>3227</v>
      </c>
      <c r="Y281">
        <v>191</v>
      </c>
      <c r="Z281">
        <v>0</v>
      </c>
      <c r="AA281">
        <v>191</v>
      </c>
      <c r="AB281">
        <v>0</v>
      </c>
      <c r="AC281">
        <v>152</v>
      </c>
      <c r="AD281">
        <v>-191</v>
      </c>
      <c r="AE281">
        <v>0</v>
      </c>
      <c r="AF281">
        <v>0</v>
      </c>
      <c r="AG281">
        <v>0</v>
      </c>
      <c r="AH281" t="s">
        <v>98</v>
      </c>
      <c r="AI281" s="1">
        <v>44622.664837962962</v>
      </c>
      <c r="AJ281">
        <v>100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-191</v>
      </c>
      <c r="AQ281">
        <v>0</v>
      </c>
      <c r="AR281">
        <v>0</v>
      </c>
      <c r="AS281">
        <v>0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x14ac:dyDescent="0.35">
      <c r="A282" t="s">
        <v>697</v>
      </c>
      <c r="B282" t="s">
        <v>77</v>
      </c>
      <c r="C282" t="s">
        <v>698</v>
      </c>
      <c r="D282" t="s">
        <v>79</v>
      </c>
      <c r="E282" s="2" t="str">
        <f>HYPERLINK("capsilon://?command=openfolder&amp;siteaddress=FAM.docvelocity-na8.net&amp;folderid=FX854F8C33-DA5F-9A3B-287F-B95B17A777E9","FX22037565")</f>
        <v>FX22037565</v>
      </c>
      <c r="F282" t="s">
        <v>80</v>
      </c>
      <c r="G282" t="s">
        <v>80</v>
      </c>
      <c r="H282" t="s">
        <v>81</v>
      </c>
      <c r="I282" t="s">
        <v>699</v>
      </c>
      <c r="J282">
        <v>0</v>
      </c>
      <c r="K282" t="s">
        <v>83</v>
      </c>
      <c r="L282" t="s">
        <v>84</v>
      </c>
      <c r="M282" t="s">
        <v>85</v>
      </c>
      <c r="N282">
        <v>1</v>
      </c>
      <c r="O282" s="1">
        <v>44641.401250000003</v>
      </c>
      <c r="P282" s="1">
        <v>44641.493090277778</v>
      </c>
      <c r="Q282">
        <v>7860</v>
      </c>
      <c r="R282">
        <v>75</v>
      </c>
      <c r="S282" t="b">
        <v>0</v>
      </c>
      <c r="T282" t="s">
        <v>86</v>
      </c>
      <c r="U282" t="b">
        <v>0</v>
      </c>
      <c r="V282" t="s">
        <v>676</v>
      </c>
      <c r="W282" s="1">
        <v>44641.493090277778</v>
      </c>
      <c r="X282">
        <v>75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52</v>
      </c>
      <c r="AF282">
        <v>0</v>
      </c>
      <c r="AG282">
        <v>1</v>
      </c>
      <c r="AH282" t="s">
        <v>86</v>
      </c>
      <c r="AI282" t="s">
        <v>86</v>
      </c>
      <c r="AJ282" t="s">
        <v>86</v>
      </c>
      <c r="AK282" t="s">
        <v>86</v>
      </c>
      <c r="AL282" t="s">
        <v>86</v>
      </c>
      <c r="AM282" t="s">
        <v>86</v>
      </c>
      <c r="AN282" t="s">
        <v>86</v>
      </c>
      <c r="AO282" t="s">
        <v>86</v>
      </c>
      <c r="AP282" t="s">
        <v>86</v>
      </c>
      <c r="AQ282" t="s">
        <v>86</v>
      </c>
      <c r="AR282" t="s">
        <v>86</v>
      </c>
      <c r="AS282" t="s">
        <v>86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x14ac:dyDescent="0.35">
      <c r="A283" t="s">
        <v>700</v>
      </c>
      <c r="B283" t="s">
        <v>77</v>
      </c>
      <c r="C283" t="s">
        <v>698</v>
      </c>
      <c r="D283" t="s">
        <v>79</v>
      </c>
      <c r="E283" s="2" t="str">
        <f>HYPERLINK("capsilon://?command=openfolder&amp;siteaddress=FAM.docvelocity-na8.net&amp;folderid=FX854F8C33-DA5F-9A3B-287F-B95B17A777E9","FX22037565")</f>
        <v>FX22037565</v>
      </c>
      <c r="F283" t="s">
        <v>80</v>
      </c>
      <c r="G283" t="s">
        <v>80</v>
      </c>
      <c r="H283" t="s">
        <v>81</v>
      </c>
      <c r="I283" t="s">
        <v>701</v>
      </c>
      <c r="J283">
        <v>0</v>
      </c>
      <c r="K283" t="s">
        <v>83</v>
      </c>
      <c r="L283" t="s">
        <v>84</v>
      </c>
      <c r="M283" t="s">
        <v>85</v>
      </c>
      <c r="N283">
        <v>2</v>
      </c>
      <c r="O283" s="1">
        <v>44641.401620370372</v>
      </c>
      <c r="P283" s="1">
        <v>44641.500474537039</v>
      </c>
      <c r="Q283">
        <v>8385</v>
      </c>
      <c r="R283">
        <v>156</v>
      </c>
      <c r="S283" t="b">
        <v>0</v>
      </c>
      <c r="T283" t="s">
        <v>86</v>
      </c>
      <c r="U283" t="b">
        <v>0</v>
      </c>
      <c r="V283" t="s">
        <v>676</v>
      </c>
      <c r="W283" s="1">
        <v>44641.494814814818</v>
      </c>
      <c r="X283">
        <v>142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88</v>
      </c>
      <c r="AI283" s="1">
        <v>44641.500474537039</v>
      </c>
      <c r="AJ283">
        <v>14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x14ac:dyDescent="0.35">
      <c r="A284" t="s">
        <v>702</v>
      </c>
      <c r="B284" t="s">
        <v>77</v>
      </c>
      <c r="C284" t="s">
        <v>674</v>
      </c>
      <c r="D284" t="s">
        <v>79</v>
      </c>
      <c r="E284" s="2" t="str">
        <f>HYPERLINK("capsilon://?command=openfolder&amp;siteaddress=FAM.docvelocity-na8.net&amp;folderid=FX1653812D-7753-5132-A682-B35EEC837033","FX22028598")</f>
        <v>FX22028598</v>
      </c>
      <c r="F284" t="s">
        <v>80</v>
      </c>
      <c r="G284" t="s">
        <v>80</v>
      </c>
      <c r="H284" t="s">
        <v>81</v>
      </c>
      <c r="I284" t="s">
        <v>675</v>
      </c>
      <c r="J284">
        <v>112</v>
      </c>
      <c r="K284" t="s">
        <v>83</v>
      </c>
      <c r="L284" t="s">
        <v>84</v>
      </c>
      <c r="M284" t="s">
        <v>85</v>
      </c>
      <c r="N284">
        <v>2</v>
      </c>
      <c r="O284" s="1">
        <v>44641.441678240742</v>
      </c>
      <c r="P284" s="1">
        <v>44641.500300925924</v>
      </c>
      <c r="Q284">
        <v>4451</v>
      </c>
      <c r="R284">
        <v>614</v>
      </c>
      <c r="S284" t="b">
        <v>0</v>
      </c>
      <c r="T284" t="s">
        <v>86</v>
      </c>
      <c r="U284" t="b">
        <v>1</v>
      </c>
      <c r="V284" t="s">
        <v>550</v>
      </c>
      <c r="W284" s="1">
        <v>44641.49013888889</v>
      </c>
      <c r="X284">
        <v>462</v>
      </c>
      <c r="Y284">
        <v>84</v>
      </c>
      <c r="Z284">
        <v>0</v>
      </c>
      <c r="AA284">
        <v>84</v>
      </c>
      <c r="AB284">
        <v>0</v>
      </c>
      <c r="AC284">
        <v>3</v>
      </c>
      <c r="AD284">
        <v>28</v>
      </c>
      <c r="AE284">
        <v>0</v>
      </c>
      <c r="AF284">
        <v>0</v>
      </c>
      <c r="AG284">
        <v>0</v>
      </c>
      <c r="AH284" t="s">
        <v>88</v>
      </c>
      <c r="AI284" s="1">
        <v>44641.500300925924</v>
      </c>
      <c r="AJ284">
        <v>137</v>
      </c>
      <c r="AK284">
        <v>3</v>
      </c>
      <c r="AL284">
        <v>0</v>
      </c>
      <c r="AM284">
        <v>3</v>
      </c>
      <c r="AN284">
        <v>0</v>
      </c>
      <c r="AO284">
        <v>2</v>
      </c>
      <c r="AP284">
        <v>25</v>
      </c>
      <c r="AQ284">
        <v>0</v>
      </c>
      <c r="AR284">
        <v>0</v>
      </c>
      <c r="AS284">
        <v>0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x14ac:dyDescent="0.35">
      <c r="A285" t="s">
        <v>703</v>
      </c>
      <c r="B285" t="s">
        <v>77</v>
      </c>
      <c r="C285" t="s">
        <v>674</v>
      </c>
      <c r="D285" t="s">
        <v>79</v>
      </c>
      <c r="E285" s="2" t="str">
        <f>HYPERLINK("capsilon://?command=openfolder&amp;siteaddress=FAM.docvelocity-na8.net&amp;folderid=FX1653812D-7753-5132-A682-B35EEC837033","FX22028598")</f>
        <v>FX22028598</v>
      </c>
      <c r="F285" t="s">
        <v>80</v>
      </c>
      <c r="G285" t="s">
        <v>80</v>
      </c>
      <c r="H285" t="s">
        <v>81</v>
      </c>
      <c r="I285" t="s">
        <v>678</v>
      </c>
      <c r="J285">
        <v>527</v>
      </c>
      <c r="K285" t="s">
        <v>83</v>
      </c>
      <c r="L285" t="s">
        <v>84</v>
      </c>
      <c r="M285" t="s">
        <v>85</v>
      </c>
      <c r="N285">
        <v>2</v>
      </c>
      <c r="O285" s="1">
        <v>44641.447025462963</v>
      </c>
      <c r="P285" s="1">
        <v>44641.631122685183</v>
      </c>
      <c r="Q285">
        <v>12908</v>
      </c>
      <c r="R285">
        <v>2998</v>
      </c>
      <c r="S285" t="b">
        <v>0</v>
      </c>
      <c r="T285" t="s">
        <v>86</v>
      </c>
      <c r="U285" t="b">
        <v>1</v>
      </c>
      <c r="V285" t="s">
        <v>550</v>
      </c>
      <c r="W285" s="1">
        <v>44641.527442129627</v>
      </c>
      <c r="X285">
        <v>1804</v>
      </c>
      <c r="Y285">
        <v>492</v>
      </c>
      <c r="Z285">
        <v>0</v>
      </c>
      <c r="AA285">
        <v>492</v>
      </c>
      <c r="AB285">
        <v>0</v>
      </c>
      <c r="AC285">
        <v>24</v>
      </c>
      <c r="AD285">
        <v>35</v>
      </c>
      <c r="AE285">
        <v>0</v>
      </c>
      <c r="AF285">
        <v>0</v>
      </c>
      <c r="AG285">
        <v>0</v>
      </c>
      <c r="AH285" t="s">
        <v>133</v>
      </c>
      <c r="AI285" s="1">
        <v>44641.631122685183</v>
      </c>
      <c r="AJ285">
        <v>953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35</v>
      </c>
      <c r="AQ285">
        <v>0</v>
      </c>
      <c r="AR285">
        <v>0</v>
      </c>
      <c r="AS285">
        <v>0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x14ac:dyDescent="0.35">
      <c r="A286" t="s">
        <v>704</v>
      </c>
      <c r="B286" t="s">
        <v>77</v>
      </c>
      <c r="C286" t="s">
        <v>680</v>
      </c>
      <c r="D286" t="s">
        <v>79</v>
      </c>
      <c r="E286" s="2" t="str">
        <f>HYPERLINK("capsilon://?command=openfolder&amp;siteaddress=FAM.docvelocity-na8.net&amp;folderid=FXAB63478C-AE62-6A48-4808-0CF39E5FDF82","FX22037563")</f>
        <v>FX22037563</v>
      </c>
      <c r="F286" t="s">
        <v>80</v>
      </c>
      <c r="G286" t="s">
        <v>80</v>
      </c>
      <c r="H286" t="s">
        <v>81</v>
      </c>
      <c r="I286" t="s">
        <v>681</v>
      </c>
      <c r="J286">
        <v>342</v>
      </c>
      <c r="K286" t="s">
        <v>83</v>
      </c>
      <c r="L286" t="s">
        <v>84</v>
      </c>
      <c r="M286" t="s">
        <v>85</v>
      </c>
      <c r="N286">
        <v>2</v>
      </c>
      <c r="O286" s="1">
        <v>44641.449444444443</v>
      </c>
      <c r="P286" s="1">
        <v>44641.638958333337</v>
      </c>
      <c r="Q286">
        <v>14687</v>
      </c>
      <c r="R286">
        <v>1687</v>
      </c>
      <c r="S286" t="b">
        <v>0</v>
      </c>
      <c r="T286" t="s">
        <v>86</v>
      </c>
      <c r="U286" t="b">
        <v>1</v>
      </c>
      <c r="V286" t="s">
        <v>492</v>
      </c>
      <c r="W286" s="1">
        <v>44641.519872685189</v>
      </c>
      <c r="X286">
        <v>979</v>
      </c>
      <c r="Y286">
        <v>322</v>
      </c>
      <c r="Z286">
        <v>0</v>
      </c>
      <c r="AA286">
        <v>322</v>
      </c>
      <c r="AB286">
        <v>5</v>
      </c>
      <c r="AC286">
        <v>65</v>
      </c>
      <c r="AD286">
        <v>20</v>
      </c>
      <c r="AE286">
        <v>0</v>
      </c>
      <c r="AF286">
        <v>0</v>
      </c>
      <c r="AG286">
        <v>0</v>
      </c>
      <c r="AH286" t="s">
        <v>133</v>
      </c>
      <c r="AI286" s="1">
        <v>44641.638958333337</v>
      </c>
      <c r="AJ286">
        <v>676</v>
      </c>
      <c r="AK286">
        <v>2</v>
      </c>
      <c r="AL286">
        <v>0</v>
      </c>
      <c r="AM286">
        <v>2</v>
      </c>
      <c r="AN286">
        <v>0</v>
      </c>
      <c r="AO286">
        <v>2</v>
      </c>
      <c r="AP286">
        <v>18</v>
      </c>
      <c r="AQ286">
        <v>0</v>
      </c>
      <c r="AR286">
        <v>0</v>
      </c>
      <c r="AS286">
        <v>0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x14ac:dyDescent="0.35">
      <c r="A287" t="s">
        <v>705</v>
      </c>
      <c r="B287" t="s">
        <v>77</v>
      </c>
      <c r="C287" t="s">
        <v>683</v>
      </c>
      <c r="D287" t="s">
        <v>79</v>
      </c>
      <c r="E287" s="2" t="str">
        <f>HYPERLINK("capsilon://?command=openfolder&amp;siteaddress=FAM.docvelocity-na8.net&amp;folderid=FXA15030E7-2D08-E097-94FD-E294D7BE7D46","FX22036500")</f>
        <v>FX22036500</v>
      </c>
      <c r="F287" t="s">
        <v>80</v>
      </c>
      <c r="G287" t="s">
        <v>80</v>
      </c>
      <c r="H287" t="s">
        <v>81</v>
      </c>
      <c r="I287" t="s">
        <v>684</v>
      </c>
      <c r="J287">
        <v>251</v>
      </c>
      <c r="K287" t="s">
        <v>83</v>
      </c>
      <c r="L287" t="s">
        <v>84</v>
      </c>
      <c r="M287" t="s">
        <v>85</v>
      </c>
      <c r="N287">
        <v>2</v>
      </c>
      <c r="O287" s="1">
        <v>44641.451921296299</v>
      </c>
      <c r="P287" s="1">
        <v>44641.708287037036</v>
      </c>
      <c r="Q287">
        <v>20406</v>
      </c>
      <c r="R287">
        <v>1744</v>
      </c>
      <c r="S287" t="b">
        <v>0</v>
      </c>
      <c r="T287" t="s">
        <v>86</v>
      </c>
      <c r="U287" t="b">
        <v>1</v>
      </c>
      <c r="V287" t="s">
        <v>174</v>
      </c>
      <c r="W287" s="1">
        <v>44641.51048611111</v>
      </c>
      <c r="X287">
        <v>1386</v>
      </c>
      <c r="Y287">
        <v>231</v>
      </c>
      <c r="Z287">
        <v>0</v>
      </c>
      <c r="AA287">
        <v>231</v>
      </c>
      <c r="AB287">
        <v>0</v>
      </c>
      <c r="AC287">
        <v>48</v>
      </c>
      <c r="AD287">
        <v>20</v>
      </c>
      <c r="AE287">
        <v>0</v>
      </c>
      <c r="AF287">
        <v>0</v>
      </c>
      <c r="AG287">
        <v>0</v>
      </c>
      <c r="AH287" t="s">
        <v>88</v>
      </c>
      <c r="AI287" s="1">
        <v>44641.708287037036</v>
      </c>
      <c r="AJ287">
        <v>343</v>
      </c>
      <c r="AK287">
        <v>3</v>
      </c>
      <c r="AL287">
        <v>0</v>
      </c>
      <c r="AM287">
        <v>3</v>
      </c>
      <c r="AN287">
        <v>0</v>
      </c>
      <c r="AO287">
        <v>2</v>
      </c>
      <c r="AP287">
        <v>17</v>
      </c>
      <c r="AQ287">
        <v>0</v>
      </c>
      <c r="AR287">
        <v>0</v>
      </c>
      <c r="AS287">
        <v>0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x14ac:dyDescent="0.35">
      <c r="A288" t="s">
        <v>706</v>
      </c>
      <c r="B288" t="s">
        <v>77</v>
      </c>
      <c r="C288" t="s">
        <v>683</v>
      </c>
      <c r="D288" t="s">
        <v>79</v>
      </c>
      <c r="E288" s="2" t="str">
        <f>HYPERLINK("capsilon://?command=openfolder&amp;siteaddress=FAM.docvelocity-na8.net&amp;folderid=FXA15030E7-2D08-E097-94FD-E294D7BE7D46","FX22036500")</f>
        <v>FX22036500</v>
      </c>
      <c r="F288" t="s">
        <v>80</v>
      </c>
      <c r="G288" t="s">
        <v>80</v>
      </c>
      <c r="H288" t="s">
        <v>81</v>
      </c>
      <c r="I288" t="s">
        <v>686</v>
      </c>
      <c r="J288">
        <v>146</v>
      </c>
      <c r="K288" t="s">
        <v>83</v>
      </c>
      <c r="L288" t="s">
        <v>84</v>
      </c>
      <c r="M288" t="s">
        <v>85</v>
      </c>
      <c r="N288">
        <v>2</v>
      </c>
      <c r="O288" s="1">
        <v>44641.453553240739</v>
      </c>
      <c r="P288" s="1">
        <v>44641.717060185183</v>
      </c>
      <c r="Q288">
        <v>21358</v>
      </c>
      <c r="R288">
        <v>1409</v>
      </c>
      <c r="S288" t="b">
        <v>0</v>
      </c>
      <c r="T288" t="s">
        <v>86</v>
      </c>
      <c r="U288" t="b">
        <v>1</v>
      </c>
      <c r="V288" t="s">
        <v>174</v>
      </c>
      <c r="W288" s="1">
        <v>44641.524444444447</v>
      </c>
      <c r="X288">
        <v>1205</v>
      </c>
      <c r="Y288">
        <v>131</v>
      </c>
      <c r="Z288">
        <v>0</v>
      </c>
      <c r="AA288">
        <v>131</v>
      </c>
      <c r="AB288">
        <v>0</v>
      </c>
      <c r="AC288">
        <v>7</v>
      </c>
      <c r="AD288">
        <v>15</v>
      </c>
      <c r="AE288">
        <v>0</v>
      </c>
      <c r="AF288">
        <v>0</v>
      </c>
      <c r="AG288">
        <v>0</v>
      </c>
      <c r="AH288" t="s">
        <v>88</v>
      </c>
      <c r="AI288" s="1">
        <v>44641.717060185183</v>
      </c>
      <c r="AJ288">
        <v>173</v>
      </c>
      <c r="AK288">
        <v>5</v>
      </c>
      <c r="AL288">
        <v>0</v>
      </c>
      <c r="AM288">
        <v>5</v>
      </c>
      <c r="AN288">
        <v>0</v>
      </c>
      <c r="AO288">
        <v>4</v>
      </c>
      <c r="AP288">
        <v>10</v>
      </c>
      <c r="AQ288">
        <v>0</v>
      </c>
      <c r="AR288">
        <v>0</v>
      </c>
      <c r="AS288">
        <v>0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x14ac:dyDescent="0.35">
      <c r="A289" t="s">
        <v>707</v>
      </c>
      <c r="B289" t="s">
        <v>77</v>
      </c>
      <c r="C289" t="s">
        <v>683</v>
      </c>
      <c r="D289" t="s">
        <v>79</v>
      </c>
      <c r="E289" s="2" t="str">
        <f>HYPERLINK("capsilon://?command=openfolder&amp;siteaddress=FAM.docvelocity-na8.net&amp;folderid=FXA15030E7-2D08-E097-94FD-E294D7BE7D46","FX22036500")</f>
        <v>FX22036500</v>
      </c>
      <c r="F289" t="s">
        <v>80</v>
      </c>
      <c r="G289" t="s">
        <v>80</v>
      </c>
      <c r="H289" t="s">
        <v>81</v>
      </c>
      <c r="I289" t="s">
        <v>688</v>
      </c>
      <c r="J289">
        <v>103</v>
      </c>
      <c r="K289" t="s">
        <v>83</v>
      </c>
      <c r="L289" t="s">
        <v>84</v>
      </c>
      <c r="M289" t="s">
        <v>85</v>
      </c>
      <c r="N289">
        <v>2</v>
      </c>
      <c r="O289" s="1">
        <v>44641.487222222226</v>
      </c>
      <c r="P289" s="1">
        <v>44641.719687500001</v>
      </c>
      <c r="Q289">
        <v>17908</v>
      </c>
      <c r="R289">
        <v>2177</v>
      </c>
      <c r="S289" t="b">
        <v>0</v>
      </c>
      <c r="T289" t="s">
        <v>86</v>
      </c>
      <c r="U289" t="b">
        <v>1</v>
      </c>
      <c r="V289" t="s">
        <v>708</v>
      </c>
      <c r="W289" s="1">
        <v>44641.535624999997</v>
      </c>
      <c r="X289">
        <v>1946</v>
      </c>
      <c r="Y289">
        <v>93</v>
      </c>
      <c r="Z289">
        <v>0</v>
      </c>
      <c r="AA289">
        <v>93</v>
      </c>
      <c r="AB289">
        <v>0</v>
      </c>
      <c r="AC289">
        <v>43</v>
      </c>
      <c r="AD289">
        <v>10</v>
      </c>
      <c r="AE289">
        <v>0</v>
      </c>
      <c r="AF289">
        <v>0</v>
      </c>
      <c r="AG289">
        <v>0</v>
      </c>
      <c r="AH289" t="s">
        <v>88</v>
      </c>
      <c r="AI289" s="1">
        <v>44641.719687500001</v>
      </c>
      <c r="AJ289">
        <v>226</v>
      </c>
      <c r="AK289">
        <v>4</v>
      </c>
      <c r="AL289">
        <v>0</v>
      </c>
      <c r="AM289">
        <v>4</v>
      </c>
      <c r="AN289">
        <v>0</v>
      </c>
      <c r="AO289">
        <v>3</v>
      </c>
      <c r="AP289">
        <v>6</v>
      </c>
      <c r="AQ289">
        <v>0</v>
      </c>
      <c r="AR289">
        <v>0</v>
      </c>
      <c r="AS289">
        <v>0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x14ac:dyDescent="0.35">
      <c r="A290" t="s">
        <v>709</v>
      </c>
      <c r="B290" t="s">
        <v>77</v>
      </c>
      <c r="C290" t="s">
        <v>690</v>
      </c>
      <c r="D290" t="s">
        <v>79</v>
      </c>
      <c r="E290" s="2" t="str">
        <f>HYPERLINK("capsilon://?command=openfolder&amp;siteaddress=FAM.docvelocity-na8.net&amp;folderid=FX276F7D89-EA69-98AD-11F3-1B86815A1439","FX22036595")</f>
        <v>FX22036595</v>
      </c>
      <c r="F290" t="s">
        <v>80</v>
      </c>
      <c r="G290" t="s">
        <v>80</v>
      </c>
      <c r="H290" t="s">
        <v>81</v>
      </c>
      <c r="I290" t="s">
        <v>691</v>
      </c>
      <c r="J290">
        <v>138</v>
      </c>
      <c r="K290" t="s">
        <v>83</v>
      </c>
      <c r="L290" t="s">
        <v>84</v>
      </c>
      <c r="M290" t="s">
        <v>85</v>
      </c>
      <c r="N290">
        <v>2</v>
      </c>
      <c r="O290" s="1">
        <v>44641.489907407406</v>
      </c>
      <c r="P290" s="1">
        <v>44641.722002314818</v>
      </c>
      <c r="Q290">
        <v>19648</v>
      </c>
      <c r="R290">
        <v>405</v>
      </c>
      <c r="S290" t="b">
        <v>0</v>
      </c>
      <c r="T290" t="s">
        <v>86</v>
      </c>
      <c r="U290" t="b">
        <v>1</v>
      </c>
      <c r="V290" t="s">
        <v>710</v>
      </c>
      <c r="W290" s="1">
        <v>44641.517604166664</v>
      </c>
      <c r="X290">
        <v>200</v>
      </c>
      <c r="Y290">
        <v>114</v>
      </c>
      <c r="Z290">
        <v>0</v>
      </c>
      <c r="AA290">
        <v>114</v>
      </c>
      <c r="AB290">
        <v>0</v>
      </c>
      <c r="AC290">
        <v>3</v>
      </c>
      <c r="AD290">
        <v>24</v>
      </c>
      <c r="AE290">
        <v>0</v>
      </c>
      <c r="AF290">
        <v>0</v>
      </c>
      <c r="AG290">
        <v>0</v>
      </c>
      <c r="AH290" t="s">
        <v>88</v>
      </c>
      <c r="AI290" s="1">
        <v>44641.722002314818</v>
      </c>
      <c r="AJ290">
        <v>199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24</v>
      </c>
      <c r="AQ290">
        <v>0</v>
      </c>
      <c r="AR290">
        <v>0</v>
      </c>
      <c r="AS290">
        <v>0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x14ac:dyDescent="0.35">
      <c r="A291" t="s">
        <v>711</v>
      </c>
      <c r="B291" t="s">
        <v>77</v>
      </c>
      <c r="C291" t="s">
        <v>690</v>
      </c>
      <c r="D291" t="s">
        <v>79</v>
      </c>
      <c r="E291" s="2" t="str">
        <f>HYPERLINK("capsilon://?command=openfolder&amp;siteaddress=FAM.docvelocity-na8.net&amp;folderid=FX276F7D89-EA69-98AD-11F3-1B86815A1439","FX22036595")</f>
        <v>FX22036595</v>
      </c>
      <c r="F291" t="s">
        <v>80</v>
      </c>
      <c r="G291" t="s">
        <v>80</v>
      </c>
      <c r="H291" t="s">
        <v>81</v>
      </c>
      <c r="I291" t="s">
        <v>693</v>
      </c>
      <c r="J291">
        <v>84</v>
      </c>
      <c r="K291" t="s">
        <v>83</v>
      </c>
      <c r="L291" t="s">
        <v>84</v>
      </c>
      <c r="M291" t="s">
        <v>85</v>
      </c>
      <c r="N291">
        <v>2</v>
      </c>
      <c r="O291" s="1">
        <v>44641.491365740738</v>
      </c>
      <c r="P291" s="1">
        <v>44641.723240740743</v>
      </c>
      <c r="Q291">
        <v>19826</v>
      </c>
      <c r="R291">
        <v>208</v>
      </c>
      <c r="S291" t="b">
        <v>0</v>
      </c>
      <c r="T291" t="s">
        <v>86</v>
      </c>
      <c r="U291" t="b">
        <v>1</v>
      </c>
      <c r="V291" t="s">
        <v>710</v>
      </c>
      <c r="W291" s="1">
        <v>44641.518738425926</v>
      </c>
      <c r="X291">
        <v>97</v>
      </c>
      <c r="Y291">
        <v>63</v>
      </c>
      <c r="Z291">
        <v>0</v>
      </c>
      <c r="AA291">
        <v>63</v>
      </c>
      <c r="AB291">
        <v>0</v>
      </c>
      <c r="AC291">
        <v>1</v>
      </c>
      <c r="AD291">
        <v>21</v>
      </c>
      <c r="AE291">
        <v>0</v>
      </c>
      <c r="AF291">
        <v>0</v>
      </c>
      <c r="AG291">
        <v>0</v>
      </c>
      <c r="AH291" t="s">
        <v>88</v>
      </c>
      <c r="AI291" s="1">
        <v>44641.723240740743</v>
      </c>
      <c r="AJ291">
        <v>106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21</v>
      </c>
      <c r="AQ291">
        <v>0</v>
      </c>
      <c r="AR291">
        <v>0</v>
      </c>
      <c r="AS291">
        <v>0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x14ac:dyDescent="0.35">
      <c r="A292" t="s">
        <v>712</v>
      </c>
      <c r="B292" t="s">
        <v>77</v>
      </c>
      <c r="C292" t="s">
        <v>615</v>
      </c>
      <c r="D292" t="s">
        <v>79</v>
      </c>
      <c r="E292" s="2" t="str">
        <f>HYPERLINK("capsilon://?command=openfolder&amp;siteaddress=FAM.docvelocity-na8.net&amp;folderid=FXB6F2FE53-1E86-7DFC-7ABE-DAA8583733C0","FX22015240")</f>
        <v>FX22015240</v>
      </c>
      <c r="F292" t="s">
        <v>80</v>
      </c>
      <c r="G292" t="s">
        <v>80</v>
      </c>
      <c r="H292" t="s">
        <v>81</v>
      </c>
      <c r="I292" t="s">
        <v>695</v>
      </c>
      <c r="J292">
        <v>56</v>
      </c>
      <c r="K292" t="s">
        <v>83</v>
      </c>
      <c r="L292" t="s">
        <v>84</v>
      </c>
      <c r="M292" t="s">
        <v>85</v>
      </c>
      <c r="N292">
        <v>2</v>
      </c>
      <c r="O292" s="1">
        <v>44641.493020833332</v>
      </c>
      <c r="P292" s="1">
        <v>44641.72452546296</v>
      </c>
      <c r="Q292">
        <v>19798</v>
      </c>
      <c r="R292">
        <v>204</v>
      </c>
      <c r="S292" t="b">
        <v>0</v>
      </c>
      <c r="T292" t="s">
        <v>86</v>
      </c>
      <c r="U292" t="b">
        <v>1</v>
      </c>
      <c r="V292" t="s">
        <v>710</v>
      </c>
      <c r="W292" s="1">
        <v>44641.519768518519</v>
      </c>
      <c r="X292">
        <v>89</v>
      </c>
      <c r="Y292">
        <v>42</v>
      </c>
      <c r="Z292">
        <v>0</v>
      </c>
      <c r="AA292">
        <v>42</v>
      </c>
      <c r="AB292">
        <v>0</v>
      </c>
      <c r="AC292">
        <v>0</v>
      </c>
      <c r="AD292">
        <v>14</v>
      </c>
      <c r="AE292">
        <v>0</v>
      </c>
      <c r="AF292">
        <v>0</v>
      </c>
      <c r="AG292">
        <v>0</v>
      </c>
      <c r="AH292" t="s">
        <v>88</v>
      </c>
      <c r="AI292" s="1">
        <v>44641.72452546296</v>
      </c>
      <c r="AJ292">
        <v>110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14</v>
      </c>
      <c r="AQ292">
        <v>0</v>
      </c>
      <c r="AR292">
        <v>0</v>
      </c>
      <c r="AS292">
        <v>0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x14ac:dyDescent="0.35">
      <c r="A293" t="s">
        <v>713</v>
      </c>
      <c r="B293" t="s">
        <v>77</v>
      </c>
      <c r="C293" t="s">
        <v>698</v>
      </c>
      <c r="D293" t="s">
        <v>79</v>
      </c>
      <c r="E293" s="2" t="str">
        <f>HYPERLINK("capsilon://?command=openfolder&amp;siteaddress=FAM.docvelocity-na8.net&amp;folderid=FX854F8C33-DA5F-9A3B-287F-B95B17A777E9","FX22037565")</f>
        <v>FX22037565</v>
      </c>
      <c r="F293" t="s">
        <v>80</v>
      </c>
      <c r="G293" t="s">
        <v>80</v>
      </c>
      <c r="H293" t="s">
        <v>81</v>
      </c>
      <c r="I293" t="s">
        <v>699</v>
      </c>
      <c r="J293">
        <v>0</v>
      </c>
      <c r="K293" t="s">
        <v>83</v>
      </c>
      <c r="L293" t="s">
        <v>84</v>
      </c>
      <c r="M293" t="s">
        <v>85</v>
      </c>
      <c r="N293">
        <v>2</v>
      </c>
      <c r="O293" s="1">
        <v>44641.493391203701</v>
      </c>
      <c r="P293" s="1">
        <v>44641.725324074076</v>
      </c>
      <c r="Q293">
        <v>19489</v>
      </c>
      <c r="R293">
        <v>550</v>
      </c>
      <c r="S293" t="b">
        <v>0</v>
      </c>
      <c r="T293" t="s">
        <v>86</v>
      </c>
      <c r="U293" t="b">
        <v>1</v>
      </c>
      <c r="V293" t="s">
        <v>710</v>
      </c>
      <c r="W293" s="1">
        <v>44641.525289351855</v>
      </c>
      <c r="X293">
        <v>476</v>
      </c>
      <c r="Y293">
        <v>37</v>
      </c>
      <c r="Z293">
        <v>0</v>
      </c>
      <c r="AA293">
        <v>37</v>
      </c>
      <c r="AB293">
        <v>0</v>
      </c>
      <c r="AC293">
        <v>29</v>
      </c>
      <c r="AD293">
        <v>-37</v>
      </c>
      <c r="AE293">
        <v>0</v>
      </c>
      <c r="AF293">
        <v>0</v>
      </c>
      <c r="AG293">
        <v>0</v>
      </c>
      <c r="AH293" t="s">
        <v>88</v>
      </c>
      <c r="AI293" s="1">
        <v>44641.725324074076</v>
      </c>
      <c r="AJ293">
        <v>68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-37</v>
      </c>
      <c r="AQ293">
        <v>0</v>
      </c>
      <c r="AR293">
        <v>0</v>
      </c>
      <c r="AS293">
        <v>0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x14ac:dyDescent="0.35">
      <c r="A294" t="s">
        <v>714</v>
      </c>
      <c r="B294" t="s">
        <v>77</v>
      </c>
      <c r="C294" t="s">
        <v>715</v>
      </c>
      <c r="D294" t="s">
        <v>79</v>
      </c>
      <c r="E294" s="2" t="str">
        <f>HYPERLINK("capsilon://?command=openfolder&amp;siteaddress=FAM.docvelocity-na8.net&amp;folderid=FX123D7973-3557-075F-1D8A-52CD92AE8C28","FX22033711")</f>
        <v>FX22033711</v>
      </c>
      <c r="F294" t="s">
        <v>80</v>
      </c>
      <c r="G294" t="s">
        <v>80</v>
      </c>
      <c r="H294" t="s">
        <v>81</v>
      </c>
      <c r="I294" t="s">
        <v>716</v>
      </c>
      <c r="J294">
        <v>0</v>
      </c>
      <c r="K294" t="s">
        <v>83</v>
      </c>
      <c r="L294" t="s">
        <v>84</v>
      </c>
      <c r="M294" t="s">
        <v>85</v>
      </c>
      <c r="N294">
        <v>2</v>
      </c>
      <c r="O294" s="1">
        <v>44641.563171296293</v>
      </c>
      <c r="P294" s="1">
        <v>44641.725775462961</v>
      </c>
      <c r="Q294">
        <v>13951</v>
      </c>
      <c r="R294">
        <v>98</v>
      </c>
      <c r="S294" t="b">
        <v>0</v>
      </c>
      <c r="T294" t="s">
        <v>86</v>
      </c>
      <c r="U294" t="b">
        <v>0</v>
      </c>
      <c r="V294" t="s">
        <v>458</v>
      </c>
      <c r="W294" s="1">
        <v>44641.564317129632</v>
      </c>
      <c r="X294">
        <v>83</v>
      </c>
      <c r="Y294">
        <v>0</v>
      </c>
      <c r="Z294">
        <v>0</v>
      </c>
      <c r="AA294">
        <v>0</v>
      </c>
      <c r="AB294">
        <v>15</v>
      </c>
      <c r="AC294">
        <v>0</v>
      </c>
      <c r="AD294">
        <v>0</v>
      </c>
      <c r="AE294">
        <v>0</v>
      </c>
      <c r="AF294">
        <v>0</v>
      </c>
      <c r="AG294">
        <v>0</v>
      </c>
      <c r="AH294" t="s">
        <v>97</v>
      </c>
      <c r="AI294" s="1">
        <v>44641.725775462961</v>
      </c>
      <c r="AJ294">
        <v>15</v>
      </c>
      <c r="AK294">
        <v>0</v>
      </c>
      <c r="AL294">
        <v>0</v>
      </c>
      <c r="AM294">
        <v>0</v>
      </c>
      <c r="AN294">
        <v>15</v>
      </c>
      <c r="AO294">
        <v>0</v>
      </c>
      <c r="AP294">
        <v>0</v>
      </c>
      <c r="AQ294">
        <v>0</v>
      </c>
      <c r="AR294">
        <v>0</v>
      </c>
      <c r="AS294">
        <v>0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x14ac:dyDescent="0.35">
      <c r="A295" t="s">
        <v>717</v>
      </c>
      <c r="B295" t="s">
        <v>77</v>
      </c>
      <c r="C295" t="s">
        <v>718</v>
      </c>
      <c r="D295" t="s">
        <v>79</v>
      </c>
      <c r="E295" s="2" t="str">
        <f>HYPERLINK("capsilon://?command=openfolder&amp;siteaddress=FAM.docvelocity-na8.net&amp;folderid=FX3779873B-3053-C44F-EDF2-FA47B318C26E","FX2203486")</f>
        <v>FX2203486</v>
      </c>
      <c r="F295" t="s">
        <v>80</v>
      </c>
      <c r="G295" t="s">
        <v>80</v>
      </c>
      <c r="H295" t="s">
        <v>81</v>
      </c>
      <c r="I295" t="s">
        <v>719</v>
      </c>
      <c r="J295">
        <v>0</v>
      </c>
      <c r="K295" t="s">
        <v>83</v>
      </c>
      <c r="L295" t="s">
        <v>84</v>
      </c>
      <c r="M295" t="s">
        <v>85</v>
      </c>
      <c r="N295">
        <v>1</v>
      </c>
      <c r="O295" s="1">
        <v>44641.591874999998</v>
      </c>
      <c r="P295" s="1">
        <v>44641.629502314812</v>
      </c>
      <c r="Q295">
        <v>3053</v>
      </c>
      <c r="R295">
        <v>198</v>
      </c>
      <c r="S295" t="b">
        <v>0</v>
      </c>
      <c r="T295" t="s">
        <v>86</v>
      </c>
      <c r="U295" t="b">
        <v>0</v>
      </c>
      <c r="V295" t="s">
        <v>426</v>
      </c>
      <c r="W295" s="1">
        <v>44641.629502314812</v>
      </c>
      <c r="X295">
        <v>76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52</v>
      </c>
      <c r="AF295">
        <v>0</v>
      </c>
      <c r="AG295">
        <v>1</v>
      </c>
      <c r="AH295" t="s">
        <v>86</v>
      </c>
      <c r="AI295" t="s">
        <v>86</v>
      </c>
      <c r="AJ295" t="s">
        <v>86</v>
      </c>
      <c r="AK295" t="s">
        <v>86</v>
      </c>
      <c r="AL295" t="s">
        <v>86</v>
      </c>
      <c r="AM295" t="s">
        <v>86</v>
      </c>
      <c r="AN295" t="s">
        <v>86</v>
      </c>
      <c r="AO295" t="s">
        <v>86</v>
      </c>
      <c r="AP295" t="s">
        <v>86</v>
      </c>
      <c r="AQ295" t="s">
        <v>86</v>
      </c>
      <c r="AR295" t="s">
        <v>86</v>
      </c>
      <c r="AS295" t="s">
        <v>86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x14ac:dyDescent="0.35">
      <c r="A296" t="s">
        <v>720</v>
      </c>
      <c r="B296" t="s">
        <v>77</v>
      </c>
      <c r="C296" t="s">
        <v>718</v>
      </c>
      <c r="D296" t="s">
        <v>79</v>
      </c>
      <c r="E296" s="2" t="str">
        <f>HYPERLINK("capsilon://?command=openfolder&amp;siteaddress=FAM.docvelocity-na8.net&amp;folderid=FX3779873B-3053-C44F-EDF2-FA47B318C26E","FX2203486")</f>
        <v>FX2203486</v>
      </c>
      <c r="F296" t="s">
        <v>80</v>
      </c>
      <c r="G296" t="s">
        <v>80</v>
      </c>
      <c r="H296" t="s">
        <v>81</v>
      </c>
      <c r="I296" t="s">
        <v>719</v>
      </c>
      <c r="J296">
        <v>0</v>
      </c>
      <c r="K296" t="s">
        <v>83</v>
      </c>
      <c r="L296" t="s">
        <v>84</v>
      </c>
      <c r="M296" t="s">
        <v>85</v>
      </c>
      <c r="N296">
        <v>2</v>
      </c>
      <c r="O296" s="1">
        <v>44641.629803240743</v>
      </c>
      <c r="P296" s="1">
        <v>44641.727685185186</v>
      </c>
      <c r="Q296">
        <v>7680</v>
      </c>
      <c r="R296">
        <v>777</v>
      </c>
      <c r="S296" t="b">
        <v>0</v>
      </c>
      <c r="T296" t="s">
        <v>86</v>
      </c>
      <c r="U296" t="b">
        <v>1</v>
      </c>
      <c r="V296" t="s">
        <v>550</v>
      </c>
      <c r="W296" s="1">
        <v>44641.641493055555</v>
      </c>
      <c r="X296">
        <v>569</v>
      </c>
      <c r="Y296">
        <v>37</v>
      </c>
      <c r="Z296">
        <v>0</v>
      </c>
      <c r="AA296">
        <v>37</v>
      </c>
      <c r="AB296">
        <v>0</v>
      </c>
      <c r="AC296">
        <v>21</v>
      </c>
      <c r="AD296">
        <v>-37</v>
      </c>
      <c r="AE296">
        <v>0</v>
      </c>
      <c r="AF296">
        <v>0</v>
      </c>
      <c r="AG296">
        <v>0</v>
      </c>
      <c r="AH296" t="s">
        <v>88</v>
      </c>
      <c r="AI296" s="1">
        <v>44641.727685185186</v>
      </c>
      <c r="AJ296">
        <v>203</v>
      </c>
      <c r="AK296">
        <v>7</v>
      </c>
      <c r="AL296">
        <v>0</v>
      </c>
      <c r="AM296">
        <v>7</v>
      </c>
      <c r="AN296">
        <v>0</v>
      </c>
      <c r="AO296">
        <v>6</v>
      </c>
      <c r="AP296">
        <v>-44</v>
      </c>
      <c r="AQ296">
        <v>0</v>
      </c>
      <c r="AR296">
        <v>0</v>
      </c>
      <c r="AS296">
        <v>0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x14ac:dyDescent="0.35">
      <c r="A297" t="s">
        <v>721</v>
      </c>
      <c r="B297" t="s">
        <v>77</v>
      </c>
      <c r="C297" t="s">
        <v>722</v>
      </c>
      <c r="D297" t="s">
        <v>79</v>
      </c>
      <c r="E297" s="2" t="str">
        <f>HYPERLINK("capsilon://?command=openfolder&amp;siteaddress=FAM.docvelocity-na8.net&amp;folderid=FX3235149B-ED8D-0AAB-0844-1F13A1BB090B","FX22023688")</f>
        <v>FX22023688</v>
      </c>
      <c r="F297" t="s">
        <v>80</v>
      </c>
      <c r="G297" t="s">
        <v>80</v>
      </c>
      <c r="H297" t="s">
        <v>81</v>
      </c>
      <c r="I297" t="s">
        <v>723</v>
      </c>
      <c r="J297">
        <v>0</v>
      </c>
      <c r="K297" t="s">
        <v>83</v>
      </c>
      <c r="L297" t="s">
        <v>84</v>
      </c>
      <c r="M297" t="s">
        <v>85</v>
      </c>
      <c r="N297">
        <v>2</v>
      </c>
      <c r="O297" s="1">
        <v>44641.677557870367</v>
      </c>
      <c r="P297" s="1">
        <v>44641.726979166669</v>
      </c>
      <c r="Q297">
        <v>3954</v>
      </c>
      <c r="R297">
        <v>316</v>
      </c>
      <c r="S297" t="b">
        <v>0</v>
      </c>
      <c r="T297" t="s">
        <v>86</v>
      </c>
      <c r="U297" t="b">
        <v>0</v>
      </c>
      <c r="V297" t="s">
        <v>708</v>
      </c>
      <c r="W297" s="1">
        <v>44641.680254629631</v>
      </c>
      <c r="X297">
        <v>213</v>
      </c>
      <c r="Y297">
        <v>9</v>
      </c>
      <c r="Z297">
        <v>0</v>
      </c>
      <c r="AA297">
        <v>9</v>
      </c>
      <c r="AB297">
        <v>0</v>
      </c>
      <c r="AC297">
        <v>4</v>
      </c>
      <c r="AD297">
        <v>-9</v>
      </c>
      <c r="AE297">
        <v>0</v>
      </c>
      <c r="AF297">
        <v>0</v>
      </c>
      <c r="AG297">
        <v>0</v>
      </c>
      <c r="AH297" t="s">
        <v>97</v>
      </c>
      <c r="AI297" s="1">
        <v>44641.726979166669</v>
      </c>
      <c r="AJ297">
        <v>103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-9</v>
      </c>
      <c r="AQ297">
        <v>0</v>
      </c>
      <c r="AR297">
        <v>0</v>
      </c>
      <c r="AS297">
        <v>0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x14ac:dyDescent="0.35">
      <c r="A298" t="s">
        <v>724</v>
      </c>
      <c r="B298" t="s">
        <v>77</v>
      </c>
      <c r="C298" t="s">
        <v>725</v>
      </c>
      <c r="D298" t="s">
        <v>79</v>
      </c>
      <c r="E298" s="2" t="str">
        <f>HYPERLINK("capsilon://?command=openfolder&amp;siteaddress=FAM.docvelocity-na8.net&amp;folderid=FX5A601A22-5CB7-BEF0-20F3-3762D8902929","FX22037401")</f>
        <v>FX22037401</v>
      </c>
      <c r="F298" t="s">
        <v>80</v>
      </c>
      <c r="G298" t="s">
        <v>80</v>
      </c>
      <c r="H298" t="s">
        <v>81</v>
      </c>
      <c r="I298" t="s">
        <v>726</v>
      </c>
      <c r="J298">
        <v>0</v>
      </c>
      <c r="K298" t="s">
        <v>83</v>
      </c>
      <c r="L298" t="s">
        <v>84</v>
      </c>
      <c r="M298" t="s">
        <v>85</v>
      </c>
      <c r="N298">
        <v>2</v>
      </c>
      <c r="O298" s="1">
        <v>44641.682719907411</v>
      </c>
      <c r="P298" s="1">
        <v>44641.737349537034</v>
      </c>
      <c r="Q298">
        <v>2327</v>
      </c>
      <c r="R298">
        <v>2393</v>
      </c>
      <c r="S298" t="b">
        <v>0</v>
      </c>
      <c r="T298" t="s">
        <v>86</v>
      </c>
      <c r="U298" t="b">
        <v>0</v>
      </c>
      <c r="V298" t="s">
        <v>454</v>
      </c>
      <c r="W298" s="1">
        <v>44641.715312499997</v>
      </c>
      <c r="X298">
        <v>1171</v>
      </c>
      <c r="Y298">
        <v>52</v>
      </c>
      <c r="Z298">
        <v>0</v>
      </c>
      <c r="AA298">
        <v>52</v>
      </c>
      <c r="AB298">
        <v>0</v>
      </c>
      <c r="AC298">
        <v>50</v>
      </c>
      <c r="AD298">
        <v>-52</v>
      </c>
      <c r="AE298">
        <v>0</v>
      </c>
      <c r="AF298">
        <v>0</v>
      </c>
      <c r="AG298">
        <v>0</v>
      </c>
      <c r="AH298" t="s">
        <v>97</v>
      </c>
      <c r="AI298" s="1">
        <v>44641.737349537034</v>
      </c>
      <c r="AJ298">
        <v>896</v>
      </c>
      <c r="AK298">
        <v>4</v>
      </c>
      <c r="AL298">
        <v>0</v>
      </c>
      <c r="AM298">
        <v>4</v>
      </c>
      <c r="AN298">
        <v>0</v>
      </c>
      <c r="AO298">
        <v>4</v>
      </c>
      <c r="AP298">
        <v>-56</v>
      </c>
      <c r="AQ298">
        <v>0</v>
      </c>
      <c r="AR298">
        <v>0</v>
      </c>
      <c r="AS298">
        <v>0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x14ac:dyDescent="0.35">
      <c r="A299" t="s">
        <v>727</v>
      </c>
      <c r="B299" t="s">
        <v>77</v>
      </c>
      <c r="C299" t="s">
        <v>725</v>
      </c>
      <c r="D299" t="s">
        <v>79</v>
      </c>
      <c r="E299" s="2" t="str">
        <f>HYPERLINK("capsilon://?command=openfolder&amp;siteaddress=FAM.docvelocity-na8.net&amp;folderid=FX5A601A22-5CB7-BEF0-20F3-3762D8902929","FX22037401")</f>
        <v>FX22037401</v>
      </c>
      <c r="F299" t="s">
        <v>80</v>
      </c>
      <c r="G299" t="s">
        <v>80</v>
      </c>
      <c r="H299" t="s">
        <v>81</v>
      </c>
      <c r="I299" t="s">
        <v>728</v>
      </c>
      <c r="J299">
        <v>0</v>
      </c>
      <c r="K299" t="s">
        <v>83</v>
      </c>
      <c r="L299" t="s">
        <v>84</v>
      </c>
      <c r="M299" t="s">
        <v>85</v>
      </c>
      <c r="N299">
        <v>2</v>
      </c>
      <c r="O299" s="1">
        <v>44641.682939814818</v>
      </c>
      <c r="P299" s="1">
        <v>44642.152754629627</v>
      </c>
      <c r="Q299">
        <v>38670</v>
      </c>
      <c r="R299">
        <v>1922</v>
      </c>
      <c r="S299" t="b">
        <v>0</v>
      </c>
      <c r="T299" t="s">
        <v>86</v>
      </c>
      <c r="U299" t="b">
        <v>0</v>
      </c>
      <c r="V299" t="s">
        <v>454</v>
      </c>
      <c r="W299" s="1">
        <v>44641.727152777778</v>
      </c>
      <c r="X299">
        <v>748</v>
      </c>
      <c r="Y299">
        <v>52</v>
      </c>
      <c r="Z299">
        <v>0</v>
      </c>
      <c r="AA299">
        <v>52</v>
      </c>
      <c r="AB299">
        <v>0</v>
      </c>
      <c r="AC299">
        <v>51</v>
      </c>
      <c r="AD299">
        <v>-52</v>
      </c>
      <c r="AE299">
        <v>0</v>
      </c>
      <c r="AF299">
        <v>0</v>
      </c>
      <c r="AG299">
        <v>0</v>
      </c>
      <c r="AH299" t="s">
        <v>276</v>
      </c>
      <c r="AI299" s="1">
        <v>44642.152754629627</v>
      </c>
      <c r="AJ299">
        <v>972</v>
      </c>
      <c r="AK299">
        <v>9</v>
      </c>
      <c r="AL299">
        <v>0</v>
      </c>
      <c r="AM299">
        <v>9</v>
      </c>
      <c r="AN299">
        <v>0</v>
      </c>
      <c r="AO299">
        <v>8</v>
      </c>
      <c r="AP299">
        <v>-61</v>
      </c>
      <c r="AQ299">
        <v>0</v>
      </c>
      <c r="AR299">
        <v>0</v>
      </c>
      <c r="AS299">
        <v>0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x14ac:dyDescent="0.35">
      <c r="A300" t="s">
        <v>729</v>
      </c>
      <c r="B300" t="s">
        <v>77</v>
      </c>
      <c r="C300" t="s">
        <v>730</v>
      </c>
      <c r="D300" t="s">
        <v>79</v>
      </c>
      <c r="E300" s="2" t="str">
        <f>HYPERLINK("capsilon://?command=openfolder&amp;siteaddress=FAM.docvelocity-na8.net&amp;folderid=FX6D0CF4DF-2468-2A86-6C77-96CDEFD4E5AA","FX22036880")</f>
        <v>FX22036880</v>
      </c>
      <c r="F300" t="s">
        <v>80</v>
      </c>
      <c r="G300" t="s">
        <v>80</v>
      </c>
      <c r="H300" t="s">
        <v>81</v>
      </c>
      <c r="I300" t="s">
        <v>731</v>
      </c>
      <c r="J300">
        <v>106</v>
      </c>
      <c r="K300" t="s">
        <v>83</v>
      </c>
      <c r="L300" t="s">
        <v>84</v>
      </c>
      <c r="M300" t="s">
        <v>85</v>
      </c>
      <c r="N300">
        <v>1</v>
      </c>
      <c r="O300" s="1">
        <v>44641.766388888886</v>
      </c>
      <c r="P300" s="1">
        <v>44641.805266203701</v>
      </c>
      <c r="Q300">
        <v>2834</v>
      </c>
      <c r="R300">
        <v>525</v>
      </c>
      <c r="S300" t="b">
        <v>0</v>
      </c>
      <c r="T300" t="s">
        <v>86</v>
      </c>
      <c r="U300" t="b">
        <v>0</v>
      </c>
      <c r="V300" t="s">
        <v>426</v>
      </c>
      <c r="W300" s="1">
        <v>44641.805266203701</v>
      </c>
      <c r="X300">
        <v>381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106</v>
      </c>
      <c r="AE300">
        <v>101</v>
      </c>
      <c r="AF300">
        <v>0</v>
      </c>
      <c r="AG300">
        <v>2</v>
      </c>
      <c r="AH300" t="s">
        <v>86</v>
      </c>
      <c r="AI300" t="s">
        <v>86</v>
      </c>
      <c r="AJ300" t="s">
        <v>86</v>
      </c>
      <c r="AK300" t="s">
        <v>86</v>
      </c>
      <c r="AL300" t="s">
        <v>86</v>
      </c>
      <c r="AM300" t="s">
        <v>86</v>
      </c>
      <c r="AN300" t="s">
        <v>86</v>
      </c>
      <c r="AO300" t="s">
        <v>86</v>
      </c>
      <c r="AP300" t="s">
        <v>86</v>
      </c>
      <c r="AQ300" t="s">
        <v>86</v>
      </c>
      <c r="AR300" t="s">
        <v>86</v>
      </c>
      <c r="AS300" t="s">
        <v>86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x14ac:dyDescent="0.35">
      <c r="A301" t="s">
        <v>732</v>
      </c>
      <c r="B301" t="s">
        <v>77</v>
      </c>
      <c r="C301" t="s">
        <v>730</v>
      </c>
      <c r="D301" t="s">
        <v>79</v>
      </c>
      <c r="E301" s="2" t="str">
        <f>HYPERLINK("capsilon://?command=openfolder&amp;siteaddress=FAM.docvelocity-na8.net&amp;folderid=FX6D0CF4DF-2468-2A86-6C77-96CDEFD4E5AA","FX22036880")</f>
        <v>FX22036880</v>
      </c>
      <c r="F301" t="s">
        <v>80</v>
      </c>
      <c r="G301" t="s">
        <v>80</v>
      </c>
      <c r="H301" t="s">
        <v>81</v>
      </c>
      <c r="I301" t="s">
        <v>731</v>
      </c>
      <c r="J301">
        <v>130</v>
      </c>
      <c r="K301" t="s">
        <v>83</v>
      </c>
      <c r="L301" t="s">
        <v>84</v>
      </c>
      <c r="M301" t="s">
        <v>85</v>
      </c>
      <c r="N301">
        <v>2</v>
      </c>
      <c r="O301" s="1">
        <v>44641.80605324074</v>
      </c>
      <c r="P301" s="1">
        <v>44641.832592592589</v>
      </c>
      <c r="Q301">
        <v>662</v>
      </c>
      <c r="R301">
        <v>1631</v>
      </c>
      <c r="S301" t="b">
        <v>0</v>
      </c>
      <c r="T301" t="s">
        <v>86</v>
      </c>
      <c r="U301" t="b">
        <v>1</v>
      </c>
      <c r="V301" t="s">
        <v>708</v>
      </c>
      <c r="W301" s="1">
        <v>44641.818668981483</v>
      </c>
      <c r="X301">
        <v>1037</v>
      </c>
      <c r="Y301">
        <v>110</v>
      </c>
      <c r="Z301">
        <v>0</v>
      </c>
      <c r="AA301">
        <v>110</v>
      </c>
      <c r="AB301">
        <v>0</v>
      </c>
      <c r="AC301">
        <v>11</v>
      </c>
      <c r="AD301">
        <v>20</v>
      </c>
      <c r="AE301">
        <v>0</v>
      </c>
      <c r="AF301">
        <v>0</v>
      </c>
      <c r="AG301">
        <v>0</v>
      </c>
      <c r="AH301" t="s">
        <v>97</v>
      </c>
      <c r="AI301" s="1">
        <v>44641.832592592589</v>
      </c>
      <c r="AJ301">
        <v>594</v>
      </c>
      <c r="AK301">
        <v>2</v>
      </c>
      <c r="AL301">
        <v>0</v>
      </c>
      <c r="AM301">
        <v>2</v>
      </c>
      <c r="AN301">
        <v>0</v>
      </c>
      <c r="AO301">
        <v>2</v>
      </c>
      <c r="AP301">
        <v>18</v>
      </c>
      <c r="AQ301">
        <v>0</v>
      </c>
      <c r="AR301">
        <v>0</v>
      </c>
      <c r="AS301">
        <v>0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x14ac:dyDescent="0.35">
      <c r="A302" t="s">
        <v>733</v>
      </c>
      <c r="B302" t="s">
        <v>77</v>
      </c>
      <c r="C302" t="s">
        <v>734</v>
      </c>
      <c r="D302" t="s">
        <v>79</v>
      </c>
      <c r="E302" s="2" t="str">
        <f>HYPERLINK("capsilon://?command=openfolder&amp;siteaddress=FAM.docvelocity-na8.net&amp;folderid=FX490816AA-37AE-9127-C462-0F83AC850FC8","FX22036774")</f>
        <v>FX22036774</v>
      </c>
      <c r="F302" t="s">
        <v>80</v>
      </c>
      <c r="G302" t="s">
        <v>80</v>
      </c>
      <c r="H302" t="s">
        <v>81</v>
      </c>
      <c r="I302" t="s">
        <v>735</v>
      </c>
      <c r="J302">
        <v>28</v>
      </c>
      <c r="K302" t="s">
        <v>83</v>
      </c>
      <c r="L302" t="s">
        <v>84</v>
      </c>
      <c r="M302" t="s">
        <v>85</v>
      </c>
      <c r="N302">
        <v>2</v>
      </c>
      <c r="O302" s="1">
        <v>44641.946215277778</v>
      </c>
      <c r="P302" s="1">
        <v>44642.155497685184</v>
      </c>
      <c r="Q302">
        <v>17583</v>
      </c>
      <c r="R302">
        <v>499</v>
      </c>
      <c r="S302" t="b">
        <v>0</v>
      </c>
      <c r="T302" t="s">
        <v>86</v>
      </c>
      <c r="U302" t="b">
        <v>0</v>
      </c>
      <c r="V302" t="s">
        <v>646</v>
      </c>
      <c r="W302" s="1">
        <v>44642.00440972222</v>
      </c>
      <c r="X302">
        <v>263</v>
      </c>
      <c r="Y302">
        <v>21</v>
      </c>
      <c r="Z302">
        <v>0</v>
      </c>
      <c r="AA302">
        <v>21</v>
      </c>
      <c r="AB302">
        <v>0</v>
      </c>
      <c r="AC302">
        <v>1</v>
      </c>
      <c r="AD302">
        <v>7</v>
      </c>
      <c r="AE302">
        <v>0</v>
      </c>
      <c r="AF302">
        <v>0</v>
      </c>
      <c r="AG302">
        <v>0</v>
      </c>
      <c r="AH302" t="s">
        <v>276</v>
      </c>
      <c r="AI302" s="1">
        <v>44642.155497685184</v>
      </c>
      <c r="AJ302">
        <v>236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7</v>
      </c>
      <c r="AQ302">
        <v>0</v>
      </c>
      <c r="AR302">
        <v>0</v>
      </c>
      <c r="AS302">
        <v>0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x14ac:dyDescent="0.35">
      <c r="A303" t="s">
        <v>736</v>
      </c>
      <c r="B303" t="s">
        <v>77</v>
      </c>
      <c r="C303" t="s">
        <v>734</v>
      </c>
      <c r="D303" t="s">
        <v>79</v>
      </c>
      <c r="E303" s="2" t="str">
        <f>HYPERLINK("capsilon://?command=openfolder&amp;siteaddress=FAM.docvelocity-na8.net&amp;folderid=FX490816AA-37AE-9127-C462-0F83AC850FC8","FX22036774")</f>
        <v>FX22036774</v>
      </c>
      <c r="F303" t="s">
        <v>80</v>
      </c>
      <c r="G303" t="s">
        <v>80</v>
      </c>
      <c r="H303" t="s">
        <v>81</v>
      </c>
      <c r="I303" t="s">
        <v>737</v>
      </c>
      <c r="J303">
        <v>28</v>
      </c>
      <c r="K303" t="s">
        <v>83</v>
      </c>
      <c r="L303" t="s">
        <v>84</v>
      </c>
      <c r="M303" t="s">
        <v>85</v>
      </c>
      <c r="N303">
        <v>2</v>
      </c>
      <c r="O303" s="1">
        <v>44641.946238425924</v>
      </c>
      <c r="P303" s="1">
        <v>44642.155949074076</v>
      </c>
      <c r="Q303">
        <v>17936</v>
      </c>
      <c r="R303">
        <v>183</v>
      </c>
      <c r="S303" t="b">
        <v>0</v>
      </c>
      <c r="T303" t="s">
        <v>86</v>
      </c>
      <c r="U303" t="b">
        <v>0</v>
      </c>
      <c r="V303" t="s">
        <v>646</v>
      </c>
      <c r="W303" s="1">
        <v>44642.006099537037</v>
      </c>
      <c r="X303">
        <v>145</v>
      </c>
      <c r="Y303">
        <v>21</v>
      </c>
      <c r="Z303">
        <v>0</v>
      </c>
      <c r="AA303">
        <v>21</v>
      </c>
      <c r="AB303">
        <v>0</v>
      </c>
      <c r="AC303">
        <v>1</v>
      </c>
      <c r="AD303">
        <v>7</v>
      </c>
      <c r="AE303">
        <v>0</v>
      </c>
      <c r="AF303">
        <v>0</v>
      </c>
      <c r="AG303">
        <v>0</v>
      </c>
      <c r="AH303" t="s">
        <v>276</v>
      </c>
      <c r="AI303" s="1">
        <v>44642.155949074076</v>
      </c>
      <c r="AJ303">
        <v>38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x14ac:dyDescent="0.35">
      <c r="A304" t="s">
        <v>738</v>
      </c>
      <c r="B304" t="s">
        <v>77</v>
      </c>
      <c r="C304" t="s">
        <v>734</v>
      </c>
      <c r="D304" t="s">
        <v>79</v>
      </c>
      <c r="E304" s="2" t="str">
        <f>HYPERLINK("capsilon://?command=openfolder&amp;siteaddress=FAM.docvelocity-na8.net&amp;folderid=FX490816AA-37AE-9127-C462-0F83AC850FC8","FX22036774")</f>
        <v>FX22036774</v>
      </c>
      <c r="F304" t="s">
        <v>80</v>
      </c>
      <c r="G304" t="s">
        <v>80</v>
      </c>
      <c r="H304" t="s">
        <v>81</v>
      </c>
      <c r="I304" t="s">
        <v>739</v>
      </c>
      <c r="J304">
        <v>222</v>
      </c>
      <c r="K304" t="s">
        <v>83</v>
      </c>
      <c r="L304" t="s">
        <v>84</v>
      </c>
      <c r="M304" t="s">
        <v>85</v>
      </c>
      <c r="N304">
        <v>1</v>
      </c>
      <c r="O304" s="1">
        <v>44641.947604166664</v>
      </c>
      <c r="P304" s="1">
        <v>44642.126099537039</v>
      </c>
      <c r="Q304">
        <v>12731</v>
      </c>
      <c r="R304">
        <v>2691</v>
      </c>
      <c r="S304" t="b">
        <v>0</v>
      </c>
      <c r="T304" t="s">
        <v>86</v>
      </c>
      <c r="U304" t="b">
        <v>0</v>
      </c>
      <c r="V304" t="s">
        <v>638</v>
      </c>
      <c r="W304" s="1">
        <v>44642.126099537039</v>
      </c>
      <c r="X304">
        <v>606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222</v>
      </c>
      <c r="AE304">
        <v>212</v>
      </c>
      <c r="AF304">
        <v>0</v>
      </c>
      <c r="AG304">
        <v>4</v>
      </c>
      <c r="AH304" t="s">
        <v>86</v>
      </c>
      <c r="AI304" t="s">
        <v>86</v>
      </c>
      <c r="AJ304" t="s">
        <v>86</v>
      </c>
      <c r="AK304" t="s">
        <v>86</v>
      </c>
      <c r="AL304" t="s">
        <v>86</v>
      </c>
      <c r="AM304" t="s">
        <v>86</v>
      </c>
      <c r="AN304" t="s">
        <v>86</v>
      </c>
      <c r="AO304" t="s">
        <v>86</v>
      </c>
      <c r="AP304" t="s">
        <v>86</v>
      </c>
      <c r="AQ304" t="s">
        <v>86</v>
      </c>
      <c r="AR304" t="s">
        <v>86</v>
      </c>
      <c r="AS304" t="s">
        <v>86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x14ac:dyDescent="0.35">
      <c r="A305" t="s">
        <v>740</v>
      </c>
      <c r="B305" t="s">
        <v>77</v>
      </c>
      <c r="C305" t="s">
        <v>734</v>
      </c>
      <c r="D305" t="s">
        <v>79</v>
      </c>
      <c r="E305" s="2" t="str">
        <f>HYPERLINK("capsilon://?command=openfolder&amp;siteaddress=FAM.docvelocity-na8.net&amp;folderid=FX490816AA-37AE-9127-C462-0F83AC850FC8","FX22036774")</f>
        <v>FX22036774</v>
      </c>
      <c r="F305" t="s">
        <v>80</v>
      </c>
      <c r="G305" t="s">
        <v>80</v>
      </c>
      <c r="H305" t="s">
        <v>81</v>
      </c>
      <c r="I305" t="s">
        <v>739</v>
      </c>
      <c r="J305">
        <v>270</v>
      </c>
      <c r="K305" t="s">
        <v>83</v>
      </c>
      <c r="L305" t="s">
        <v>84</v>
      </c>
      <c r="M305" t="s">
        <v>85</v>
      </c>
      <c r="N305">
        <v>2</v>
      </c>
      <c r="O305" s="1">
        <v>44642.127002314817</v>
      </c>
      <c r="P305" s="1">
        <v>44642.237997685188</v>
      </c>
      <c r="Q305">
        <v>3621</v>
      </c>
      <c r="R305">
        <v>5969</v>
      </c>
      <c r="S305" t="b">
        <v>0</v>
      </c>
      <c r="T305" t="s">
        <v>86</v>
      </c>
      <c r="U305" t="b">
        <v>1</v>
      </c>
      <c r="V305" t="s">
        <v>664</v>
      </c>
      <c r="W305" s="1">
        <v>44642.183368055557</v>
      </c>
      <c r="X305">
        <v>4805</v>
      </c>
      <c r="Y305">
        <v>235</v>
      </c>
      <c r="Z305">
        <v>0</v>
      </c>
      <c r="AA305">
        <v>235</v>
      </c>
      <c r="AB305">
        <v>11</v>
      </c>
      <c r="AC305">
        <v>22</v>
      </c>
      <c r="AD305">
        <v>35</v>
      </c>
      <c r="AE305">
        <v>0</v>
      </c>
      <c r="AF305">
        <v>0</v>
      </c>
      <c r="AG305">
        <v>0</v>
      </c>
      <c r="AH305" t="s">
        <v>276</v>
      </c>
      <c r="AI305" s="1">
        <v>44642.237997685188</v>
      </c>
      <c r="AJ305">
        <v>1030</v>
      </c>
      <c r="AK305">
        <v>7</v>
      </c>
      <c r="AL305">
        <v>0</v>
      </c>
      <c r="AM305">
        <v>7</v>
      </c>
      <c r="AN305">
        <v>8</v>
      </c>
      <c r="AO305">
        <v>0</v>
      </c>
      <c r="AP305">
        <v>28</v>
      </c>
      <c r="AQ305">
        <v>0</v>
      </c>
      <c r="AR305">
        <v>0</v>
      </c>
      <c r="AS305">
        <v>0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x14ac:dyDescent="0.35">
      <c r="A306" t="s">
        <v>741</v>
      </c>
      <c r="B306" t="s">
        <v>77</v>
      </c>
      <c r="C306" t="s">
        <v>742</v>
      </c>
      <c r="D306" t="s">
        <v>79</v>
      </c>
      <c r="E306" s="2" t="str">
        <f>HYPERLINK("capsilon://?command=openfolder&amp;siteaddress=FAM.docvelocity-na8.net&amp;folderid=FX1B509AA2-D64C-6EC3-975F-FEEA04561D88","FX22037792")</f>
        <v>FX22037792</v>
      </c>
      <c r="F306" t="s">
        <v>80</v>
      </c>
      <c r="G306" t="s">
        <v>80</v>
      </c>
      <c r="H306" t="s">
        <v>81</v>
      </c>
      <c r="I306" t="s">
        <v>743</v>
      </c>
      <c r="J306">
        <v>179</v>
      </c>
      <c r="K306" t="s">
        <v>83</v>
      </c>
      <c r="L306" t="s">
        <v>84</v>
      </c>
      <c r="M306" t="s">
        <v>85</v>
      </c>
      <c r="N306">
        <v>1</v>
      </c>
      <c r="O306" s="1">
        <v>44642.428807870368</v>
      </c>
      <c r="P306" s="1">
        <v>44642.445798611108</v>
      </c>
      <c r="Q306">
        <v>1068</v>
      </c>
      <c r="R306">
        <v>400</v>
      </c>
      <c r="S306" t="b">
        <v>0</v>
      </c>
      <c r="T306" t="s">
        <v>86</v>
      </c>
      <c r="U306" t="b">
        <v>0</v>
      </c>
      <c r="V306" t="s">
        <v>522</v>
      </c>
      <c r="W306" s="1">
        <v>44642.445798611108</v>
      </c>
      <c r="X306">
        <v>400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179</v>
      </c>
      <c r="AE306">
        <v>174</v>
      </c>
      <c r="AF306">
        <v>0</v>
      </c>
      <c r="AG306">
        <v>4</v>
      </c>
      <c r="AH306" t="s">
        <v>86</v>
      </c>
      <c r="AI306" t="s">
        <v>86</v>
      </c>
      <c r="AJ306" t="s">
        <v>86</v>
      </c>
      <c r="AK306" t="s">
        <v>86</v>
      </c>
      <c r="AL306" t="s">
        <v>86</v>
      </c>
      <c r="AM306" t="s">
        <v>86</v>
      </c>
      <c r="AN306" t="s">
        <v>86</v>
      </c>
      <c r="AO306" t="s">
        <v>86</v>
      </c>
      <c r="AP306" t="s">
        <v>86</v>
      </c>
      <c r="AQ306" t="s">
        <v>86</v>
      </c>
      <c r="AR306" t="s">
        <v>86</v>
      </c>
      <c r="AS306" t="s">
        <v>86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x14ac:dyDescent="0.35">
      <c r="A307" t="s">
        <v>744</v>
      </c>
      <c r="B307" t="s">
        <v>77</v>
      </c>
      <c r="C307" t="s">
        <v>742</v>
      </c>
      <c r="D307" t="s">
        <v>79</v>
      </c>
      <c r="E307" s="2" t="str">
        <f>HYPERLINK("capsilon://?command=openfolder&amp;siteaddress=FAM.docvelocity-na8.net&amp;folderid=FX1B509AA2-D64C-6EC3-975F-FEEA04561D88","FX22037792")</f>
        <v>FX22037792</v>
      </c>
      <c r="F307" t="s">
        <v>80</v>
      </c>
      <c r="G307" t="s">
        <v>80</v>
      </c>
      <c r="H307" t="s">
        <v>81</v>
      </c>
      <c r="I307" t="s">
        <v>745</v>
      </c>
      <c r="J307">
        <v>28</v>
      </c>
      <c r="K307" t="s">
        <v>83</v>
      </c>
      <c r="L307" t="s">
        <v>84</v>
      </c>
      <c r="M307" t="s">
        <v>85</v>
      </c>
      <c r="N307">
        <v>1</v>
      </c>
      <c r="O307" s="1">
        <v>44642.429270833331</v>
      </c>
      <c r="P307" s="1">
        <v>44642.449594907404</v>
      </c>
      <c r="Q307">
        <v>1429</v>
      </c>
      <c r="R307">
        <v>327</v>
      </c>
      <c r="S307" t="b">
        <v>0</v>
      </c>
      <c r="T307" t="s">
        <v>86</v>
      </c>
      <c r="U307" t="b">
        <v>0</v>
      </c>
      <c r="V307" t="s">
        <v>522</v>
      </c>
      <c r="W307" s="1">
        <v>44642.449594907404</v>
      </c>
      <c r="X307">
        <v>327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28</v>
      </c>
      <c r="AE307">
        <v>21</v>
      </c>
      <c r="AF307">
        <v>0</v>
      </c>
      <c r="AG307">
        <v>2</v>
      </c>
      <c r="AH307" t="s">
        <v>86</v>
      </c>
      <c r="AI307" t="s">
        <v>86</v>
      </c>
      <c r="AJ307" t="s">
        <v>86</v>
      </c>
      <c r="AK307" t="s">
        <v>86</v>
      </c>
      <c r="AL307" t="s">
        <v>86</v>
      </c>
      <c r="AM307" t="s">
        <v>86</v>
      </c>
      <c r="AN307" t="s">
        <v>86</v>
      </c>
      <c r="AO307" t="s">
        <v>86</v>
      </c>
      <c r="AP307" t="s">
        <v>86</v>
      </c>
      <c r="AQ307" t="s">
        <v>86</v>
      </c>
      <c r="AR307" t="s">
        <v>86</v>
      </c>
      <c r="AS307" t="s">
        <v>86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x14ac:dyDescent="0.35">
      <c r="A308" t="s">
        <v>746</v>
      </c>
      <c r="B308" t="s">
        <v>77</v>
      </c>
      <c r="C308" t="s">
        <v>747</v>
      </c>
      <c r="D308" t="s">
        <v>79</v>
      </c>
      <c r="E308" s="2" t="str">
        <f>HYPERLINK("capsilon://?command=openfolder&amp;siteaddress=FAM.docvelocity-na8.net&amp;folderid=FX9987C534-1CFF-7199-04B5-FCA517ACB4DF","FX22038158")</f>
        <v>FX22038158</v>
      </c>
      <c r="F308" t="s">
        <v>80</v>
      </c>
      <c r="G308" t="s">
        <v>80</v>
      </c>
      <c r="H308" t="s">
        <v>81</v>
      </c>
      <c r="I308" t="s">
        <v>748</v>
      </c>
      <c r="J308">
        <v>0</v>
      </c>
      <c r="K308" t="s">
        <v>83</v>
      </c>
      <c r="L308" t="s">
        <v>84</v>
      </c>
      <c r="M308" t="s">
        <v>85</v>
      </c>
      <c r="N308">
        <v>2</v>
      </c>
      <c r="O308" s="1">
        <v>44642.430486111109</v>
      </c>
      <c r="P308" s="1">
        <v>44642.455057870371</v>
      </c>
      <c r="Q308">
        <v>1929</v>
      </c>
      <c r="R308">
        <v>194</v>
      </c>
      <c r="S308" t="b">
        <v>0</v>
      </c>
      <c r="T308" t="s">
        <v>86</v>
      </c>
      <c r="U308" t="b">
        <v>0</v>
      </c>
      <c r="V308" t="s">
        <v>522</v>
      </c>
      <c r="W308" s="1">
        <v>44642.450775462959</v>
      </c>
      <c r="X308">
        <v>101</v>
      </c>
      <c r="Y308">
        <v>9</v>
      </c>
      <c r="Z308">
        <v>0</v>
      </c>
      <c r="AA308">
        <v>9</v>
      </c>
      <c r="AB308">
        <v>0</v>
      </c>
      <c r="AC308">
        <v>2</v>
      </c>
      <c r="AD308">
        <v>-9</v>
      </c>
      <c r="AE308">
        <v>0</v>
      </c>
      <c r="AF308">
        <v>0</v>
      </c>
      <c r="AG308">
        <v>0</v>
      </c>
      <c r="AH308" t="s">
        <v>159</v>
      </c>
      <c r="AI308" s="1">
        <v>44642.455057870371</v>
      </c>
      <c r="AJ308">
        <v>93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-9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x14ac:dyDescent="0.35">
      <c r="A309" t="s">
        <v>749</v>
      </c>
      <c r="B309" t="s">
        <v>77</v>
      </c>
      <c r="C309" t="s">
        <v>747</v>
      </c>
      <c r="D309" t="s">
        <v>79</v>
      </c>
      <c r="E309" s="2" t="str">
        <f>HYPERLINK("capsilon://?command=openfolder&amp;siteaddress=FAM.docvelocity-na8.net&amp;folderid=FX9987C534-1CFF-7199-04B5-FCA517ACB4DF","FX22038158")</f>
        <v>FX22038158</v>
      </c>
      <c r="F309" t="s">
        <v>80</v>
      </c>
      <c r="G309" t="s">
        <v>80</v>
      </c>
      <c r="H309" t="s">
        <v>81</v>
      </c>
      <c r="I309" t="s">
        <v>750</v>
      </c>
      <c r="J309">
        <v>92</v>
      </c>
      <c r="K309" t="s">
        <v>83</v>
      </c>
      <c r="L309" t="s">
        <v>84</v>
      </c>
      <c r="M309" t="s">
        <v>85</v>
      </c>
      <c r="N309">
        <v>1</v>
      </c>
      <c r="O309" s="1">
        <v>44642.434293981481</v>
      </c>
      <c r="P309" s="1">
        <v>44642.460960648146</v>
      </c>
      <c r="Q309">
        <v>1968</v>
      </c>
      <c r="R309">
        <v>336</v>
      </c>
      <c r="S309" t="b">
        <v>0</v>
      </c>
      <c r="T309" t="s">
        <v>86</v>
      </c>
      <c r="U309" t="b">
        <v>0</v>
      </c>
      <c r="V309" t="s">
        <v>522</v>
      </c>
      <c r="W309" s="1">
        <v>44642.460960648146</v>
      </c>
      <c r="X309">
        <v>214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92</v>
      </c>
      <c r="AE309">
        <v>87</v>
      </c>
      <c r="AF309">
        <v>0</v>
      </c>
      <c r="AG309">
        <v>2</v>
      </c>
      <c r="AH309" t="s">
        <v>86</v>
      </c>
      <c r="AI309" t="s">
        <v>86</v>
      </c>
      <c r="AJ309" t="s">
        <v>86</v>
      </c>
      <c r="AK309" t="s">
        <v>86</v>
      </c>
      <c r="AL309" t="s">
        <v>86</v>
      </c>
      <c r="AM309" t="s">
        <v>86</v>
      </c>
      <c r="AN309" t="s">
        <v>86</v>
      </c>
      <c r="AO309" t="s">
        <v>86</v>
      </c>
      <c r="AP309" t="s">
        <v>86</v>
      </c>
      <c r="AQ309" t="s">
        <v>86</v>
      </c>
      <c r="AR309" t="s">
        <v>86</v>
      </c>
      <c r="AS309" t="s">
        <v>86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x14ac:dyDescent="0.35">
      <c r="A310" t="s">
        <v>751</v>
      </c>
      <c r="B310" t="s">
        <v>77</v>
      </c>
      <c r="C310" t="s">
        <v>747</v>
      </c>
      <c r="D310" t="s">
        <v>79</v>
      </c>
      <c r="E310" s="2" t="str">
        <f>HYPERLINK("capsilon://?command=openfolder&amp;siteaddress=FAM.docvelocity-na8.net&amp;folderid=FX9987C534-1CFF-7199-04B5-FCA517ACB4DF","FX22038158")</f>
        <v>FX22038158</v>
      </c>
      <c r="F310" t="s">
        <v>80</v>
      </c>
      <c r="G310" t="s">
        <v>80</v>
      </c>
      <c r="H310" t="s">
        <v>81</v>
      </c>
      <c r="I310" t="s">
        <v>752</v>
      </c>
      <c r="J310">
        <v>77</v>
      </c>
      <c r="K310" t="s">
        <v>83</v>
      </c>
      <c r="L310" t="s">
        <v>84</v>
      </c>
      <c r="M310" t="s">
        <v>85</v>
      </c>
      <c r="N310">
        <v>1</v>
      </c>
      <c r="O310" s="1">
        <v>44642.436099537037</v>
      </c>
      <c r="P310" s="1">
        <v>44642.462557870371</v>
      </c>
      <c r="Q310">
        <v>2149</v>
      </c>
      <c r="R310">
        <v>137</v>
      </c>
      <c r="S310" t="b">
        <v>0</v>
      </c>
      <c r="T310" t="s">
        <v>86</v>
      </c>
      <c r="U310" t="b">
        <v>0</v>
      </c>
      <c r="V310" t="s">
        <v>522</v>
      </c>
      <c r="W310" s="1">
        <v>44642.462557870371</v>
      </c>
      <c r="X310">
        <v>137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77</v>
      </c>
      <c r="AE310">
        <v>72</v>
      </c>
      <c r="AF310">
        <v>0</v>
      </c>
      <c r="AG310">
        <v>2</v>
      </c>
      <c r="AH310" t="s">
        <v>86</v>
      </c>
      <c r="AI310" t="s">
        <v>86</v>
      </c>
      <c r="AJ310" t="s">
        <v>86</v>
      </c>
      <c r="AK310" t="s">
        <v>86</v>
      </c>
      <c r="AL310" t="s">
        <v>86</v>
      </c>
      <c r="AM310" t="s">
        <v>86</v>
      </c>
      <c r="AN310" t="s">
        <v>86</v>
      </c>
      <c r="AO310" t="s">
        <v>86</v>
      </c>
      <c r="AP310" t="s">
        <v>86</v>
      </c>
      <c r="AQ310" t="s">
        <v>86</v>
      </c>
      <c r="AR310" t="s">
        <v>86</v>
      </c>
      <c r="AS310" t="s">
        <v>86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x14ac:dyDescent="0.35">
      <c r="A311" t="s">
        <v>753</v>
      </c>
      <c r="B311" t="s">
        <v>77</v>
      </c>
      <c r="C311" t="s">
        <v>742</v>
      </c>
      <c r="D311" t="s">
        <v>79</v>
      </c>
      <c r="E311" s="2" t="str">
        <f>HYPERLINK("capsilon://?command=openfolder&amp;siteaddress=FAM.docvelocity-na8.net&amp;folderid=FX1B509AA2-D64C-6EC3-975F-FEEA04561D88","FX22037792")</f>
        <v>FX22037792</v>
      </c>
      <c r="F311" t="s">
        <v>80</v>
      </c>
      <c r="G311" t="s">
        <v>80</v>
      </c>
      <c r="H311" t="s">
        <v>81</v>
      </c>
      <c r="I311" t="s">
        <v>743</v>
      </c>
      <c r="J311">
        <v>251</v>
      </c>
      <c r="K311" t="s">
        <v>83</v>
      </c>
      <c r="L311" t="s">
        <v>84</v>
      </c>
      <c r="M311" t="s">
        <v>85</v>
      </c>
      <c r="N311">
        <v>2</v>
      </c>
      <c r="O311" s="1">
        <v>44642.446562500001</v>
      </c>
      <c r="P311" s="1">
        <v>44642.466956018521</v>
      </c>
      <c r="Q311">
        <v>552</v>
      </c>
      <c r="R311">
        <v>1210</v>
      </c>
      <c r="S311" t="b">
        <v>0</v>
      </c>
      <c r="T311" t="s">
        <v>86</v>
      </c>
      <c r="U311" t="b">
        <v>1</v>
      </c>
      <c r="V311" t="s">
        <v>492</v>
      </c>
      <c r="W311" s="1">
        <v>44642.455821759257</v>
      </c>
      <c r="X311">
        <v>784</v>
      </c>
      <c r="Y311">
        <v>231</v>
      </c>
      <c r="Z311">
        <v>0</v>
      </c>
      <c r="AA311">
        <v>231</v>
      </c>
      <c r="AB311">
        <v>0</v>
      </c>
      <c r="AC311">
        <v>9</v>
      </c>
      <c r="AD311">
        <v>20</v>
      </c>
      <c r="AE311">
        <v>0</v>
      </c>
      <c r="AF311">
        <v>0</v>
      </c>
      <c r="AG311">
        <v>0</v>
      </c>
      <c r="AH311" t="s">
        <v>276</v>
      </c>
      <c r="AI311" s="1">
        <v>44642.466956018521</v>
      </c>
      <c r="AJ311">
        <v>426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20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x14ac:dyDescent="0.35">
      <c r="A312" t="s">
        <v>754</v>
      </c>
      <c r="B312" t="s">
        <v>77</v>
      </c>
      <c r="C312" t="s">
        <v>742</v>
      </c>
      <c r="D312" t="s">
        <v>79</v>
      </c>
      <c r="E312" s="2" t="str">
        <f>HYPERLINK("capsilon://?command=openfolder&amp;siteaddress=FAM.docvelocity-na8.net&amp;folderid=FX1B509AA2-D64C-6EC3-975F-FEEA04561D88","FX22037792")</f>
        <v>FX22037792</v>
      </c>
      <c r="F312" t="s">
        <v>80</v>
      </c>
      <c r="G312" t="s">
        <v>80</v>
      </c>
      <c r="H312" t="s">
        <v>81</v>
      </c>
      <c r="I312" t="s">
        <v>745</v>
      </c>
      <c r="J312">
        <v>56</v>
      </c>
      <c r="K312" t="s">
        <v>83</v>
      </c>
      <c r="L312" t="s">
        <v>84</v>
      </c>
      <c r="M312" t="s">
        <v>85</v>
      </c>
      <c r="N312">
        <v>2</v>
      </c>
      <c r="O312" s="1">
        <v>44642.450752314813</v>
      </c>
      <c r="P312" s="1">
        <v>44642.467685185184</v>
      </c>
      <c r="Q312">
        <v>419</v>
      </c>
      <c r="R312">
        <v>1044</v>
      </c>
      <c r="S312" t="b">
        <v>0</v>
      </c>
      <c r="T312" t="s">
        <v>86</v>
      </c>
      <c r="U312" t="b">
        <v>1</v>
      </c>
      <c r="V312" t="s">
        <v>522</v>
      </c>
      <c r="W312" s="1">
        <v>44642.458472222221</v>
      </c>
      <c r="X312">
        <v>664</v>
      </c>
      <c r="Y312">
        <v>42</v>
      </c>
      <c r="Z312">
        <v>0</v>
      </c>
      <c r="AA312">
        <v>42</v>
      </c>
      <c r="AB312">
        <v>0</v>
      </c>
      <c r="AC312">
        <v>6</v>
      </c>
      <c r="AD312">
        <v>14</v>
      </c>
      <c r="AE312">
        <v>0</v>
      </c>
      <c r="AF312">
        <v>0</v>
      </c>
      <c r="AG312">
        <v>0</v>
      </c>
      <c r="AH312" t="s">
        <v>150</v>
      </c>
      <c r="AI312" s="1">
        <v>44642.467685185184</v>
      </c>
      <c r="AJ312">
        <v>380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14</v>
      </c>
      <c r="AQ312">
        <v>0</v>
      </c>
      <c r="AR312">
        <v>0</v>
      </c>
      <c r="AS312">
        <v>0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x14ac:dyDescent="0.35">
      <c r="A313" t="s">
        <v>755</v>
      </c>
      <c r="B313" t="s">
        <v>77</v>
      </c>
      <c r="C313" t="s">
        <v>747</v>
      </c>
      <c r="D313" t="s">
        <v>79</v>
      </c>
      <c r="E313" s="2" t="str">
        <f>HYPERLINK("capsilon://?command=openfolder&amp;siteaddress=FAM.docvelocity-na8.net&amp;folderid=FX9987C534-1CFF-7199-04B5-FCA517ACB4DF","FX22038158")</f>
        <v>FX22038158</v>
      </c>
      <c r="F313" t="s">
        <v>80</v>
      </c>
      <c r="G313" t="s">
        <v>80</v>
      </c>
      <c r="H313" t="s">
        <v>81</v>
      </c>
      <c r="I313" t="s">
        <v>750</v>
      </c>
      <c r="J313">
        <v>116</v>
      </c>
      <c r="K313" t="s">
        <v>83</v>
      </c>
      <c r="L313" t="s">
        <v>84</v>
      </c>
      <c r="M313" t="s">
        <v>85</v>
      </c>
      <c r="N313">
        <v>2</v>
      </c>
      <c r="O313" s="1">
        <v>44642.461516203701</v>
      </c>
      <c r="P313" s="1">
        <v>44642.492847222224</v>
      </c>
      <c r="Q313">
        <v>661</v>
      </c>
      <c r="R313">
        <v>2046</v>
      </c>
      <c r="S313" t="b">
        <v>0</v>
      </c>
      <c r="T313" t="s">
        <v>86</v>
      </c>
      <c r="U313" t="b">
        <v>1</v>
      </c>
      <c r="V313" t="s">
        <v>522</v>
      </c>
      <c r="W313" s="1">
        <v>44642.470046296294</v>
      </c>
      <c r="X313">
        <v>646</v>
      </c>
      <c r="Y313">
        <v>103</v>
      </c>
      <c r="Z313">
        <v>0</v>
      </c>
      <c r="AA313">
        <v>103</v>
      </c>
      <c r="AB313">
        <v>0</v>
      </c>
      <c r="AC313">
        <v>20</v>
      </c>
      <c r="AD313">
        <v>13</v>
      </c>
      <c r="AE313">
        <v>0</v>
      </c>
      <c r="AF313">
        <v>0</v>
      </c>
      <c r="AG313">
        <v>0</v>
      </c>
      <c r="AH313" t="s">
        <v>191</v>
      </c>
      <c r="AI313" s="1">
        <v>44642.492847222224</v>
      </c>
      <c r="AJ313">
        <v>1364</v>
      </c>
      <c r="AK313">
        <v>2</v>
      </c>
      <c r="AL313">
        <v>0</v>
      </c>
      <c r="AM313">
        <v>2</v>
      </c>
      <c r="AN313">
        <v>0</v>
      </c>
      <c r="AO313">
        <v>2</v>
      </c>
      <c r="AP313">
        <v>11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x14ac:dyDescent="0.35">
      <c r="A314" t="s">
        <v>756</v>
      </c>
      <c r="B314" t="s">
        <v>77</v>
      </c>
      <c r="C314" t="s">
        <v>747</v>
      </c>
      <c r="D314" t="s">
        <v>79</v>
      </c>
      <c r="E314" s="2" t="str">
        <f>HYPERLINK("capsilon://?command=openfolder&amp;siteaddress=FAM.docvelocity-na8.net&amp;folderid=FX9987C534-1CFF-7199-04B5-FCA517ACB4DF","FX22038158")</f>
        <v>FX22038158</v>
      </c>
      <c r="F314" t="s">
        <v>80</v>
      </c>
      <c r="G314" t="s">
        <v>80</v>
      </c>
      <c r="H314" t="s">
        <v>81</v>
      </c>
      <c r="I314" t="s">
        <v>752</v>
      </c>
      <c r="J314">
        <v>101</v>
      </c>
      <c r="K314" t="s">
        <v>83</v>
      </c>
      <c r="L314" t="s">
        <v>84</v>
      </c>
      <c r="M314" t="s">
        <v>85</v>
      </c>
      <c r="N314">
        <v>2</v>
      </c>
      <c r="O314" s="1">
        <v>44642.463229166664</v>
      </c>
      <c r="P314" s="1">
        <v>44642.50309027778</v>
      </c>
      <c r="Q314">
        <v>1280</v>
      </c>
      <c r="R314">
        <v>2164</v>
      </c>
      <c r="S314" t="b">
        <v>0</v>
      </c>
      <c r="T314" t="s">
        <v>86</v>
      </c>
      <c r="U314" t="b">
        <v>1</v>
      </c>
      <c r="V314" t="s">
        <v>708</v>
      </c>
      <c r="W314" s="1">
        <v>44642.493391203701</v>
      </c>
      <c r="X314">
        <v>1573</v>
      </c>
      <c r="Y314">
        <v>85</v>
      </c>
      <c r="Z314">
        <v>0</v>
      </c>
      <c r="AA314">
        <v>85</v>
      </c>
      <c r="AB314">
        <v>0</v>
      </c>
      <c r="AC314">
        <v>38</v>
      </c>
      <c r="AD314">
        <v>16</v>
      </c>
      <c r="AE314">
        <v>0</v>
      </c>
      <c r="AF314">
        <v>0</v>
      </c>
      <c r="AG314">
        <v>0</v>
      </c>
      <c r="AH314" t="s">
        <v>97</v>
      </c>
      <c r="AI314" s="1">
        <v>44642.50309027778</v>
      </c>
      <c r="AJ314">
        <v>552</v>
      </c>
      <c r="AK314">
        <v>6</v>
      </c>
      <c r="AL314">
        <v>0</v>
      </c>
      <c r="AM314">
        <v>6</v>
      </c>
      <c r="AN314">
        <v>0</v>
      </c>
      <c r="AO314">
        <v>6</v>
      </c>
      <c r="AP314">
        <v>10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x14ac:dyDescent="0.35">
      <c r="A315" t="s">
        <v>757</v>
      </c>
      <c r="B315" t="s">
        <v>77</v>
      </c>
      <c r="C315" t="s">
        <v>758</v>
      </c>
      <c r="D315" t="s">
        <v>79</v>
      </c>
      <c r="E315" s="2" t="str">
        <f>HYPERLINK("capsilon://?command=openfolder&amp;siteaddress=FAM.docvelocity-na8.net&amp;folderid=FX5DBAE696-E68E-B8FB-0439-2C05F9813734","FX2203304")</f>
        <v>FX2203304</v>
      </c>
      <c r="F315" t="s">
        <v>80</v>
      </c>
      <c r="G315" t="s">
        <v>80</v>
      </c>
      <c r="H315" t="s">
        <v>81</v>
      </c>
      <c r="I315" t="s">
        <v>759</v>
      </c>
      <c r="J315">
        <v>0</v>
      </c>
      <c r="K315" t="s">
        <v>83</v>
      </c>
      <c r="L315" t="s">
        <v>84</v>
      </c>
      <c r="M315" t="s">
        <v>85</v>
      </c>
      <c r="N315">
        <v>2</v>
      </c>
      <c r="O315" s="1">
        <v>44642.464814814812</v>
      </c>
      <c r="P315" s="1">
        <v>44642.494988425926</v>
      </c>
      <c r="Q315">
        <v>2206</v>
      </c>
      <c r="R315">
        <v>401</v>
      </c>
      <c r="S315" t="b">
        <v>0</v>
      </c>
      <c r="T315" t="s">
        <v>86</v>
      </c>
      <c r="U315" t="b">
        <v>0</v>
      </c>
      <c r="V315" t="s">
        <v>550</v>
      </c>
      <c r="W315" s="1">
        <v>44642.486134259256</v>
      </c>
      <c r="X315">
        <v>101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97</v>
      </c>
      <c r="AI315" s="1">
        <v>44642.494988425926</v>
      </c>
      <c r="AJ315">
        <v>245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52</v>
      </c>
      <c r="AR315">
        <v>0</v>
      </c>
      <c r="AS315">
        <v>1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35">
      <c r="A316" t="s">
        <v>760</v>
      </c>
      <c r="B316" t="s">
        <v>77</v>
      </c>
      <c r="C316" t="s">
        <v>758</v>
      </c>
      <c r="D316" t="s">
        <v>79</v>
      </c>
      <c r="E316" s="2" t="str">
        <f>HYPERLINK("capsilon://?command=openfolder&amp;siteaddress=FAM.docvelocity-na8.net&amp;folderid=FX5DBAE696-E68E-B8FB-0439-2C05F9813734","FX2203304")</f>
        <v>FX2203304</v>
      </c>
      <c r="F316" t="s">
        <v>80</v>
      </c>
      <c r="G316" t="s">
        <v>80</v>
      </c>
      <c r="H316" t="s">
        <v>81</v>
      </c>
      <c r="I316" t="s">
        <v>761</v>
      </c>
      <c r="J316">
        <v>0</v>
      </c>
      <c r="K316" t="s">
        <v>83</v>
      </c>
      <c r="L316" t="s">
        <v>84</v>
      </c>
      <c r="M316" t="s">
        <v>85</v>
      </c>
      <c r="N316">
        <v>2</v>
      </c>
      <c r="O316" s="1">
        <v>44642.465601851851</v>
      </c>
      <c r="P316" s="1">
        <v>44642.495659722219</v>
      </c>
      <c r="Q316">
        <v>1837</v>
      </c>
      <c r="R316">
        <v>760</v>
      </c>
      <c r="S316" t="b">
        <v>0</v>
      </c>
      <c r="T316" t="s">
        <v>86</v>
      </c>
      <c r="U316" t="b">
        <v>0</v>
      </c>
      <c r="V316" t="s">
        <v>550</v>
      </c>
      <c r="W316" s="1">
        <v>44642.492361111108</v>
      </c>
      <c r="X316">
        <v>60</v>
      </c>
      <c r="Y316">
        <v>0</v>
      </c>
      <c r="Z316">
        <v>0</v>
      </c>
      <c r="AA316">
        <v>0</v>
      </c>
      <c r="AB316">
        <v>52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98</v>
      </c>
      <c r="AI316" s="1">
        <v>44642.495659722219</v>
      </c>
      <c r="AJ316">
        <v>280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52</v>
      </c>
      <c r="AR316">
        <v>0</v>
      </c>
      <c r="AS316">
        <v>1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x14ac:dyDescent="0.35">
      <c r="A317" t="s">
        <v>762</v>
      </c>
      <c r="B317" t="s">
        <v>77</v>
      </c>
      <c r="C317" t="s">
        <v>763</v>
      </c>
      <c r="D317" t="s">
        <v>79</v>
      </c>
      <c r="E317" s="2" t="str">
        <f>HYPERLINK("capsilon://?command=openfolder&amp;siteaddress=FAM.docvelocity-na8.net&amp;folderid=FX1A2DCB78-CA91-55C2-A48A-B5D369B4CE1A","FX220210870")</f>
        <v>FX220210870</v>
      </c>
      <c r="F317" t="s">
        <v>80</v>
      </c>
      <c r="G317" t="s">
        <v>80</v>
      </c>
      <c r="H317" t="s">
        <v>81</v>
      </c>
      <c r="I317" t="s">
        <v>764</v>
      </c>
      <c r="J317">
        <v>0</v>
      </c>
      <c r="K317" t="s">
        <v>83</v>
      </c>
      <c r="L317" t="s">
        <v>84</v>
      </c>
      <c r="M317" t="s">
        <v>85</v>
      </c>
      <c r="N317">
        <v>2</v>
      </c>
      <c r="O317" s="1">
        <v>44622.559664351851</v>
      </c>
      <c r="P317" s="1">
        <v>44622.682106481479</v>
      </c>
      <c r="Q317">
        <v>10401</v>
      </c>
      <c r="R317">
        <v>178</v>
      </c>
      <c r="S317" t="b">
        <v>0</v>
      </c>
      <c r="T317" t="s">
        <v>86</v>
      </c>
      <c r="U317" t="b">
        <v>0</v>
      </c>
      <c r="V317" t="s">
        <v>141</v>
      </c>
      <c r="W317" s="1">
        <v>44622.563194444447</v>
      </c>
      <c r="X317">
        <v>164</v>
      </c>
      <c r="Y317">
        <v>0</v>
      </c>
      <c r="Z317">
        <v>0</v>
      </c>
      <c r="AA317">
        <v>0</v>
      </c>
      <c r="AB317">
        <v>52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98</v>
      </c>
      <c r="AI317" s="1">
        <v>44622.682106481479</v>
      </c>
      <c r="AJ317">
        <v>14</v>
      </c>
      <c r="AK317">
        <v>0</v>
      </c>
      <c r="AL317">
        <v>0</v>
      </c>
      <c r="AM317">
        <v>0</v>
      </c>
      <c r="AN317">
        <v>52</v>
      </c>
      <c r="AO317">
        <v>0</v>
      </c>
      <c r="AP317">
        <v>0</v>
      </c>
      <c r="AQ317">
        <v>0</v>
      </c>
      <c r="AR317">
        <v>0</v>
      </c>
      <c r="AS317">
        <v>0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x14ac:dyDescent="0.35">
      <c r="A318" t="s">
        <v>765</v>
      </c>
      <c r="B318" t="s">
        <v>77</v>
      </c>
      <c r="C318" t="s">
        <v>758</v>
      </c>
      <c r="D318" t="s">
        <v>79</v>
      </c>
      <c r="E318" s="2" t="str">
        <f>HYPERLINK("capsilon://?command=openfolder&amp;siteaddress=FAM.docvelocity-na8.net&amp;folderid=FX5DBAE696-E68E-B8FB-0439-2C05F9813734","FX2203304")</f>
        <v>FX2203304</v>
      </c>
      <c r="F318" t="s">
        <v>80</v>
      </c>
      <c r="G318" t="s">
        <v>80</v>
      </c>
      <c r="H318" t="s">
        <v>81</v>
      </c>
      <c r="I318" t="s">
        <v>759</v>
      </c>
      <c r="J318">
        <v>0</v>
      </c>
      <c r="K318" t="s">
        <v>83</v>
      </c>
      <c r="L318" t="s">
        <v>84</v>
      </c>
      <c r="M318" t="s">
        <v>85</v>
      </c>
      <c r="N318">
        <v>2</v>
      </c>
      <c r="O318" s="1">
        <v>44642.495300925926</v>
      </c>
      <c r="P318" s="1">
        <v>44642.517534722225</v>
      </c>
      <c r="Q318">
        <v>722</v>
      </c>
      <c r="R318">
        <v>1199</v>
      </c>
      <c r="S318" t="b">
        <v>0</v>
      </c>
      <c r="T318" t="s">
        <v>86</v>
      </c>
      <c r="U318" t="b">
        <v>1</v>
      </c>
      <c r="V318" t="s">
        <v>476</v>
      </c>
      <c r="W318" s="1">
        <v>44642.505046296297</v>
      </c>
      <c r="X318">
        <v>784</v>
      </c>
      <c r="Y318">
        <v>37</v>
      </c>
      <c r="Z318">
        <v>0</v>
      </c>
      <c r="AA318">
        <v>37</v>
      </c>
      <c r="AB318">
        <v>0</v>
      </c>
      <c r="AC318">
        <v>18</v>
      </c>
      <c r="AD318">
        <v>-37</v>
      </c>
      <c r="AE318">
        <v>0</v>
      </c>
      <c r="AF318">
        <v>0</v>
      </c>
      <c r="AG318">
        <v>0</v>
      </c>
      <c r="AH318" t="s">
        <v>88</v>
      </c>
      <c r="AI318" s="1">
        <v>44642.517534722225</v>
      </c>
      <c r="AJ318">
        <v>334</v>
      </c>
      <c r="AK318">
        <v>8</v>
      </c>
      <c r="AL318">
        <v>0</v>
      </c>
      <c r="AM318">
        <v>8</v>
      </c>
      <c r="AN318">
        <v>0</v>
      </c>
      <c r="AO318">
        <v>7</v>
      </c>
      <c r="AP318">
        <v>-45</v>
      </c>
      <c r="AQ318">
        <v>0</v>
      </c>
      <c r="AR318">
        <v>0</v>
      </c>
      <c r="AS318">
        <v>0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x14ac:dyDescent="0.35">
      <c r="A319" t="s">
        <v>766</v>
      </c>
      <c r="B319" t="s">
        <v>77</v>
      </c>
      <c r="C319" t="s">
        <v>758</v>
      </c>
      <c r="D319" t="s">
        <v>79</v>
      </c>
      <c r="E319" s="2" t="str">
        <f>HYPERLINK("capsilon://?command=openfolder&amp;siteaddress=FAM.docvelocity-na8.net&amp;folderid=FX5DBAE696-E68E-B8FB-0439-2C05F9813734","FX2203304")</f>
        <v>FX2203304</v>
      </c>
      <c r="F319" t="s">
        <v>80</v>
      </c>
      <c r="G319" t="s">
        <v>80</v>
      </c>
      <c r="H319" t="s">
        <v>81</v>
      </c>
      <c r="I319" t="s">
        <v>761</v>
      </c>
      <c r="J319">
        <v>0</v>
      </c>
      <c r="K319" t="s">
        <v>83</v>
      </c>
      <c r="L319" t="s">
        <v>84</v>
      </c>
      <c r="M319" t="s">
        <v>85</v>
      </c>
      <c r="N319">
        <v>2</v>
      </c>
      <c r="O319" s="1">
        <v>44642.495937500003</v>
      </c>
      <c r="P319" s="1">
        <v>44642.519837962966</v>
      </c>
      <c r="Q319">
        <v>414</v>
      </c>
      <c r="R319">
        <v>1651</v>
      </c>
      <c r="S319" t="b">
        <v>0</v>
      </c>
      <c r="T319" t="s">
        <v>86</v>
      </c>
      <c r="U319" t="b">
        <v>1</v>
      </c>
      <c r="V319" t="s">
        <v>708</v>
      </c>
      <c r="W319" s="1">
        <v>44642.513807870368</v>
      </c>
      <c r="X319">
        <v>1538</v>
      </c>
      <c r="Y319">
        <v>37</v>
      </c>
      <c r="Z319">
        <v>0</v>
      </c>
      <c r="AA319">
        <v>37</v>
      </c>
      <c r="AB319">
        <v>0</v>
      </c>
      <c r="AC319">
        <v>21</v>
      </c>
      <c r="AD319">
        <v>-37</v>
      </c>
      <c r="AE319">
        <v>0</v>
      </c>
      <c r="AF319">
        <v>0</v>
      </c>
      <c r="AG319">
        <v>0</v>
      </c>
      <c r="AH319" t="s">
        <v>88</v>
      </c>
      <c r="AI319" s="1">
        <v>44642.519837962966</v>
      </c>
      <c r="AJ319">
        <v>80</v>
      </c>
      <c r="AK319">
        <v>7</v>
      </c>
      <c r="AL319">
        <v>0</v>
      </c>
      <c r="AM319">
        <v>7</v>
      </c>
      <c r="AN319">
        <v>0</v>
      </c>
      <c r="AO319">
        <v>6</v>
      </c>
      <c r="AP319">
        <v>-44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x14ac:dyDescent="0.35">
      <c r="A320" t="s">
        <v>767</v>
      </c>
      <c r="B320" t="s">
        <v>77</v>
      </c>
      <c r="C320" t="s">
        <v>768</v>
      </c>
      <c r="D320" t="s">
        <v>79</v>
      </c>
      <c r="E320" s="2" t="str">
        <f>HYPERLINK("capsilon://?command=openfolder&amp;siteaddress=FAM.docvelocity-na8.net&amp;folderid=FXB387BF75-A094-93D1-98ED-07E0645772C5","FX220211723")</f>
        <v>FX220211723</v>
      </c>
      <c r="F320" t="s">
        <v>80</v>
      </c>
      <c r="G320" t="s">
        <v>80</v>
      </c>
      <c r="H320" t="s">
        <v>81</v>
      </c>
      <c r="I320" t="s">
        <v>769</v>
      </c>
      <c r="J320">
        <v>0</v>
      </c>
      <c r="K320" t="s">
        <v>83</v>
      </c>
      <c r="L320" t="s">
        <v>84</v>
      </c>
      <c r="M320" t="s">
        <v>85</v>
      </c>
      <c r="N320">
        <v>2</v>
      </c>
      <c r="O320" s="1">
        <v>44642.514340277776</v>
      </c>
      <c r="P320" s="1">
        <v>44642.52002314815</v>
      </c>
      <c r="Q320">
        <v>366</v>
      </c>
      <c r="R320">
        <v>125</v>
      </c>
      <c r="S320" t="b">
        <v>0</v>
      </c>
      <c r="T320" t="s">
        <v>86</v>
      </c>
      <c r="U320" t="b">
        <v>0</v>
      </c>
      <c r="V320" t="s">
        <v>458</v>
      </c>
      <c r="W320" s="1">
        <v>44642.515659722223</v>
      </c>
      <c r="X320">
        <v>109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88</v>
      </c>
      <c r="AI320" s="1">
        <v>44642.52002314815</v>
      </c>
      <c r="AJ320">
        <v>16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x14ac:dyDescent="0.35">
      <c r="A321" t="s">
        <v>770</v>
      </c>
      <c r="B321" t="s">
        <v>77</v>
      </c>
      <c r="C321" t="s">
        <v>771</v>
      </c>
      <c r="D321" t="s">
        <v>79</v>
      </c>
      <c r="E321" s="2" t="str">
        <f>HYPERLINK("capsilon://?command=openfolder&amp;siteaddress=FAM.docvelocity-na8.net&amp;folderid=FX5C98D557-9F21-D58C-B19A-FC133ED25E8C","FX22031476")</f>
        <v>FX22031476</v>
      </c>
      <c r="F321" t="s">
        <v>80</v>
      </c>
      <c r="G321" t="s">
        <v>80</v>
      </c>
      <c r="H321" t="s">
        <v>81</v>
      </c>
      <c r="I321" t="s">
        <v>772</v>
      </c>
      <c r="J321">
        <v>0</v>
      </c>
      <c r="K321" t="s">
        <v>83</v>
      </c>
      <c r="L321" t="s">
        <v>84</v>
      </c>
      <c r="M321" t="s">
        <v>85</v>
      </c>
      <c r="N321">
        <v>2</v>
      </c>
      <c r="O321" s="1">
        <v>44642.519814814812</v>
      </c>
      <c r="P321" s="1">
        <v>44642.527673611112</v>
      </c>
      <c r="Q321">
        <v>393</v>
      </c>
      <c r="R321">
        <v>286</v>
      </c>
      <c r="S321" t="b">
        <v>0</v>
      </c>
      <c r="T321" t="s">
        <v>86</v>
      </c>
      <c r="U321" t="b">
        <v>0</v>
      </c>
      <c r="V321" t="s">
        <v>708</v>
      </c>
      <c r="W321" s="1">
        <v>44642.522824074076</v>
      </c>
      <c r="X321">
        <v>255</v>
      </c>
      <c r="Y321">
        <v>9</v>
      </c>
      <c r="Z321">
        <v>0</v>
      </c>
      <c r="AA321">
        <v>9</v>
      </c>
      <c r="AB321">
        <v>0</v>
      </c>
      <c r="AC321">
        <v>3</v>
      </c>
      <c r="AD321">
        <v>-9</v>
      </c>
      <c r="AE321">
        <v>0</v>
      </c>
      <c r="AF321">
        <v>0</v>
      </c>
      <c r="AG321">
        <v>0</v>
      </c>
      <c r="AH321" t="s">
        <v>88</v>
      </c>
      <c r="AI321" s="1">
        <v>44642.527673611112</v>
      </c>
      <c r="AJ321">
        <v>31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-9</v>
      </c>
      <c r="AQ321">
        <v>0</v>
      </c>
      <c r="AR321">
        <v>0</v>
      </c>
      <c r="AS321">
        <v>0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x14ac:dyDescent="0.35">
      <c r="A322" t="s">
        <v>773</v>
      </c>
      <c r="B322" t="s">
        <v>77</v>
      </c>
      <c r="C322" t="s">
        <v>771</v>
      </c>
      <c r="D322" t="s">
        <v>79</v>
      </c>
      <c r="E322" s="2" t="str">
        <f>HYPERLINK("capsilon://?command=openfolder&amp;siteaddress=FAM.docvelocity-na8.net&amp;folderid=FX5C98D557-9F21-D58C-B19A-FC133ED25E8C","FX22031476")</f>
        <v>FX22031476</v>
      </c>
      <c r="F322" t="s">
        <v>80</v>
      </c>
      <c r="G322" t="s">
        <v>80</v>
      </c>
      <c r="H322" t="s">
        <v>81</v>
      </c>
      <c r="I322" t="s">
        <v>774</v>
      </c>
      <c r="J322">
        <v>0</v>
      </c>
      <c r="K322" t="s">
        <v>83</v>
      </c>
      <c r="L322" t="s">
        <v>84</v>
      </c>
      <c r="M322" t="s">
        <v>85</v>
      </c>
      <c r="N322">
        <v>2</v>
      </c>
      <c r="O322" s="1">
        <v>44642.521053240744</v>
      </c>
      <c r="P322" s="1">
        <v>44642.528043981481</v>
      </c>
      <c r="Q322">
        <v>464</v>
      </c>
      <c r="R322">
        <v>140</v>
      </c>
      <c r="S322" t="b">
        <v>0</v>
      </c>
      <c r="T322" t="s">
        <v>86</v>
      </c>
      <c r="U322" t="b">
        <v>0</v>
      </c>
      <c r="V322" t="s">
        <v>468</v>
      </c>
      <c r="W322" s="1">
        <v>44642.522349537037</v>
      </c>
      <c r="X322">
        <v>109</v>
      </c>
      <c r="Y322">
        <v>9</v>
      </c>
      <c r="Z322">
        <v>0</v>
      </c>
      <c r="AA322">
        <v>9</v>
      </c>
      <c r="AB322">
        <v>0</v>
      </c>
      <c r="AC322">
        <v>3</v>
      </c>
      <c r="AD322">
        <v>-9</v>
      </c>
      <c r="AE322">
        <v>0</v>
      </c>
      <c r="AF322">
        <v>0</v>
      </c>
      <c r="AG322">
        <v>0</v>
      </c>
      <c r="AH322" t="s">
        <v>88</v>
      </c>
      <c r="AI322" s="1">
        <v>44642.528043981481</v>
      </c>
      <c r="AJ322">
        <v>31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-9</v>
      </c>
      <c r="AQ322">
        <v>0</v>
      </c>
      <c r="AR322">
        <v>0</v>
      </c>
      <c r="AS322">
        <v>0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x14ac:dyDescent="0.35">
      <c r="A323" t="s">
        <v>775</v>
      </c>
      <c r="B323" t="s">
        <v>77</v>
      </c>
      <c r="C323" t="s">
        <v>771</v>
      </c>
      <c r="D323" t="s">
        <v>79</v>
      </c>
      <c r="E323" s="2" t="str">
        <f>HYPERLINK("capsilon://?command=openfolder&amp;siteaddress=FAM.docvelocity-na8.net&amp;folderid=FX5C98D557-9F21-D58C-B19A-FC133ED25E8C","FX22031476")</f>
        <v>FX22031476</v>
      </c>
      <c r="F323" t="s">
        <v>80</v>
      </c>
      <c r="G323" t="s">
        <v>80</v>
      </c>
      <c r="H323" t="s">
        <v>81</v>
      </c>
      <c r="I323" t="s">
        <v>776</v>
      </c>
      <c r="J323">
        <v>0</v>
      </c>
      <c r="K323" t="s">
        <v>83</v>
      </c>
      <c r="L323" t="s">
        <v>84</v>
      </c>
      <c r="M323" t="s">
        <v>85</v>
      </c>
      <c r="N323">
        <v>2</v>
      </c>
      <c r="O323" s="1">
        <v>44642.534525462965</v>
      </c>
      <c r="P323" s="1">
        <v>44642.541898148149</v>
      </c>
      <c r="Q323">
        <v>28</v>
      </c>
      <c r="R323">
        <v>609</v>
      </c>
      <c r="S323" t="b">
        <v>0</v>
      </c>
      <c r="T323" t="s">
        <v>86</v>
      </c>
      <c r="U323" t="b">
        <v>0</v>
      </c>
      <c r="V323" t="s">
        <v>550</v>
      </c>
      <c r="W323" s="1">
        <v>44642.539386574077</v>
      </c>
      <c r="X323">
        <v>415</v>
      </c>
      <c r="Y323">
        <v>52</v>
      </c>
      <c r="Z323">
        <v>0</v>
      </c>
      <c r="AA323">
        <v>52</v>
      </c>
      <c r="AB323">
        <v>0</v>
      </c>
      <c r="AC323">
        <v>41</v>
      </c>
      <c r="AD323">
        <v>-52</v>
      </c>
      <c r="AE323">
        <v>0</v>
      </c>
      <c r="AF323">
        <v>0</v>
      </c>
      <c r="AG323">
        <v>0</v>
      </c>
      <c r="AH323" t="s">
        <v>98</v>
      </c>
      <c r="AI323" s="1">
        <v>44642.541898148149</v>
      </c>
      <c r="AJ323">
        <v>194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-52</v>
      </c>
      <c r="AQ323">
        <v>0</v>
      </c>
      <c r="AR323">
        <v>0</v>
      </c>
      <c r="AS323">
        <v>0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x14ac:dyDescent="0.35">
      <c r="A324" t="s">
        <v>777</v>
      </c>
      <c r="B324" t="s">
        <v>77</v>
      </c>
      <c r="C324" t="s">
        <v>771</v>
      </c>
      <c r="D324" t="s">
        <v>79</v>
      </c>
      <c r="E324" s="2" t="str">
        <f>HYPERLINK("capsilon://?command=openfolder&amp;siteaddress=FAM.docvelocity-na8.net&amp;folderid=FX5C98D557-9F21-D58C-B19A-FC133ED25E8C","FX22031476")</f>
        <v>FX22031476</v>
      </c>
      <c r="F324" t="s">
        <v>80</v>
      </c>
      <c r="G324" t="s">
        <v>80</v>
      </c>
      <c r="H324" t="s">
        <v>81</v>
      </c>
      <c r="I324" t="s">
        <v>778</v>
      </c>
      <c r="J324">
        <v>0</v>
      </c>
      <c r="K324" t="s">
        <v>83</v>
      </c>
      <c r="L324" t="s">
        <v>84</v>
      </c>
      <c r="M324" t="s">
        <v>85</v>
      </c>
      <c r="N324">
        <v>2</v>
      </c>
      <c r="O324" s="1">
        <v>44642.53601851852</v>
      </c>
      <c r="P324" s="1">
        <v>44642.549618055556</v>
      </c>
      <c r="Q324">
        <v>290</v>
      </c>
      <c r="R324">
        <v>885</v>
      </c>
      <c r="S324" t="b">
        <v>0</v>
      </c>
      <c r="T324" t="s">
        <v>86</v>
      </c>
      <c r="U324" t="b">
        <v>0</v>
      </c>
      <c r="V324" t="s">
        <v>468</v>
      </c>
      <c r="W324" s="1">
        <v>44642.544131944444</v>
      </c>
      <c r="X324">
        <v>664</v>
      </c>
      <c r="Y324">
        <v>56</v>
      </c>
      <c r="Z324">
        <v>0</v>
      </c>
      <c r="AA324">
        <v>56</v>
      </c>
      <c r="AB324">
        <v>0</v>
      </c>
      <c r="AC324">
        <v>24</v>
      </c>
      <c r="AD324">
        <v>-56</v>
      </c>
      <c r="AE324">
        <v>0</v>
      </c>
      <c r="AF324">
        <v>0</v>
      </c>
      <c r="AG324">
        <v>0</v>
      </c>
      <c r="AH324" t="s">
        <v>98</v>
      </c>
      <c r="AI324" s="1">
        <v>44642.549618055556</v>
      </c>
      <c r="AJ324">
        <v>221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-56</v>
      </c>
      <c r="AQ324">
        <v>0</v>
      </c>
      <c r="AR324">
        <v>0</v>
      </c>
      <c r="AS324">
        <v>0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x14ac:dyDescent="0.35">
      <c r="A325" t="s">
        <v>779</v>
      </c>
      <c r="B325" t="s">
        <v>77</v>
      </c>
      <c r="C325" t="s">
        <v>780</v>
      </c>
      <c r="D325" t="s">
        <v>79</v>
      </c>
      <c r="E325" s="2" t="str">
        <f>HYPERLINK("capsilon://?command=openfolder&amp;siteaddress=FAM.docvelocity-na8.net&amp;folderid=FX4313B36E-4735-3651-3BAF-7D8A27F8AB3C","FX22025016")</f>
        <v>FX22025016</v>
      </c>
      <c r="F325" t="s">
        <v>80</v>
      </c>
      <c r="G325" t="s">
        <v>80</v>
      </c>
      <c r="H325" t="s">
        <v>81</v>
      </c>
      <c r="I325" t="s">
        <v>781</v>
      </c>
      <c r="J325">
        <v>0</v>
      </c>
      <c r="K325" t="s">
        <v>83</v>
      </c>
      <c r="L325" t="s">
        <v>84</v>
      </c>
      <c r="M325" t="s">
        <v>85</v>
      </c>
      <c r="N325">
        <v>2</v>
      </c>
      <c r="O325" s="1">
        <v>44642.576388888891</v>
      </c>
      <c r="P325" s="1">
        <v>44642.582268518519</v>
      </c>
      <c r="Q325">
        <v>388</v>
      </c>
      <c r="R325">
        <v>120</v>
      </c>
      <c r="S325" t="b">
        <v>0</v>
      </c>
      <c r="T325" t="s">
        <v>86</v>
      </c>
      <c r="U325" t="b">
        <v>0</v>
      </c>
      <c r="V325" t="s">
        <v>550</v>
      </c>
      <c r="W325" s="1">
        <v>44642.577581018515</v>
      </c>
      <c r="X325">
        <v>99</v>
      </c>
      <c r="Y325">
        <v>0</v>
      </c>
      <c r="Z325">
        <v>0</v>
      </c>
      <c r="AA325">
        <v>0</v>
      </c>
      <c r="AB325">
        <v>9</v>
      </c>
      <c r="AC325">
        <v>0</v>
      </c>
      <c r="AD325">
        <v>0</v>
      </c>
      <c r="AE325">
        <v>0</v>
      </c>
      <c r="AF325">
        <v>0</v>
      </c>
      <c r="AG325">
        <v>0</v>
      </c>
      <c r="AH325" t="s">
        <v>98</v>
      </c>
      <c r="AI325" s="1">
        <v>44642.582268518519</v>
      </c>
      <c r="AJ325">
        <v>21</v>
      </c>
      <c r="AK325">
        <v>0</v>
      </c>
      <c r="AL325">
        <v>0</v>
      </c>
      <c r="AM325">
        <v>0</v>
      </c>
      <c r="AN325">
        <v>9</v>
      </c>
      <c r="AO325">
        <v>0</v>
      </c>
      <c r="AP325">
        <v>0</v>
      </c>
      <c r="AQ325">
        <v>0</v>
      </c>
      <c r="AR325">
        <v>0</v>
      </c>
      <c r="AS325">
        <v>0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x14ac:dyDescent="0.35">
      <c r="A326" t="s">
        <v>782</v>
      </c>
      <c r="B326" t="s">
        <v>77</v>
      </c>
      <c r="C326" t="s">
        <v>783</v>
      </c>
      <c r="D326" t="s">
        <v>79</v>
      </c>
      <c r="E326" s="2" t="str">
        <f>HYPERLINK("capsilon://?command=openfolder&amp;siteaddress=FAM.docvelocity-na8.net&amp;folderid=FXB907E664-911C-110D-272C-40B3C47DDA28","FX22039298")</f>
        <v>FX22039298</v>
      </c>
      <c r="F326" t="s">
        <v>80</v>
      </c>
      <c r="G326" t="s">
        <v>80</v>
      </c>
      <c r="H326" t="s">
        <v>81</v>
      </c>
      <c r="I326" t="s">
        <v>784</v>
      </c>
      <c r="J326">
        <v>28</v>
      </c>
      <c r="K326" t="s">
        <v>83</v>
      </c>
      <c r="L326" t="s">
        <v>84</v>
      </c>
      <c r="M326" t="s">
        <v>85</v>
      </c>
      <c r="N326">
        <v>2</v>
      </c>
      <c r="O326" s="1">
        <v>44642.616805555554</v>
      </c>
      <c r="P326" s="1">
        <v>44642.641041666669</v>
      </c>
      <c r="Q326">
        <v>1521</v>
      </c>
      <c r="R326">
        <v>573</v>
      </c>
      <c r="S326" t="b">
        <v>0</v>
      </c>
      <c r="T326" t="s">
        <v>86</v>
      </c>
      <c r="U326" t="b">
        <v>0</v>
      </c>
      <c r="V326" t="s">
        <v>708</v>
      </c>
      <c r="W326" s="1">
        <v>44642.621493055558</v>
      </c>
      <c r="X326">
        <v>387</v>
      </c>
      <c r="Y326">
        <v>21</v>
      </c>
      <c r="Z326">
        <v>0</v>
      </c>
      <c r="AA326">
        <v>21</v>
      </c>
      <c r="AB326">
        <v>0</v>
      </c>
      <c r="AC326">
        <v>0</v>
      </c>
      <c r="AD326">
        <v>7</v>
      </c>
      <c r="AE326">
        <v>0</v>
      </c>
      <c r="AF326">
        <v>0</v>
      </c>
      <c r="AG326">
        <v>0</v>
      </c>
      <c r="AH326" t="s">
        <v>98</v>
      </c>
      <c r="AI326" s="1">
        <v>44642.641041666669</v>
      </c>
      <c r="AJ326">
        <v>186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x14ac:dyDescent="0.35">
      <c r="A327" t="s">
        <v>785</v>
      </c>
      <c r="B327" t="s">
        <v>77</v>
      </c>
      <c r="C327" t="s">
        <v>783</v>
      </c>
      <c r="D327" t="s">
        <v>79</v>
      </c>
      <c r="E327" s="2" t="str">
        <f>HYPERLINK("capsilon://?command=openfolder&amp;siteaddress=FAM.docvelocity-na8.net&amp;folderid=FXB907E664-911C-110D-272C-40B3C47DDA28","FX22039298")</f>
        <v>FX22039298</v>
      </c>
      <c r="F327" t="s">
        <v>80</v>
      </c>
      <c r="G327" t="s">
        <v>80</v>
      </c>
      <c r="H327" t="s">
        <v>81</v>
      </c>
      <c r="I327" t="s">
        <v>786</v>
      </c>
      <c r="J327">
        <v>28</v>
      </c>
      <c r="K327" t="s">
        <v>83</v>
      </c>
      <c r="L327" t="s">
        <v>84</v>
      </c>
      <c r="M327" t="s">
        <v>85</v>
      </c>
      <c r="N327">
        <v>2</v>
      </c>
      <c r="O327" s="1">
        <v>44642.616967592592</v>
      </c>
      <c r="P327" s="1">
        <v>44642.642488425925</v>
      </c>
      <c r="Q327">
        <v>1648</v>
      </c>
      <c r="R327">
        <v>557</v>
      </c>
      <c r="S327" t="b">
        <v>0</v>
      </c>
      <c r="T327" t="s">
        <v>86</v>
      </c>
      <c r="U327" t="b">
        <v>0</v>
      </c>
      <c r="V327" t="s">
        <v>511</v>
      </c>
      <c r="W327" s="1">
        <v>44642.622094907405</v>
      </c>
      <c r="X327">
        <v>433</v>
      </c>
      <c r="Y327">
        <v>21</v>
      </c>
      <c r="Z327">
        <v>0</v>
      </c>
      <c r="AA327">
        <v>21</v>
      </c>
      <c r="AB327">
        <v>0</v>
      </c>
      <c r="AC327">
        <v>0</v>
      </c>
      <c r="AD327">
        <v>7</v>
      </c>
      <c r="AE327">
        <v>0</v>
      </c>
      <c r="AF327">
        <v>0</v>
      </c>
      <c r="AG327">
        <v>0</v>
      </c>
      <c r="AH327" t="s">
        <v>98</v>
      </c>
      <c r="AI327" s="1">
        <v>44642.642488425925</v>
      </c>
      <c r="AJ327">
        <v>124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35">
      <c r="A328" t="s">
        <v>787</v>
      </c>
      <c r="B328" t="s">
        <v>77</v>
      </c>
      <c r="C328" t="s">
        <v>377</v>
      </c>
      <c r="D328" t="s">
        <v>79</v>
      </c>
      <c r="E328" s="2" t="str">
        <f>HYPERLINK("capsilon://?command=openfolder&amp;siteaddress=FAM.docvelocity-na8.net&amp;folderid=FXFDD1744E-7C78-03DB-194D-C9E65A993FDE","FX220110481")</f>
        <v>FX220110481</v>
      </c>
      <c r="F328" t="s">
        <v>80</v>
      </c>
      <c r="G328" t="s">
        <v>80</v>
      </c>
      <c r="H328" t="s">
        <v>81</v>
      </c>
      <c r="I328" t="s">
        <v>788</v>
      </c>
      <c r="J328">
        <v>0</v>
      </c>
      <c r="K328" t="s">
        <v>83</v>
      </c>
      <c r="L328" t="s">
        <v>84</v>
      </c>
      <c r="M328" t="s">
        <v>85</v>
      </c>
      <c r="N328">
        <v>2</v>
      </c>
      <c r="O328" s="1">
        <v>44642.628159722219</v>
      </c>
      <c r="P328" s="1">
        <v>44642.643530092595</v>
      </c>
      <c r="Q328">
        <v>1126</v>
      </c>
      <c r="R328">
        <v>202</v>
      </c>
      <c r="S328" t="b">
        <v>0</v>
      </c>
      <c r="T328" t="s">
        <v>86</v>
      </c>
      <c r="U328" t="b">
        <v>0</v>
      </c>
      <c r="V328" t="s">
        <v>550</v>
      </c>
      <c r="W328" s="1">
        <v>44642.629560185182</v>
      </c>
      <c r="X328">
        <v>112</v>
      </c>
      <c r="Y328">
        <v>9</v>
      </c>
      <c r="Z328">
        <v>0</v>
      </c>
      <c r="AA328">
        <v>9</v>
      </c>
      <c r="AB328">
        <v>0</v>
      </c>
      <c r="AC328">
        <v>4</v>
      </c>
      <c r="AD328">
        <v>-9</v>
      </c>
      <c r="AE328">
        <v>0</v>
      </c>
      <c r="AF328">
        <v>0</v>
      </c>
      <c r="AG328">
        <v>0</v>
      </c>
      <c r="AH328" t="s">
        <v>98</v>
      </c>
      <c r="AI328" s="1">
        <v>44642.643530092595</v>
      </c>
      <c r="AJ328">
        <v>90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-9</v>
      </c>
      <c r="AQ328">
        <v>0</v>
      </c>
      <c r="AR328">
        <v>0</v>
      </c>
      <c r="AS328">
        <v>0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35">
      <c r="A329" t="s">
        <v>789</v>
      </c>
      <c r="B329" t="s">
        <v>77</v>
      </c>
      <c r="C329" t="s">
        <v>790</v>
      </c>
      <c r="D329" t="s">
        <v>79</v>
      </c>
      <c r="E329" s="2" t="str">
        <f>HYPERLINK("capsilon://?command=openfolder&amp;siteaddress=FAM.docvelocity-na8.net&amp;folderid=FX14703309-9171-93B5-ADFA-E64A6E7D3C21","FX22037798")</f>
        <v>FX22037798</v>
      </c>
      <c r="F329" t="s">
        <v>80</v>
      </c>
      <c r="G329" t="s">
        <v>80</v>
      </c>
      <c r="H329" t="s">
        <v>81</v>
      </c>
      <c r="I329" t="s">
        <v>791</v>
      </c>
      <c r="J329">
        <v>99</v>
      </c>
      <c r="K329" t="s">
        <v>83</v>
      </c>
      <c r="L329" t="s">
        <v>84</v>
      </c>
      <c r="M329" t="s">
        <v>85</v>
      </c>
      <c r="N329">
        <v>1</v>
      </c>
      <c r="O329" s="1">
        <v>44642.696527777778</v>
      </c>
      <c r="P329" s="1">
        <v>44642.773784722223</v>
      </c>
      <c r="Q329">
        <v>6397</v>
      </c>
      <c r="R329">
        <v>278</v>
      </c>
      <c r="S329" t="b">
        <v>0</v>
      </c>
      <c r="T329" t="s">
        <v>86</v>
      </c>
      <c r="U329" t="b">
        <v>0</v>
      </c>
      <c r="V329" t="s">
        <v>426</v>
      </c>
      <c r="W329" s="1">
        <v>44642.773784722223</v>
      </c>
      <c r="X329">
        <v>119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99</v>
      </c>
      <c r="AE329">
        <v>94</v>
      </c>
      <c r="AF329">
        <v>0</v>
      </c>
      <c r="AG329">
        <v>3</v>
      </c>
      <c r="AH329" t="s">
        <v>86</v>
      </c>
      <c r="AI329" t="s">
        <v>86</v>
      </c>
      <c r="AJ329" t="s">
        <v>86</v>
      </c>
      <c r="AK329" t="s">
        <v>86</v>
      </c>
      <c r="AL329" t="s">
        <v>86</v>
      </c>
      <c r="AM329" t="s">
        <v>86</v>
      </c>
      <c r="AN329" t="s">
        <v>86</v>
      </c>
      <c r="AO329" t="s">
        <v>86</v>
      </c>
      <c r="AP329" t="s">
        <v>86</v>
      </c>
      <c r="AQ329" t="s">
        <v>86</v>
      </c>
      <c r="AR329" t="s">
        <v>86</v>
      </c>
      <c r="AS329" t="s">
        <v>86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x14ac:dyDescent="0.35">
      <c r="A330" t="s">
        <v>792</v>
      </c>
      <c r="B330" t="s">
        <v>77</v>
      </c>
      <c r="C330" t="s">
        <v>790</v>
      </c>
      <c r="D330" t="s">
        <v>79</v>
      </c>
      <c r="E330" s="2" t="str">
        <f>HYPERLINK("capsilon://?command=openfolder&amp;siteaddress=FAM.docvelocity-na8.net&amp;folderid=FX14703309-9171-93B5-ADFA-E64A6E7D3C21","FX22037798")</f>
        <v>FX22037798</v>
      </c>
      <c r="F330" t="s">
        <v>80</v>
      </c>
      <c r="G330" t="s">
        <v>80</v>
      </c>
      <c r="H330" t="s">
        <v>81</v>
      </c>
      <c r="I330" t="s">
        <v>793</v>
      </c>
      <c r="J330">
        <v>28</v>
      </c>
      <c r="K330" t="s">
        <v>83</v>
      </c>
      <c r="L330" t="s">
        <v>84</v>
      </c>
      <c r="M330" t="s">
        <v>85</v>
      </c>
      <c r="N330">
        <v>2</v>
      </c>
      <c r="O330" s="1">
        <v>44642.697106481479</v>
      </c>
      <c r="P330" s="1">
        <v>44642.7187037037</v>
      </c>
      <c r="Q330">
        <v>1311</v>
      </c>
      <c r="R330">
        <v>555</v>
      </c>
      <c r="S330" t="b">
        <v>0</v>
      </c>
      <c r="T330" t="s">
        <v>86</v>
      </c>
      <c r="U330" t="b">
        <v>0</v>
      </c>
      <c r="V330" t="s">
        <v>511</v>
      </c>
      <c r="W330" s="1">
        <v>44642.705925925926</v>
      </c>
      <c r="X330">
        <v>377</v>
      </c>
      <c r="Y330">
        <v>21</v>
      </c>
      <c r="Z330">
        <v>0</v>
      </c>
      <c r="AA330">
        <v>21</v>
      </c>
      <c r="AB330">
        <v>0</v>
      </c>
      <c r="AC330">
        <v>7</v>
      </c>
      <c r="AD330">
        <v>7</v>
      </c>
      <c r="AE330">
        <v>0</v>
      </c>
      <c r="AF330">
        <v>0</v>
      </c>
      <c r="AG330">
        <v>0</v>
      </c>
      <c r="AH330" t="s">
        <v>88</v>
      </c>
      <c r="AI330" s="1">
        <v>44642.7187037037</v>
      </c>
      <c r="AJ330">
        <v>61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x14ac:dyDescent="0.35">
      <c r="A331" t="s">
        <v>794</v>
      </c>
      <c r="B331" t="s">
        <v>77</v>
      </c>
      <c r="C331" t="s">
        <v>795</v>
      </c>
      <c r="D331" t="s">
        <v>79</v>
      </c>
      <c r="E331" s="2" t="str">
        <f>HYPERLINK("capsilon://?command=openfolder&amp;siteaddress=FAM.docvelocity-na8.net&amp;folderid=FXDDB4FBBD-A8BB-B4A9-7BCE-1D5A60640BD5","FX22037849")</f>
        <v>FX22037849</v>
      </c>
      <c r="F331" t="s">
        <v>80</v>
      </c>
      <c r="G331" t="s">
        <v>80</v>
      </c>
      <c r="H331" t="s">
        <v>81</v>
      </c>
      <c r="I331" t="s">
        <v>796</v>
      </c>
      <c r="J331">
        <v>0</v>
      </c>
      <c r="K331" t="s">
        <v>83</v>
      </c>
      <c r="L331" t="s">
        <v>84</v>
      </c>
      <c r="M331" t="s">
        <v>85</v>
      </c>
      <c r="N331">
        <v>2</v>
      </c>
      <c r="O331" s="1">
        <v>44642.771562499998</v>
      </c>
      <c r="P331" s="1">
        <v>44642.776516203703</v>
      </c>
      <c r="Q331">
        <v>379</v>
      </c>
      <c r="R331">
        <v>49</v>
      </c>
      <c r="S331" t="b">
        <v>0</v>
      </c>
      <c r="T331" t="s">
        <v>86</v>
      </c>
      <c r="U331" t="b">
        <v>0</v>
      </c>
      <c r="V331" t="s">
        <v>426</v>
      </c>
      <c r="W331" s="1">
        <v>44642.774108796293</v>
      </c>
      <c r="X331">
        <v>27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98</v>
      </c>
      <c r="AI331" s="1">
        <v>44642.776516203703</v>
      </c>
      <c r="AJ331">
        <v>22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x14ac:dyDescent="0.35">
      <c r="A332" t="s">
        <v>797</v>
      </c>
      <c r="B332" t="s">
        <v>77</v>
      </c>
      <c r="C332" t="s">
        <v>790</v>
      </c>
      <c r="D332" t="s">
        <v>79</v>
      </c>
      <c r="E332" s="2" t="str">
        <f>HYPERLINK("capsilon://?command=openfolder&amp;siteaddress=FAM.docvelocity-na8.net&amp;folderid=FX14703309-9171-93B5-ADFA-E64A6E7D3C21","FX22037798")</f>
        <v>FX22037798</v>
      </c>
      <c r="F332" t="s">
        <v>80</v>
      </c>
      <c r="G332" t="s">
        <v>80</v>
      </c>
      <c r="H332" t="s">
        <v>81</v>
      </c>
      <c r="I332" t="s">
        <v>791</v>
      </c>
      <c r="J332">
        <v>147</v>
      </c>
      <c r="K332" t="s">
        <v>83</v>
      </c>
      <c r="L332" t="s">
        <v>84</v>
      </c>
      <c r="M332" t="s">
        <v>85</v>
      </c>
      <c r="N332">
        <v>2</v>
      </c>
      <c r="O332" s="1">
        <v>44642.774317129632</v>
      </c>
      <c r="P332" s="1">
        <v>44642.796712962961</v>
      </c>
      <c r="Q332">
        <v>970</v>
      </c>
      <c r="R332">
        <v>965</v>
      </c>
      <c r="S332" t="b">
        <v>0</v>
      </c>
      <c r="T332" t="s">
        <v>86</v>
      </c>
      <c r="U332" t="b">
        <v>1</v>
      </c>
      <c r="V332" t="s">
        <v>559</v>
      </c>
      <c r="W332" s="1">
        <v>44642.7812962963</v>
      </c>
      <c r="X332">
        <v>405</v>
      </c>
      <c r="Y332">
        <v>117</v>
      </c>
      <c r="Z332">
        <v>0</v>
      </c>
      <c r="AA332">
        <v>117</v>
      </c>
      <c r="AB332">
        <v>0</v>
      </c>
      <c r="AC332">
        <v>14</v>
      </c>
      <c r="AD332">
        <v>30</v>
      </c>
      <c r="AE332">
        <v>0</v>
      </c>
      <c r="AF332">
        <v>0</v>
      </c>
      <c r="AG332">
        <v>0</v>
      </c>
      <c r="AH332" t="s">
        <v>97</v>
      </c>
      <c r="AI332" s="1">
        <v>44642.796712962961</v>
      </c>
      <c r="AJ332">
        <v>560</v>
      </c>
      <c r="AK332">
        <v>3</v>
      </c>
      <c r="AL332">
        <v>0</v>
      </c>
      <c r="AM332">
        <v>3</v>
      </c>
      <c r="AN332">
        <v>0</v>
      </c>
      <c r="AO332">
        <v>3</v>
      </c>
      <c r="AP332">
        <v>27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x14ac:dyDescent="0.35">
      <c r="A333" t="s">
        <v>798</v>
      </c>
      <c r="B333" t="s">
        <v>77</v>
      </c>
      <c r="C333" t="s">
        <v>405</v>
      </c>
      <c r="D333" t="s">
        <v>79</v>
      </c>
      <c r="E333" s="2" t="str">
        <f t="shared" ref="E333:E340" si="4">HYPERLINK("capsilon://?command=openfolder&amp;siteaddress=FAM.docvelocity-na8.net&amp;folderid=FX514B4125-F1AD-A44F-5610-5F18A6058788","FX220212712")</f>
        <v>FX220212712</v>
      </c>
      <c r="F333" t="s">
        <v>80</v>
      </c>
      <c r="G333" t="s">
        <v>80</v>
      </c>
      <c r="H333" t="s">
        <v>81</v>
      </c>
      <c r="I333" t="s">
        <v>799</v>
      </c>
      <c r="J333">
        <v>148</v>
      </c>
      <c r="K333" t="s">
        <v>83</v>
      </c>
      <c r="L333" t="s">
        <v>84</v>
      </c>
      <c r="M333" t="s">
        <v>85</v>
      </c>
      <c r="N333">
        <v>1</v>
      </c>
      <c r="O333" s="1">
        <v>44642.792407407411</v>
      </c>
      <c r="P333" s="1">
        <v>44642.802488425928</v>
      </c>
      <c r="Q333">
        <v>614</v>
      </c>
      <c r="R333">
        <v>257</v>
      </c>
      <c r="S333" t="b">
        <v>0</v>
      </c>
      <c r="T333" t="s">
        <v>86</v>
      </c>
      <c r="U333" t="b">
        <v>0</v>
      </c>
      <c r="V333" t="s">
        <v>426</v>
      </c>
      <c r="W333" s="1">
        <v>44642.802488425928</v>
      </c>
      <c r="X333">
        <v>115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148</v>
      </c>
      <c r="AE333">
        <v>143</v>
      </c>
      <c r="AF333">
        <v>0</v>
      </c>
      <c r="AG333">
        <v>2</v>
      </c>
      <c r="AH333" t="s">
        <v>86</v>
      </c>
      <c r="AI333" t="s">
        <v>86</v>
      </c>
      <c r="AJ333" t="s">
        <v>86</v>
      </c>
      <c r="AK333" t="s">
        <v>86</v>
      </c>
      <c r="AL333" t="s">
        <v>86</v>
      </c>
      <c r="AM333" t="s">
        <v>86</v>
      </c>
      <c r="AN333" t="s">
        <v>86</v>
      </c>
      <c r="AO333" t="s">
        <v>86</v>
      </c>
      <c r="AP333" t="s">
        <v>86</v>
      </c>
      <c r="AQ333" t="s">
        <v>86</v>
      </c>
      <c r="AR333" t="s">
        <v>86</v>
      </c>
      <c r="AS333" t="s">
        <v>86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35">
      <c r="A334" t="s">
        <v>800</v>
      </c>
      <c r="B334" t="s">
        <v>77</v>
      </c>
      <c r="C334" t="s">
        <v>405</v>
      </c>
      <c r="D334" t="s">
        <v>79</v>
      </c>
      <c r="E334" s="2" t="str">
        <f t="shared" si="4"/>
        <v>FX220212712</v>
      </c>
      <c r="F334" t="s">
        <v>80</v>
      </c>
      <c r="G334" t="s">
        <v>80</v>
      </c>
      <c r="H334" t="s">
        <v>81</v>
      </c>
      <c r="I334" t="s">
        <v>801</v>
      </c>
      <c r="J334">
        <v>78</v>
      </c>
      <c r="K334" t="s">
        <v>83</v>
      </c>
      <c r="L334" t="s">
        <v>84</v>
      </c>
      <c r="M334" t="s">
        <v>85</v>
      </c>
      <c r="N334">
        <v>1</v>
      </c>
      <c r="O334" s="1">
        <v>44642.795520833337</v>
      </c>
      <c r="P334" s="1">
        <v>44642.801145833335</v>
      </c>
      <c r="Q334">
        <v>307</v>
      </c>
      <c r="R334">
        <v>179</v>
      </c>
      <c r="S334" t="b">
        <v>0</v>
      </c>
      <c r="T334" t="s">
        <v>86</v>
      </c>
      <c r="U334" t="b">
        <v>0</v>
      </c>
      <c r="V334" t="s">
        <v>426</v>
      </c>
      <c r="W334" s="1">
        <v>44642.801145833335</v>
      </c>
      <c r="X334">
        <v>136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78</v>
      </c>
      <c r="AE334">
        <v>73</v>
      </c>
      <c r="AF334">
        <v>0</v>
      </c>
      <c r="AG334">
        <v>2</v>
      </c>
      <c r="AH334" t="s">
        <v>86</v>
      </c>
      <c r="AI334" t="s">
        <v>86</v>
      </c>
      <c r="AJ334" t="s">
        <v>86</v>
      </c>
      <c r="AK334" t="s">
        <v>86</v>
      </c>
      <c r="AL334" t="s">
        <v>86</v>
      </c>
      <c r="AM334" t="s">
        <v>86</v>
      </c>
      <c r="AN334" t="s">
        <v>86</v>
      </c>
      <c r="AO334" t="s">
        <v>86</v>
      </c>
      <c r="AP334" t="s">
        <v>86</v>
      </c>
      <c r="AQ334" t="s">
        <v>86</v>
      </c>
      <c r="AR334" t="s">
        <v>86</v>
      </c>
      <c r="AS334" t="s">
        <v>86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x14ac:dyDescent="0.35">
      <c r="A335" t="s">
        <v>802</v>
      </c>
      <c r="B335" t="s">
        <v>77</v>
      </c>
      <c r="C335" t="s">
        <v>405</v>
      </c>
      <c r="D335" t="s">
        <v>79</v>
      </c>
      <c r="E335" s="2" t="str">
        <f t="shared" si="4"/>
        <v>FX220212712</v>
      </c>
      <c r="F335" t="s">
        <v>80</v>
      </c>
      <c r="G335" t="s">
        <v>80</v>
      </c>
      <c r="H335" t="s">
        <v>81</v>
      </c>
      <c r="I335" t="s">
        <v>801</v>
      </c>
      <c r="J335">
        <v>102</v>
      </c>
      <c r="K335" t="s">
        <v>83</v>
      </c>
      <c r="L335" t="s">
        <v>84</v>
      </c>
      <c r="M335" t="s">
        <v>85</v>
      </c>
      <c r="N335">
        <v>2</v>
      </c>
      <c r="O335" s="1">
        <v>44642.801782407405</v>
      </c>
      <c r="P335" s="1">
        <v>44642.814872685187</v>
      </c>
      <c r="Q335">
        <v>707</v>
      </c>
      <c r="R335">
        <v>424</v>
      </c>
      <c r="S335" t="b">
        <v>0</v>
      </c>
      <c r="T335" t="s">
        <v>86</v>
      </c>
      <c r="U335" t="b">
        <v>1</v>
      </c>
      <c r="V335" t="s">
        <v>426</v>
      </c>
      <c r="W335" s="1">
        <v>44642.804664351854</v>
      </c>
      <c r="X335">
        <v>187</v>
      </c>
      <c r="Y335">
        <v>92</v>
      </c>
      <c r="Z335">
        <v>0</v>
      </c>
      <c r="AA335">
        <v>92</v>
      </c>
      <c r="AB335">
        <v>0</v>
      </c>
      <c r="AC335">
        <v>2</v>
      </c>
      <c r="AD335">
        <v>10</v>
      </c>
      <c r="AE335">
        <v>0</v>
      </c>
      <c r="AF335">
        <v>0</v>
      </c>
      <c r="AG335">
        <v>0</v>
      </c>
      <c r="AH335" t="s">
        <v>97</v>
      </c>
      <c r="AI335" s="1">
        <v>44642.814872685187</v>
      </c>
      <c r="AJ335">
        <v>237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10</v>
      </c>
      <c r="AQ335">
        <v>0</v>
      </c>
      <c r="AR335">
        <v>0</v>
      </c>
      <c r="AS335">
        <v>0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x14ac:dyDescent="0.35">
      <c r="A336" t="s">
        <v>803</v>
      </c>
      <c r="B336" t="s">
        <v>77</v>
      </c>
      <c r="C336" t="s">
        <v>405</v>
      </c>
      <c r="D336" t="s">
        <v>79</v>
      </c>
      <c r="E336" s="2" t="str">
        <f t="shared" si="4"/>
        <v>FX220212712</v>
      </c>
      <c r="F336" t="s">
        <v>80</v>
      </c>
      <c r="G336" t="s">
        <v>80</v>
      </c>
      <c r="H336" t="s">
        <v>81</v>
      </c>
      <c r="I336" t="s">
        <v>799</v>
      </c>
      <c r="J336">
        <v>172</v>
      </c>
      <c r="K336" t="s">
        <v>83</v>
      </c>
      <c r="L336" t="s">
        <v>84</v>
      </c>
      <c r="M336" t="s">
        <v>85</v>
      </c>
      <c r="N336">
        <v>2</v>
      </c>
      <c r="O336" s="1">
        <v>44642.803067129629</v>
      </c>
      <c r="P336" s="1">
        <v>44642.820185185185</v>
      </c>
      <c r="Q336">
        <v>721</v>
      </c>
      <c r="R336">
        <v>758</v>
      </c>
      <c r="S336" t="b">
        <v>0</v>
      </c>
      <c r="T336" t="s">
        <v>86</v>
      </c>
      <c r="U336" t="b">
        <v>1</v>
      </c>
      <c r="V336" t="s">
        <v>426</v>
      </c>
      <c r="W336" s="1">
        <v>44642.808148148149</v>
      </c>
      <c r="X336">
        <v>300</v>
      </c>
      <c r="Y336">
        <v>106</v>
      </c>
      <c r="Z336">
        <v>0</v>
      </c>
      <c r="AA336">
        <v>106</v>
      </c>
      <c r="AB336">
        <v>0</v>
      </c>
      <c r="AC336">
        <v>16</v>
      </c>
      <c r="AD336">
        <v>66</v>
      </c>
      <c r="AE336">
        <v>0</v>
      </c>
      <c r="AF336">
        <v>0</v>
      </c>
      <c r="AG336">
        <v>0</v>
      </c>
      <c r="AH336" t="s">
        <v>97</v>
      </c>
      <c r="AI336" s="1">
        <v>44642.820185185185</v>
      </c>
      <c r="AJ336">
        <v>458</v>
      </c>
      <c r="AK336">
        <v>2</v>
      </c>
      <c r="AL336">
        <v>0</v>
      </c>
      <c r="AM336">
        <v>2</v>
      </c>
      <c r="AN336">
        <v>0</v>
      </c>
      <c r="AO336">
        <v>2</v>
      </c>
      <c r="AP336">
        <v>64</v>
      </c>
      <c r="AQ336">
        <v>0</v>
      </c>
      <c r="AR336">
        <v>0</v>
      </c>
      <c r="AS336">
        <v>0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x14ac:dyDescent="0.35">
      <c r="A337" t="s">
        <v>804</v>
      </c>
      <c r="B337" t="s">
        <v>77</v>
      </c>
      <c r="C337" t="s">
        <v>405</v>
      </c>
      <c r="D337" t="s">
        <v>79</v>
      </c>
      <c r="E337" s="2" t="str">
        <f t="shared" si="4"/>
        <v>FX220212712</v>
      </c>
      <c r="F337" t="s">
        <v>80</v>
      </c>
      <c r="G337" t="s">
        <v>80</v>
      </c>
      <c r="H337" t="s">
        <v>81</v>
      </c>
      <c r="I337" t="s">
        <v>805</v>
      </c>
      <c r="J337">
        <v>78</v>
      </c>
      <c r="K337" t="s">
        <v>83</v>
      </c>
      <c r="L337" t="s">
        <v>84</v>
      </c>
      <c r="M337" t="s">
        <v>85</v>
      </c>
      <c r="N337">
        <v>1</v>
      </c>
      <c r="O337" s="1">
        <v>44642.910925925928</v>
      </c>
      <c r="P337" s="1">
        <v>44643.038495370369</v>
      </c>
      <c r="Q337">
        <v>8433</v>
      </c>
      <c r="R337">
        <v>2589</v>
      </c>
      <c r="S337" t="b">
        <v>0</v>
      </c>
      <c r="T337" t="s">
        <v>86</v>
      </c>
      <c r="U337" t="b">
        <v>0</v>
      </c>
      <c r="V337" t="s">
        <v>806</v>
      </c>
      <c r="W337" s="1">
        <v>44643.038495370369</v>
      </c>
      <c r="X337">
        <v>891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78</v>
      </c>
      <c r="AE337">
        <v>73</v>
      </c>
      <c r="AF337">
        <v>0</v>
      </c>
      <c r="AG337">
        <v>2</v>
      </c>
      <c r="AH337" t="s">
        <v>86</v>
      </c>
      <c r="AI337" t="s">
        <v>86</v>
      </c>
      <c r="AJ337" t="s">
        <v>86</v>
      </c>
      <c r="AK337" t="s">
        <v>86</v>
      </c>
      <c r="AL337" t="s">
        <v>86</v>
      </c>
      <c r="AM337" t="s">
        <v>86</v>
      </c>
      <c r="AN337" t="s">
        <v>86</v>
      </c>
      <c r="AO337" t="s">
        <v>86</v>
      </c>
      <c r="AP337" t="s">
        <v>86</v>
      </c>
      <c r="AQ337" t="s">
        <v>86</v>
      </c>
      <c r="AR337" t="s">
        <v>86</v>
      </c>
      <c r="AS337" t="s">
        <v>86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x14ac:dyDescent="0.35">
      <c r="A338" t="s">
        <v>807</v>
      </c>
      <c r="B338" t="s">
        <v>77</v>
      </c>
      <c r="C338" t="s">
        <v>405</v>
      </c>
      <c r="D338" t="s">
        <v>79</v>
      </c>
      <c r="E338" s="2" t="str">
        <f t="shared" si="4"/>
        <v>FX220212712</v>
      </c>
      <c r="F338" t="s">
        <v>80</v>
      </c>
      <c r="G338" t="s">
        <v>80</v>
      </c>
      <c r="H338" t="s">
        <v>81</v>
      </c>
      <c r="I338" t="s">
        <v>808</v>
      </c>
      <c r="J338">
        <v>148</v>
      </c>
      <c r="K338" t="s">
        <v>83</v>
      </c>
      <c r="L338" t="s">
        <v>84</v>
      </c>
      <c r="M338" t="s">
        <v>85</v>
      </c>
      <c r="N338">
        <v>1</v>
      </c>
      <c r="O338" s="1">
        <v>44642.911909722221</v>
      </c>
      <c r="P338" s="1">
        <v>44643.06417824074</v>
      </c>
      <c r="Q338">
        <v>11661</v>
      </c>
      <c r="R338">
        <v>1495</v>
      </c>
      <c r="S338" t="b">
        <v>0</v>
      </c>
      <c r="T338" t="s">
        <v>86</v>
      </c>
      <c r="U338" t="b">
        <v>0</v>
      </c>
      <c r="V338" t="s">
        <v>638</v>
      </c>
      <c r="W338" s="1">
        <v>44643.06417824074</v>
      </c>
      <c r="X338">
        <v>786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148</v>
      </c>
      <c r="AE338">
        <v>143</v>
      </c>
      <c r="AF338">
        <v>0</v>
      </c>
      <c r="AG338">
        <v>2</v>
      </c>
      <c r="AH338" t="s">
        <v>86</v>
      </c>
      <c r="AI338" t="s">
        <v>86</v>
      </c>
      <c r="AJ338" t="s">
        <v>86</v>
      </c>
      <c r="AK338" t="s">
        <v>86</v>
      </c>
      <c r="AL338" t="s">
        <v>86</v>
      </c>
      <c r="AM338" t="s">
        <v>86</v>
      </c>
      <c r="AN338" t="s">
        <v>86</v>
      </c>
      <c r="AO338" t="s">
        <v>86</v>
      </c>
      <c r="AP338" t="s">
        <v>86</v>
      </c>
      <c r="AQ338" t="s">
        <v>86</v>
      </c>
      <c r="AR338" t="s">
        <v>86</v>
      </c>
      <c r="AS338" t="s">
        <v>86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35">
      <c r="A339" t="s">
        <v>809</v>
      </c>
      <c r="B339" t="s">
        <v>77</v>
      </c>
      <c r="C339" t="s">
        <v>405</v>
      </c>
      <c r="D339" t="s">
        <v>79</v>
      </c>
      <c r="E339" s="2" t="str">
        <f t="shared" si="4"/>
        <v>FX220212712</v>
      </c>
      <c r="F339" t="s">
        <v>80</v>
      </c>
      <c r="G339" t="s">
        <v>80</v>
      </c>
      <c r="H339" t="s">
        <v>81</v>
      </c>
      <c r="I339" t="s">
        <v>805</v>
      </c>
      <c r="J339">
        <v>102</v>
      </c>
      <c r="K339" t="s">
        <v>83</v>
      </c>
      <c r="L339" t="s">
        <v>84</v>
      </c>
      <c r="M339" t="s">
        <v>85</v>
      </c>
      <c r="N339">
        <v>2</v>
      </c>
      <c r="O339" s="1">
        <v>44643.039097222223</v>
      </c>
      <c r="P339" s="1">
        <v>44643.155694444446</v>
      </c>
      <c r="Q339">
        <v>8822</v>
      </c>
      <c r="R339">
        <v>1252</v>
      </c>
      <c r="S339" t="b">
        <v>0</v>
      </c>
      <c r="T339" t="s">
        <v>86</v>
      </c>
      <c r="U339" t="b">
        <v>1</v>
      </c>
      <c r="V339" t="s">
        <v>660</v>
      </c>
      <c r="W339" s="1">
        <v>44643.048125000001</v>
      </c>
      <c r="X339">
        <v>714</v>
      </c>
      <c r="Y339">
        <v>92</v>
      </c>
      <c r="Z339">
        <v>0</v>
      </c>
      <c r="AA339">
        <v>92</v>
      </c>
      <c r="AB339">
        <v>0</v>
      </c>
      <c r="AC339">
        <v>2</v>
      </c>
      <c r="AD339">
        <v>10</v>
      </c>
      <c r="AE339">
        <v>0</v>
      </c>
      <c r="AF339">
        <v>0</v>
      </c>
      <c r="AG339">
        <v>0</v>
      </c>
      <c r="AH339" t="s">
        <v>130</v>
      </c>
      <c r="AI339" s="1">
        <v>44643.155694444446</v>
      </c>
      <c r="AJ339">
        <v>525</v>
      </c>
      <c r="AK339">
        <v>2</v>
      </c>
      <c r="AL339">
        <v>0</v>
      </c>
      <c r="AM339">
        <v>2</v>
      </c>
      <c r="AN339">
        <v>0</v>
      </c>
      <c r="AO339">
        <v>0</v>
      </c>
      <c r="AP339">
        <v>8</v>
      </c>
      <c r="AQ339">
        <v>0</v>
      </c>
      <c r="AR339">
        <v>0</v>
      </c>
      <c r="AS339">
        <v>0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35">
      <c r="A340" t="s">
        <v>810</v>
      </c>
      <c r="B340" t="s">
        <v>77</v>
      </c>
      <c r="C340" t="s">
        <v>405</v>
      </c>
      <c r="D340" t="s">
        <v>79</v>
      </c>
      <c r="E340" s="2" t="str">
        <f t="shared" si="4"/>
        <v>FX220212712</v>
      </c>
      <c r="F340" t="s">
        <v>80</v>
      </c>
      <c r="G340" t="s">
        <v>80</v>
      </c>
      <c r="H340" t="s">
        <v>81</v>
      </c>
      <c r="I340" t="s">
        <v>808</v>
      </c>
      <c r="J340">
        <v>172</v>
      </c>
      <c r="K340" t="s">
        <v>83</v>
      </c>
      <c r="L340" t="s">
        <v>84</v>
      </c>
      <c r="M340" t="s">
        <v>85</v>
      </c>
      <c r="N340">
        <v>2</v>
      </c>
      <c r="O340" s="1">
        <v>44643.064953703702</v>
      </c>
      <c r="P340" s="1">
        <v>44643.156527777777</v>
      </c>
      <c r="Q340">
        <v>5512</v>
      </c>
      <c r="R340">
        <v>2400</v>
      </c>
      <c r="S340" t="b">
        <v>0</v>
      </c>
      <c r="T340" t="s">
        <v>86</v>
      </c>
      <c r="U340" t="b">
        <v>1</v>
      </c>
      <c r="V340" t="s">
        <v>811</v>
      </c>
      <c r="W340" s="1">
        <v>44643.091481481482</v>
      </c>
      <c r="X340">
        <v>1821</v>
      </c>
      <c r="Y340">
        <v>162</v>
      </c>
      <c r="Z340">
        <v>0</v>
      </c>
      <c r="AA340">
        <v>162</v>
      </c>
      <c r="AB340">
        <v>0</v>
      </c>
      <c r="AC340">
        <v>14</v>
      </c>
      <c r="AD340">
        <v>10</v>
      </c>
      <c r="AE340">
        <v>0</v>
      </c>
      <c r="AF340">
        <v>0</v>
      </c>
      <c r="AG340">
        <v>0</v>
      </c>
      <c r="AH340" t="s">
        <v>276</v>
      </c>
      <c r="AI340" s="1">
        <v>44643.156527777777</v>
      </c>
      <c r="AJ340">
        <v>579</v>
      </c>
      <c r="AK340">
        <v>1</v>
      </c>
      <c r="AL340">
        <v>0</v>
      </c>
      <c r="AM340">
        <v>1</v>
      </c>
      <c r="AN340">
        <v>0</v>
      </c>
      <c r="AO340">
        <v>2</v>
      </c>
      <c r="AP340">
        <v>9</v>
      </c>
      <c r="AQ340">
        <v>0</v>
      </c>
      <c r="AR340">
        <v>0</v>
      </c>
      <c r="AS340">
        <v>0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35">
      <c r="A341" t="s">
        <v>812</v>
      </c>
      <c r="B341" t="s">
        <v>77</v>
      </c>
      <c r="C341" t="s">
        <v>813</v>
      </c>
      <c r="D341" t="s">
        <v>79</v>
      </c>
      <c r="E341" s="2" t="str">
        <f>HYPERLINK("capsilon://?command=openfolder&amp;siteaddress=FAM.docvelocity-na8.net&amp;folderid=FX4F6A825A-0C6C-4EB0-B75B-054537CCE24A","FX2203430")</f>
        <v>FX2203430</v>
      </c>
      <c r="F341" t="s">
        <v>80</v>
      </c>
      <c r="G341" t="s">
        <v>80</v>
      </c>
      <c r="H341" t="s">
        <v>81</v>
      </c>
      <c r="I341" t="s">
        <v>814</v>
      </c>
      <c r="J341">
        <v>0</v>
      </c>
      <c r="K341" t="s">
        <v>83</v>
      </c>
      <c r="L341" t="s">
        <v>84</v>
      </c>
      <c r="M341" t="s">
        <v>85</v>
      </c>
      <c r="N341">
        <v>2</v>
      </c>
      <c r="O341" s="1">
        <v>44643.308356481481</v>
      </c>
      <c r="P341" s="1">
        <v>44643.325787037036</v>
      </c>
      <c r="Q341">
        <v>1126</v>
      </c>
      <c r="R341">
        <v>380</v>
      </c>
      <c r="S341" t="b">
        <v>0</v>
      </c>
      <c r="T341" t="s">
        <v>86</v>
      </c>
      <c r="U341" t="b">
        <v>0</v>
      </c>
      <c r="V341" t="s">
        <v>492</v>
      </c>
      <c r="W341" s="1">
        <v>44643.315115740741</v>
      </c>
      <c r="X341">
        <v>165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159</v>
      </c>
      <c r="AI341" s="1">
        <v>44643.325787037036</v>
      </c>
      <c r="AJ341">
        <v>84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x14ac:dyDescent="0.35">
      <c r="A342" t="s">
        <v>815</v>
      </c>
      <c r="B342" t="s">
        <v>77</v>
      </c>
      <c r="C342" t="s">
        <v>816</v>
      </c>
      <c r="D342" t="s">
        <v>79</v>
      </c>
      <c r="E342" s="2" t="str">
        <f>HYPERLINK("capsilon://?command=openfolder&amp;siteaddress=FAM.docvelocity-na8.net&amp;folderid=FX44877105-0F62-ACEC-D917-4E040057CF59","FX22022878")</f>
        <v>FX22022878</v>
      </c>
      <c r="F342" t="s">
        <v>80</v>
      </c>
      <c r="G342" t="s">
        <v>80</v>
      </c>
      <c r="H342" t="s">
        <v>81</v>
      </c>
      <c r="I342" t="s">
        <v>817</v>
      </c>
      <c r="J342">
        <v>0</v>
      </c>
      <c r="K342" t="s">
        <v>83</v>
      </c>
      <c r="L342" t="s">
        <v>84</v>
      </c>
      <c r="M342" t="s">
        <v>85</v>
      </c>
      <c r="N342">
        <v>2</v>
      </c>
      <c r="O342" s="1">
        <v>44643.345821759256</v>
      </c>
      <c r="P342" s="1">
        <v>44643.350081018521</v>
      </c>
      <c r="Q342">
        <v>74</v>
      </c>
      <c r="R342">
        <v>294</v>
      </c>
      <c r="S342" t="b">
        <v>0</v>
      </c>
      <c r="T342" t="s">
        <v>86</v>
      </c>
      <c r="U342" t="b">
        <v>0</v>
      </c>
      <c r="V342" t="s">
        <v>535</v>
      </c>
      <c r="W342" s="1">
        <v>44643.349189814813</v>
      </c>
      <c r="X342">
        <v>221</v>
      </c>
      <c r="Y342">
        <v>9</v>
      </c>
      <c r="Z342">
        <v>0</v>
      </c>
      <c r="AA342">
        <v>9</v>
      </c>
      <c r="AB342">
        <v>0</v>
      </c>
      <c r="AC342">
        <v>3</v>
      </c>
      <c r="AD342">
        <v>-9</v>
      </c>
      <c r="AE342">
        <v>0</v>
      </c>
      <c r="AF342">
        <v>0</v>
      </c>
      <c r="AG342">
        <v>0</v>
      </c>
      <c r="AH342" t="s">
        <v>276</v>
      </c>
      <c r="AI342" s="1">
        <v>44643.350081018521</v>
      </c>
      <c r="AJ342">
        <v>73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-9</v>
      </c>
      <c r="AQ342">
        <v>0</v>
      </c>
      <c r="AR342">
        <v>0</v>
      </c>
      <c r="AS342">
        <v>0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x14ac:dyDescent="0.35">
      <c r="A343" t="s">
        <v>818</v>
      </c>
      <c r="B343" t="s">
        <v>77</v>
      </c>
      <c r="C343" t="s">
        <v>819</v>
      </c>
      <c r="D343" t="s">
        <v>79</v>
      </c>
      <c r="E343" s="2" t="str">
        <f>HYPERLINK("capsilon://?command=openfolder&amp;siteaddress=FAM.docvelocity-na8.net&amp;folderid=FXCDDC5482-9464-7BF5-5566-C17383CADA04","FX22038736")</f>
        <v>FX22038736</v>
      </c>
      <c r="F343" t="s">
        <v>80</v>
      </c>
      <c r="G343" t="s">
        <v>80</v>
      </c>
      <c r="H343" t="s">
        <v>81</v>
      </c>
      <c r="I343" t="s">
        <v>820</v>
      </c>
      <c r="J343">
        <v>0</v>
      </c>
      <c r="K343" t="s">
        <v>83</v>
      </c>
      <c r="L343" t="s">
        <v>84</v>
      </c>
      <c r="M343" t="s">
        <v>85</v>
      </c>
      <c r="N343">
        <v>2</v>
      </c>
      <c r="O343" s="1">
        <v>44643.3675</v>
      </c>
      <c r="P343" s="1">
        <v>44643.372812499998</v>
      </c>
      <c r="Q343">
        <v>90</v>
      </c>
      <c r="R343">
        <v>369</v>
      </c>
      <c r="S343" t="b">
        <v>0</v>
      </c>
      <c r="T343" t="s">
        <v>86</v>
      </c>
      <c r="U343" t="b">
        <v>0</v>
      </c>
      <c r="V343" t="s">
        <v>522</v>
      </c>
      <c r="W343" s="1">
        <v>44643.371180555558</v>
      </c>
      <c r="X343">
        <v>299</v>
      </c>
      <c r="Y343">
        <v>0</v>
      </c>
      <c r="Z343">
        <v>0</v>
      </c>
      <c r="AA343">
        <v>0</v>
      </c>
      <c r="AB343">
        <v>9</v>
      </c>
      <c r="AC343">
        <v>8</v>
      </c>
      <c r="AD343">
        <v>0</v>
      </c>
      <c r="AE343">
        <v>0</v>
      </c>
      <c r="AF343">
        <v>0</v>
      </c>
      <c r="AG343">
        <v>0</v>
      </c>
      <c r="AH343" t="s">
        <v>159</v>
      </c>
      <c r="AI343" s="1">
        <v>44643.372812499998</v>
      </c>
      <c r="AJ343">
        <v>70</v>
      </c>
      <c r="AK343">
        <v>0</v>
      </c>
      <c r="AL343">
        <v>0</v>
      </c>
      <c r="AM343">
        <v>0</v>
      </c>
      <c r="AN343">
        <v>9</v>
      </c>
      <c r="AO343">
        <v>0</v>
      </c>
      <c r="AP343">
        <v>0</v>
      </c>
      <c r="AQ343">
        <v>0</v>
      </c>
      <c r="AR343">
        <v>0</v>
      </c>
      <c r="AS343">
        <v>0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35">
      <c r="A344" t="s">
        <v>821</v>
      </c>
      <c r="B344" t="s">
        <v>77</v>
      </c>
      <c r="C344" t="s">
        <v>819</v>
      </c>
      <c r="D344" t="s">
        <v>79</v>
      </c>
      <c r="E344" s="2" t="str">
        <f>HYPERLINK("capsilon://?command=openfolder&amp;siteaddress=FAM.docvelocity-na8.net&amp;folderid=FXCDDC5482-9464-7BF5-5566-C17383CADA04","FX22038736")</f>
        <v>FX22038736</v>
      </c>
      <c r="F344" t="s">
        <v>80</v>
      </c>
      <c r="G344" t="s">
        <v>80</v>
      </c>
      <c r="H344" t="s">
        <v>81</v>
      </c>
      <c r="I344" t="s">
        <v>822</v>
      </c>
      <c r="J344">
        <v>0</v>
      </c>
      <c r="K344" t="s">
        <v>83</v>
      </c>
      <c r="L344" t="s">
        <v>84</v>
      </c>
      <c r="M344" t="s">
        <v>85</v>
      </c>
      <c r="N344">
        <v>2</v>
      </c>
      <c r="O344" s="1">
        <v>44643.368576388886</v>
      </c>
      <c r="P344" s="1">
        <v>44643.372002314813</v>
      </c>
      <c r="Q344">
        <v>107</v>
      </c>
      <c r="R344">
        <v>189</v>
      </c>
      <c r="S344" t="b">
        <v>0</v>
      </c>
      <c r="T344" t="s">
        <v>86</v>
      </c>
      <c r="U344" t="b">
        <v>0</v>
      </c>
      <c r="V344" t="s">
        <v>492</v>
      </c>
      <c r="W344" s="1">
        <v>44643.369942129626</v>
      </c>
      <c r="X344">
        <v>92</v>
      </c>
      <c r="Y344">
        <v>9</v>
      </c>
      <c r="Z344">
        <v>0</v>
      </c>
      <c r="AA344">
        <v>9</v>
      </c>
      <c r="AB344">
        <v>0</v>
      </c>
      <c r="AC344">
        <v>1</v>
      </c>
      <c r="AD344">
        <v>-9</v>
      </c>
      <c r="AE344">
        <v>0</v>
      </c>
      <c r="AF344">
        <v>0</v>
      </c>
      <c r="AG344">
        <v>0</v>
      </c>
      <c r="AH344" t="s">
        <v>159</v>
      </c>
      <c r="AI344" s="1">
        <v>44643.372002314813</v>
      </c>
      <c r="AJ344">
        <v>97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-9</v>
      </c>
      <c r="AQ344">
        <v>0</v>
      </c>
      <c r="AR344">
        <v>0</v>
      </c>
      <c r="AS344">
        <v>0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35">
      <c r="A345" t="s">
        <v>823</v>
      </c>
      <c r="B345" t="s">
        <v>77</v>
      </c>
      <c r="C345" t="s">
        <v>389</v>
      </c>
      <c r="D345" t="s">
        <v>79</v>
      </c>
      <c r="E345" s="2" t="str">
        <f>HYPERLINK("capsilon://?command=openfolder&amp;siteaddress=FAM.docvelocity-na8.net&amp;folderid=FX3063A692-66B7-777B-78FE-43EBA8BCDB42","FX22026878")</f>
        <v>FX22026878</v>
      </c>
      <c r="F345" t="s">
        <v>80</v>
      </c>
      <c r="G345" t="s">
        <v>80</v>
      </c>
      <c r="H345" t="s">
        <v>81</v>
      </c>
      <c r="I345" t="s">
        <v>824</v>
      </c>
      <c r="J345">
        <v>201</v>
      </c>
      <c r="K345" t="s">
        <v>83</v>
      </c>
      <c r="L345" t="s">
        <v>84</v>
      </c>
      <c r="M345" t="s">
        <v>85</v>
      </c>
      <c r="N345">
        <v>1</v>
      </c>
      <c r="O345" s="1">
        <v>44643.394988425927</v>
      </c>
      <c r="P345" s="1">
        <v>44643.400150462963</v>
      </c>
      <c r="Q345">
        <v>237</v>
      </c>
      <c r="R345">
        <v>209</v>
      </c>
      <c r="S345" t="b">
        <v>0</v>
      </c>
      <c r="T345" t="s">
        <v>86</v>
      </c>
      <c r="U345" t="b">
        <v>0</v>
      </c>
      <c r="V345" t="s">
        <v>535</v>
      </c>
      <c r="W345" s="1">
        <v>44643.400150462963</v>
      </c>
      <c r="X345">
        <v>209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201</v>
      </c>
      <c r="AE345">
        <v>196</v>
      </c>
      <c r="AF345">
        <v>0</v>
      </c>
      <c r="AG345">
        <v>3</v>
      </c>
      <c r="AH345" t="s">
        <v>86</v>
      </c>
      <c r="AI345" t="s">
        <v>86</v>
      </c>
      <c r="AJ345" t="s">
        <v>86</v>
      </c>
      <c r="AK345" t="s">
        <v>86</v>
      </c>
      <c r="AL345" t="s">
        <v>86</v>
      </c>
      <c r="AM345" t="s">
        <v>86</v>
      </c>
      <c r="AN345" t="s">
        <v>86</v>
      </c>
      <c r="AO345" t="s">
        <v>86</v>
      </c>
      <c r="AP345" t="s">
        <v>86</v>
      </c>
      <c r="AQ345" t="s">
        <v>86</v>
      </c>
      <c r="AR345" t="s">
        <v>86</v>
      </c>
      <c r="AS345" t="s">
        <v>86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x14ac:dyDescent="0.35">
      <c r="A346" t="s">
        <v>825</v>
      </c>
      <c r="B346" t="s">
        <v>77</v>
      </c>
      <c r="C346" t="s">
        <v>389</v>
      </c>
      <c r="D346" t="s">
        <v>79</v>
      </c>
      <c r="E346" s="2" t="str">
        <f>HYPERLINK("capsilon://?command=openfolder&amp;siteaddress=FAM.docvelocity-na8.net&amp;folderid=FX3063A692-66B7-777B-78FE-43EBA8BCDB42","FX22026878")</f>
        <v>FX22026878</v>
      </c>
      <c r="F346" t="s">
        <v>80</v>
      </c>
      <c r="G346" t="s">
        <v>80</v>
      </c>
      <c r="H346" t="s">
        <v>81</v>
      </c>
      <c r="I346" t="s">
        <v>826</v>
      </c>
      <c r="J346">
        <v>201</v>
      </c>
      <c r="K346" t="s">
        <v>83</v>
      </c>
      <c r="L346" t="s">
        <v>84</v>
      </c>
      <c r="M346" t="s">
        <v>85</v>
      </c>
      <c r="N346">
        <v>1</v>
      </c>
      <c r="O346" s="1">
        <v>44643.396469907406</v>
      </c>
      <c r="P346" s="1">
        <v>44643.411921296298</v>
      </c>
      <c r="Q346">
        <v>1061</v>
      </c>
      <c r="R346">
        <v>274</v>
      </c>
      <c r="S346" t="b">
        <v>0</v>
      </c>
      <c r="T346" t="s">
        <v>86</v>
      </c>
      <c r="U346" t="b">
        <v>0</v>
      </c>
      <c r="V346" t="s">
        <v>492</v>
      </c>
      <c r="W346" s="1">
        <v>44643.411921296298</v>
      </c>
      <c r="X346">
        <v>225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201</v>
      </c>
      <c r="AE346">
        <v>196</v>
      </c>
      <c r="AF346">
        <v>0</v>
      </c>
      <c r="AG346">
        <v>3</v>
      </c>
      <c r="AH346" t="s">
        <v>86</v>
      </c>
      <c r="AI346" t="s">
        <v>86</v>
      </c>
      <c r="AJ346" t="s">
        <v>86</v>
      </c>
      <c r="AK346" t="s">
        <v>86</v>
      </c>
      <c r="AL346" t="s">
        <v>86</v>
      </c>
      <c r="AM346" t="s">
        <v>86</v>
      </c>
      <c r="AN346" t="s">
        <v>86</v>
      </c>
      <c r="AO346" t="s">
        <v>86</v>
      </c>
      <c r="AP346" t="s">
        <v>86</v>
      </c>
      <c r="AQ346" t="s">
        <v>86</v>
      </c>
      <c r="AR346" t="s">
        <v>86</v>
      </c>
      <c r="AS346" t="s">
        <v>86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x14ac:dyDescent="0.35">
      <c r="A347" t="s">
        <v>827</v>
      </c>
      <c r="B347" t="s">
        <v>77</v>
      </c>
      <c r="C347" t="s">
        <v>389</v>
      </c>
      <c r="D347" t="s">
        <v>79</v>
      </c>
      <c r="E347" s="2" t="str">
        <f>HYPERLINK("capsilon://?command=openfolder&amp;siteaddress=FAM.docvelocity-na8.net&amp;folderid=FX3063A692-66B7-777B-78FE-43EBA8BCDB42","FX22026878")</f>
        <v>FX22026878</v>
      </c>
      <c r="F347" t="s">
        <v>80</v>
      </c>
      <c r="G347" t="s">
        <v>80</v>
      </c>
      <c r="H347" t="s">
        <v>81</v>
      </c>
      <c r="I347" t="s">
        <v>828</v>
      </c>
      <c r="J347">
        <v>32</v>
      </c>
      <c r="K347" t="s">
        <v>83</v>
      </c>
      <c r="L347" t="s">
        <v>84</v>
      </c>
      <c r="M347" t="s">
        <v>85</v>
      </c>
      <c r="N347">
        <v>2</v>
      </c>
      <c r="O347" s="1">
        <v>44643.397534722222</v>
      </c>
      <c r="P347" s="1">
        <v>44643.415011574078</v>
      </c>
      <c r="Q347">
        <v>1113</v>
      </c>
      <c r="R347">
        <v>397</v>
      </c>
      <c r="S347" t="b">
        <v>0</v>
      </c>
      <c r="T347" t="s">
        <v>86</v>
      </c>
      <c r="U347" t="b">
        <v>0</v>
      </c>
      <c r="V347" t="s">
        <v>522</v>
      </c>
      <c r="W347" s="1">
        <v>44643.41333333333</v>
      </c>
      <c r="X347">
        <v>311</v>
      </c>
      <c r="Y347">
        <v>0</v>
      </c>
      <c r="Z347">
        <v>0</v>
      </c>
      <c r="AA347">
        <v>0</v>
      </c>
      <c r="AB347">
        <v>27</v>
      </c>
      <c r="AC347">
        <v>0</v>
      </c>
      <c r="AD347">
        <v>32</v>
      </c>
      <c r="AE347">
        <v>0</v>
      </c>
      <c r="AF347">
        <v>0</v>
      </c>
      <c r="AG347">
        <v>0</v>
      </c>
      <c r="AH347" t="s">
        <v>276</v>
      </c>
      <c r="AI347" s="1">
        <v>44643.415011574078</v>
      </c>
      <c r="AJ347">
        <v>45</v>
      </c>
      <c r="AK347">
        <v>0</v>
      </c>
      <c r="AL347">
        <v>0</v>
      </c>
      <c r="AM347">
        <v>0</v>
      </c>
      <c r="AN347">
        <v>27</v>
      </c>
      <c r="AO347">
        <v>0</v>
      </c>
      <c r="AP347">
        <v>32</v>
      </c>
      <c r="AQ347">
        <v>0</v>
      </c>
      <c r="AR347">
        <v>0</v>
      </c>
      <c r="AS347">
        <v>0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x14ac:dyDescent="0.35">
      <c r="A348" t="s">
        <v>829</v>
      </c>
      <c r="B348" t="s">
        <v>77</v>
      </c>
      <c r="C348" t="s">
        <v>389</v>
      </c>
      <c r="D348" t="s">
        <v>79</v>
      </c>
      <c r="E348" s="2" t="str">
        <f>HYPERLINK("capsilon://?command=openfolder&amp;siteaddress=FAM.docvelocity-na8.net&amp;folderid=FX3063A692-66B7-777B-78FE-43EBA8BCDB42","FX22026878")</f>
        <v>FX22026878</v>
      </c>
      <c r="F348" t="s">
        <v>80</v>
      </c>
      <c r="G348" t="s">
        <v>80</v>
      </c>
      <c r="H348" t="s">
        <v>81</v>
      </c>
      <c r="I348" t="s">
        <v>824</v>
      </c>
      <c r="J348">
        <v>249</v>
      </c>
      <c r="K348" t="s">
        <v>83</v>
      </c>
      <c r="L348" t="s">
        <v>84</v>
      </c>
      <c r="M348" t="s">
        <v>85</v>
      </c>
      <c r="N348">
        <v>2</v>
      </c>
      <c r="O348" s="1">
        <v>44643.400787037041</v>
      </c>
      <c r="P348" s="1">
        <v>44643.435416666667</v>
      </c>
      <c r="Q348">
        <v>596</v>
      </c>
      <c r="R348">
        <v>2396</v>
      </c>
      <c r="S348" t="b">
        <v>0</v>
      </c>
      <c r="T348" t="s">
        <v>86</v>
      </c>
      <c r="U348" t="b">
        <v>1</v>
      </c>
      <c r="V348" t="s">
        <v>830</v>
      </c>
      <c r="W348" s="1">
        <v>44643.42291666667</v>
      </c>
      <c r="X348">
        <v>1373</v>
      </c>
      <c r="Y348">
        <v>234</v>
      </c>
      <c r="Z348">
        <v>0</v>
      </c>
      <c r="AA348">
        <v>234</v>
      </c>
      <c r="AB348">
        <v>0</v>
      </c>
      <c r="AC348">
        <v>37</v>
      </c>
      <c r="AD348">
        <v>15</v>
      </c>
      <c r="AE348">
        <v>0</v>
      </c>
      <c r="AF348">
        <v>0</v>
      </c>
      <c r="AG348">
        <v>0</v>
      </c>
      <c r="AH348" t="s">
        <v>276</v>
      </c>
      <c r="AI348" s="1">
        <v>44643.435416666667</v>
      </c>
      <c r="AJ348">
        <v>1014</v>
      </c>
      <c r="AK348">
        <v>6</v>
      </c>
      <c r="AL348">
        <v>0</v>
      </c>
      <c r="AM348">
        <v>6</v>
      </c>
      <c r="AN348">
        <v>15</v>
      </c>
      <c r="AO348">
        <v>6</v>
      </c>
      <c r="AP348">
        <v>9</v>
      </c>
      <c r="AQ348">
        <v>0</v>
      </c>
      <c r="AR348">
        <v>0</v>
      </c>
      <c r="AS348">
        <v>0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x14ac:dyDescent="0.35">
      <c r="A349" t="s">
        <v>831</v>
      </c>
      <c r="B349" t="s">
        <v>77</v>
      </c>
      <c r="C349" t="s">
        <v>389</v>
      </c>
      <c r="D349" t="s">
        <v>79</v>
      </c>
      <c r="E349" s="2" t="str">
        <f>HYPERLINK("capsilon://?command=openfolder&amp;siteaddress=FAM.docvelocity-na8.net&amp;folderid=FX3063A692-66B7-777B-78FE-43EBA8BCDB42","FX22026878")</f>
        <v>FX22026878</v>
      </c>
      <c r="F349" t="s">
        <v>80</v>
      </c>
      <c r="G349" t="s">
        <v>80</v>
      </c>
      <c r="H349" t="s">
        <v>81</v>
      </c>
      <c r="I349" t="s">
        <v>826</v>
      </c>
      <c r="J349">
        <v>249</v>
      </c>
      <c r="K349" t="s">
        <v>83</v>
      </c>
      <c r="L349" t="s">
        <v>84</v>
      </c>
      <c r="M349" t="s">
        <v>85</v>
      </c>
      <c r="N349">
        <v>2</v>
      </c>
      <c r="O349" s="1">
        <v>44643.412662037037</v>
      </c>
      <c r="P349" s="1">
        <v>44643.464375000003</v>
      </c>
      <c r="Q349">
        <v>530</v>
      </c>
      <c r="R349">
        <v>3938</v>
      </c>
      <c r="S349" t="b">
        <v>0</v>
      </c>
      <c r="T349" t="s">
        <v>86</v>
      </c>
      <c r="U349" t="b">
        <v>1</v>
      </c>
      <c r="V349" t="s">
        <v>535</v>
      </c>
      <c r="W349" s="1">
        <v>44643.435324074075</v>
      </c>
      <c r="X349">
        <v>1940</v>
      </c>
      <c r="Y349">
        <v>219</v>
      </c>
      <c r="Z349">
        <v>0</v>
      </c>
      <c r="AA349">
        <v>219</v>
      </c>
      <c r="AB349">
        <v>0</v>
      </c>
      <c r="AC349">
        <v>60</v>
      </c>
      <c r="AD349">
        <v>30</v>
      </c>
      <c r="AE349">
        <v>0</v>
      </c>
      <c r="AF349">
        <v>0</v>
      </c>
      <c r="AG349">
        <v>0</v>
      </c>
      <c r="AH349" t="s">
        <v>159</v>
      </c>
      <c r="AI349" s="1">
        <v>44643.464375000003</v>
      </c>
      <c r="AJ349">
        <v>1982</v>
      </c>
      <c r="AK349">
        <v>1</v>
      </c>
      <c r="AL349">
        <v>0</v>
      </c>
      <c r="AM349">
        <v>1</v>
      </c>
      <c r="AN349">
        <v>0</v>
      </c>
      <c r="AO349">
        <v>1</v>
      </c>
      <c r="AP349">
        <v>29</v>
      </c>
      <c r="AQ349">
        <v>0</v>
      </c>
      <c r="AR349">
        <v>0</v>
      </c>
      <c r="AS349">
        <v>0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x14ac:dyDescent="0.35">
      <c r="A350" t="s">
        <v>832</v>
      </c>
      <c r="B350" t="s">
        <v>77</v>
      </c>
      <c r="C350" t="s">
        <v>833</v>
      </c>
      <c r="D350" t="s">
        <v>79</v>
      </c>
      <c r="E350" s="2" t="str">
        <f>HYPERLINK("capsilon://?command=openfolder&amp;siteaddress=FAM.docvelocity-na8.net&amp;folderid=FX60487645-E965-9E7D-44A6-806FC89EC787","FX2203615")</f>
        <v>FX2203615</v>
      </c>
      <c r="F350" t="s">
        <v>80</v>
      </c>
      <c r="G350" t="s">
        <v>80</v>
      </c>
      <c r="H350" t="s">
        <v>81</v>
      </c>
      <c r="I350" t="s">
        <v>834</v>
      </c>
      <c r="J350">
        <v>0</v>
      </c>
      <c r="K350" t="s">
        <v>83</v>
      </c>
      <c r="L350" t="s">
        <v>84</v>
      </c>
      <c r="M350" t="s">
        <v>85</v>
      </c>
      <c r="N350">
        <v>2</v>
      </c>
      <c r="O350" s="1">
        <v>44643.426435185182</v>
      </c>
      <c r="P350" s="1">
        <v>44643.446342592593</v>
      </c>
      <c r="Q350">
        <v>1277</v>
      </c>
      <c r="R350">
        <v>443</v>
      </c>
      <c r="S350" t="b">
        <v>0</v>
      </c>
      <c r="T350" t="s">
        <v>86</v>
      </c>
      <c r="U350" t="b">
        <v>0</v>
      </c>
      <c r="V350" t="s">
        <v>830</v>
      </c>
      <c r="W350" s="1">
        <v>44643.437997685185</v>
      </c>
      <c r="X350">
        <v>280</v>
      </c>
      <c r="Y350">
        <v>9</v>
      </c>
      <c r="Z350">
        <v>0</v>
      </c>
      <c r="AA350">
        <v>9</v>
      </c>
      <c r="AB350">
        <v>0</v>
      </c>
      <c r="AC350">
        <v>1</v>
      </c>
      <c r="AD350">
        <v>-9</v>
      </c>
      <c r="AE350">
        <v>0</v>
      </c>
      <c r="AF350">
        <v>0</v>
      </c>
      <c r="AG350">
        <v>0</v>
      </c>
      <c r="AH350" t="s">
        <v>276</v>
      </c>
      <c r="AI350" s="1">
        <v>44643.446342592593</v>
      </c>
      <c r="AJ350">
        <v>163</v>
      </c>
      <c r="AK350">
        <v>0</v>
      </c>
      <c r="AL350">
        <v>0</v>
      </c>
      <c r="AM350">
        <v>0</v>
      </c>
      <c r="AN350">
        <v>0</v>
      </c>
      <c r="AO350">
        <v>2</v>
      </c>
      <c r="AP350">
        <v>-9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x14ac:dyDescent="0.35">
      <c r="A351" t="s">
        <v>835</v>
      </c>
      <c r="B351" t="s">
        <v>77</v>
      </c>
      <c r="C351" t="s">
        <v>836</v>
      </c>
      <c r="D351" t="s">
        <v>79</v>
      </c>
      <c r="E351" s="2" t="str">
        <f>HYPERLINK("capsilon://?command=openfolder&amp;siteaddress=FAM.docvelocity-na8.net&amp;folderid=FX95DC534F-64E5-089A-FAAE-2A8A1E8292D2","FX22028859")</f>
        <v>FX22028859</v>
      </c>
      <c r="F351" t="s">
        <v>80</v>
      </c>
      <c r="G351" t="s">
        <v>80</v>
      </c>
      <c r="H351" t="s">
        <v>81</v>
      </c>
      <c r="I351" t="s">
        <v>837</v>
      </c>
      <c r="J351">
        <v>0</v>
      </c>
      <c r="K351" t="s">
        <v>83</v>
      </c>
      <c r="L351" t="s">
        <v>84</v>
      </c>
      <c r="M351" t="s">
        <v>85</v>
      </c>
      <c r="N351">
        <v>2</v>
      </c>
      <c r="O351" s="1">
        <v>44643.431504629632</v>
      </c>
      <c r="P351" s="1">
        <v>44643.44703703704</v>
      </c>
      <c r="Q351">
        <v>1108</v>
      </c>
      <c r="R351">
        <v>234</v>
      </c>
      <c r="S351" t="b">
        <v>0</v>
      </c>
      <c r="T351" t="s">
        <v>86</v>
      </c>
      <c r="U351" t="b">
        <v>0</v>
      </c>
      <c r="V351" t="s">
        <v>535</v>
      </c>
      <c r="W351" s="1">
        <v>44643.437361111108</v>
      </c>
      <c r="X351">
        <v>175</v>
      </c>
      <c r="Y351">
        <v>9</v>
      </c>
      <c r="Z351">
        <v>0</v>
      </c>
      <c r="AA351">
        <v>9</v>
      </c>
      <c r="AB351">
        <v>0</v>
      </c>
      <c r="AC351">
        <v>5</v>
      </c>
      <c r="AD351">
        <v>-9</v>
      </c>
      <c r="AE351">
        <v>0</v>
      </c>
      <c r="AF351">
        <v>0</v>
      </c>
      <c r="AG351">
        <v>0</v>
      </c>
      <c r="AH351" t="s">
        <v>276</v>
      </c>
      <c r="AI351" s="1">
        <v>44643.44703703704</v>
      </c>
      <c r="AJ351">
        <v>59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-9</v>
      </c>
      <c r="AQ351">
        <v>0</v>
      </c>
      <c r="AR351">
        <v>0</v>
      </c>
      <c r="AS351">
        <v>0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35">
      <c r="A352" t="s">
        <v>838</v>
      </c>
      <c r="B352" t="s">
        <v>77</v>
      </c>
      <c r="C352" t="s">
        <v>839</v>
      </c>
      <c r="D352" t="s">
        <v>79</v>
      </c>
      <c r="E352" s="2" t="str">
        <f>HYPERLINK("capsilon://?command=openfolder&amp;siteaddress=FAM.docvelocity-na8.net&amp;folderid=FX589CBCA8-674F-0877-877D-73D91F9884CD","FX22039247")</f>
        <v>FX22039247</v>
      </c>
      <c r="F352" t="s">
        <v>80</v>
      </c>
      <c r="G352" t="s">
        <v>80</v>
      </c>
      <c r="H352" t="s">
        <v>81</v>
      </c>
      <c r="I352" t="s">
        <v>840</v>
      </c>
      <c r="J352">
        <v>32</v>
      </c>
      <c r="K352" t="s">
        <v>83</v>
      </c>
      <c r="L352" t="s">
        <v>84</v>
      </c>
      <c r="M352" t="s">
        <v>85</v>
      </c>
      <c r="N352">
        <v>2</v>
      </c>
      <c r="O352" s="1">
        <v>44643.481377314813</v>
      </c>
      <c r="P352" s="1">
        <v>44643.494097222225</v>
      </c>
      <c r="Q352">
        <v>920</v>
      </c>
      <c r="R352">
        <v>179</v>
      </c>
      <c r="S352" t="b">
        <v>0</v>
      </c>
      <c r="T352" t="s">
        <v>86</v>
      </c>
      <c r="U352" t="b">
        <v>0</v>
      </c>
      <c r="V352" t="s">
        <v>550</v>
      </c>
      <c r="W352" s="1">
        <v>44643.491249999999</v>
      </c>
      <c r="X352">
        <v>50</v>
      </c>
      <c r="Y352">
        <v>0</v>
      </c>
      <c r="Z352">
        <v>0</v>
      </c>
      <c r="AA352">
        <v>0</v>
      </c>
      <c r="AB352">
        <v>27</v>
      </c>
      <c r="AC352">
        <v>0</v>
      </c>
      <c r="AD352">
        <v>32</v>
      </c>
      <c r="AE352">
        <v>0</v>
      </c>
      <c r="AF352">
        <v>0</v>
      </c>
      <c r="AG352">
        <v>0</v>
      </c>
      <c r="AH352" t="s">
        <v>97</v>
      </c>
      <c r="AI352" s="1">
        <v>44643.494097222225</v>
      </c>
      <c r="AJ352">
        <v>43</v>
      </c>
      <c r="AK352">
        <v>0</v>
      </c>
      <c r="AL352">
        <v>0</v>
      </c>
      <c r="AM352">
        <v>0</v>
      </c>
      <c r="AN352">
        <v>27</v>
      </c>
      <c r="AO352">
        <v>0</v>
      </c>
      <c r="AP352">
        <v>32</v>
      </c>
      <c r="AQ352">
        <v>0</v>
      </c>
      <c r="AR352">
        <v>0</v>
      </c>
      <c r="AS352">
        <v>0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35">
      <c r="A353" t="s">
        <v>841</v>
      </c>
      <c r="B353" t="s">
        <v>77</v>
      </c>
      <c r="C353" t="s">
        <v>842</v>
      </c>
      <c r="D353" t="s">
        <v>79</v>
      </c>
      <c r="E353" s="2" t="str">
        <f>HYPERLINK("capsilon://?command=openfolder&amp;siteaddress=FAM.docvelocity-na8.net&amp;folderid=FX48C86831-B0BE-0AF6-0788-D2AA76DB40E7","FX22027712")</f>
        <v>FX22027712</v>
      </c>
      <c r="F353" t="s">
        <v>80</v>
      </c>
      <c r="G353" t="s">
        <v>80</v>
      </c>
      <c r="H353" t="s">
        <v>81</v>
      </c>
      <c r="I353" t="s">
        <v>843</v>
      </c>
      <c r="J353">
        <v>0</v>
      </c>
      <c r="K353" t="s">
        <v>83</v>
      </c>
      <c r="L353" t="s">
        <v>84</v>
      </c>
      <c r="M353" t="s">
        <v>85</v>
      </c>
      <c r="N353">
        <v>1</v>
      </c>
      <c r="O353" s="1">
        <v>44622.607847222222</v>
      </c>
      <c r="P353" s="1">
        <v>44623.36109953704</v>
      </c>
      <c r="Q353">
        <v>63660</v>
      </c>
      <c r="R353">
        <v>1421</v>
      </c>
      <c r="S353" t="b">
        <v>0</v>
      </c>
      <c r="T353" t="s">
        <v>86</v>
      </c>
      <c r="U353" t="b">
        <v>0</v>
      </c>
      <c r="V353" t="s">
        <v>191</v>
      </c>
      <c r="W353" s="1">
        <v>44623.36109953704</v>
      </c>
      <c r="X353">
        <v>453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27</v>
      </c>
      <c r="AF353">
        <v>0</v>
      </c>
      <c r="AG353">
        <v>2</v>
      </c>
      <c r="AH353" t="s">
        <v>86</v>
      </c>
      <c r="AI353" t="s">
        <v>86</v>
      </c>
      <c r="AJ353" t="s">
        <v>86</v>
      </c>
      <c r="AK353" t="s">
        <v>86</v>
      </c>
      <c r="AL353" t="s">
        <v>86</v>
      </c>
      <c r="AM353" t="s">
        <v>86</v>
      </c>
      <c r="AN353" t="s">
        <v>86</v>
      </c>
      <c r="AO353" t="s">
        <v>86</v>
      </c>
      <c r="AP353" t="s">
        <v>86</v>
      </c>
      <c r="AQ353" t="s">
        <v>86</v>
      </c>
      <c r="AR353" t="s">
        <v>86</v>
      </c>
      <c r="AS353" t="s">
        <v>86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35">
      <c r="A354" t="s">
        <v>844</v>
      </c>
      <c r="B354" t="s">
        <v>77</v>
      </c>
      <c r="C354" t="s">
        <v>341</v>
      </c>
      <c r="D354" t="s">
        <v>79</v>
      </c>
      <c r="E354" s="2" t="str">
        <f>HYPERLINK("capsilon://?command=openfolder&amp;siteaddress=FAM.docvelocity-na8.net&amp;folderid=FXBA18067B-ED52-6D87-0E3C-6F20AFFF0756","FX22024160")</f>
        <v>FX22024160</v>
      </c>
      <c r="F354" t="s">
        <v>80</v>
      </c>
      <c r="G354" t="s">
        <v>80</v>
      </c>
      <c r="H354" t="s">
        <v>81</v>
      </c>
      <c r="I354" t="s">
        <v>845</v>
      </c>
      <c r="J354">
        <v>0</v>
      </c>
      <c r="K354" t="s">
        <v>83</v>
      </c>
      <c r="L354" t="s">
        <v>84</v>
      </c>
      <c r="M354" t="s">
        <v>85</v>
      </c>
      <c r="N354">
        <v>1</v>
      </c>
      <c r="O354" s="1">
        <v>44622.610335648147</v>
      </c>
      <c r="P354" s="1">
        <v>44623.363275462965</v>
      </c>
      <c r="Q354">
        <v>64579</v>
      </c>
      <c r="R354">
        <v>475</v>
      </c>
      <c r="S354" t="b">
        <v>0</v>
      </c>
      <c r="T354" t="s">
        <v>86</v>
      </c>
      <c r="U354" t="b">
        <v>0</v>
      </c>
      <c r="V354" t="s">
        <v>191</v>
      </c>
      <c r="W354" s="1">
        <v>44623.363275462965</v>
      </c>
      <c r="X354">
        <v>188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32</v>
      </c>
      <c r="AF354">
        <v>0</v>
      </c>
      <c r="AG354">
        <v>4</v>
      </c>
      <c r="AH354" t="s">
        <v>86</v>
      </c>
      <c r="AI354" t="s">
        <v>86</v>
      </c>
      <c r="AJ354" t="s">
        <v>86</v>
      </c>
      <c r="AK354" t="s">
        <v>86</v>
      </c>
      <c r="AL354" t="s">
        <v>86</v>
      </c>
      <c r="AM354" t="s">
        <v>86</v>
      </c>
      <c r="AN354" t="s">
        <v>86</v>
      </c>
      <c r="AO354" t="s">
        <v>86</v>
      </c>
      <c r="AP354" t="s">
        <v>86</v>
      </c>
      <c r="AQ354" t="s">
        <v>86</v>
      </c>
      <c r="AR354" t="s">
        <v>86</v>
      </c>
      <c r="AS354" t="s">
        <v>86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35">
      <c r="A355" t="s">
        <v>846</v>
      </c>
      <c r="B355" t="s">
        <v>77</v>
      </c>
      <c r="C355" t="s">
        <v>847</v>
      </c>
      <c r="D355" t="s">
        <v>79</v>
      </c>
      <c r="E355" s="2" t="str">
        <f>HYPERLINK("capsilon://?command=openfolder&amp;siteaddress=FAM.docvelocity-na8.net&amp;folderid=FX75552413-5658-2F29-E567-693EC196377D","FX22037146")</f>
        <v>FX22037146</v>
      </c>
      <c r="F355" t="s">
        <v>80</v>
      </c>
      <c r="G355" t="s">
        <v>80</v>
      </c>
      <c r="H355" t="s">
        <v>81</v>
      </c>
      <c r="I355" t="s">
        <v>848</v>
      </c>
      <c r="J355">
        <v>0</v>
      </c>
      <c r="K355" t="s">
        <v>83</v>
      </c>
      <c r="L355" t="s">
        <v>84</v>
      </c>
      <c r="M355" t="s">
        <v>85</v>
      </c>
      <c r="N355">
        <v>2</v>
      </c>
      <c r="O355" s="1">
        <v>44643.607557870368</v>
      </c>
      <c r="P355" s="1">
        <v>44643.614976851852</v>
      </c>
      <c r="Q355">
        <v>264</v>
      </c>
      <c r="R355">
        <v>377</v>
      </c>
      <c r="S355" t="b">
        <v>0</v>
      </c>
      <c r="T355" t="s">
        <v>86</v>
      </c>
      <c r="U355" t="b">
        <v>0</v>
      </c>
      <c r="V355" t="s">
        <v>458</v>
      </c>
      <c r="W355" s="1">
        <v>44643.612268518518</v>
      </c>
      <c r="X355">
        <v>242</v>
      </c>
      <c r="Y355">
        <v>0</v>
      </c>
      <c r="Z355">
        <v>0</v>
      </c>
      <c r="AA355">
        <v>0</v>
      </c>
      <c r="AB355">
        <v>52</v>
      </c>
      <c r="AC355">
        <v>0</v>
      </c>
      <c r="AD355">
        <v>0</v>
      </c>
      <c r="AE355">
        <v>0</v>
      </c>
      <c r="AF355">
        <v>0</v>
      </c>
      <c r="AG355">
        <v>0</v>
      </c>
      <c r="AH355" t="s">
        <v>98</v>
      </c>
      <c r="AI355" s="1">
        <v>44643.614976851852</v>
      </c>
      <c r="AJ355">
        <v>27</v>
      </c>
      <c r="AK355">
        <v>0</v>
      </c>
      <c r="AL355">
        <v>0</v>
      </c>
      <c r="AM355">
        <v>0</v>
      </c>
      <c r="AN355">
        <v>52</v>
      </c>
      <c r="AO355">
        <v>0</v>
      </c>
      <c r="AP355">
        <v>0</v>
      </c>
      <c r="AQ355">
        <v>0</v>
      </c>
      <c r="AR355">
        <v>0</v>
      </c>
      <c r="AS355">
        <v>0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x14ac:dyDescent="0.35">
      <c r="A356" t="s">
        <v>849</v>
      </c>
      <c r="B356" t="s">
        <v>77</v>
      </c>
      <c r="C356" t="s">
        <v>341</v>
      </c>
      <c r="D356" t="s">
        <v>79</v>
      </c>
      <c r="E356" s="2" t="str">
        <f>HYPERLINK("capsilon://?command=openfolder&amp;siteaddress=FAM.docvelocity-na8.net&amp;folderid=FXBA18067B-ED52-6D87-0E3C-6F20AFFF0756","FX22024160")</f>
        <v>FX22024160</v>
      </c>
      <c r="F356" t="s">
        <v>80</v>
      </c>
      <c r="G356" t="s">
        <v>80</v>
      </c>
      <c r="H356" t="s">
        <v>81</v>
      </c>
      <c r="I356" t="s">
        <v>850</v>
      </c>
      <c r="J356">
        <v>0</v>
      </c>
      <c r="K356" t="s">
        <v>83</v>
      </c>
      <c r="L356" t="s">
        <v>84</v>
      </c>
      <c r="M356" t="s">
        <v>85</v>
      </c>
      <c r="N356">
        <v>1</v>
      </c>
      <c r="O356" s="1">
        <v>44622.615787037037</v>
      </c>
      <c r="P356" s="1">
        <v>44622.619479166664</v>
      </c>
      <c r="Q356">
        <v>22</v>
      </c>
      <c r="R356">
        <v>297</v>
      </c>
      <c r="S356" t="b">
        <v>0</v>
      </c>
      <c r="T356" t="s">
        <v>86</v>
      </c>
      <c r="U356" t="b">
        <v>0</v>
      </c>
      <c r="V356" t="s">
        <v>174</v>
      </c>
      <c r="W356" s="1">
        <v>44622.619479166664</v>
      </c>
      <c r="X356">
        <v>297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32</v>
      </c>
      <c r="AF356">
        <v>0</v>
      </c>
      <c r="AG356">
        <v>4</v>
      </c>
      <c r="AH356" t="s">
        <v>86</v>
      </c>
      <c r="AI356" t="s">
        <v>86</v>
      </c>
      <c r="AJ356" t="s">
        <v>86</v>
      </c>
      <c r="AK356" t="s">
        <v>86</v>
      </c>
      <c r="AL356" t="s">
        <v>86</v>
      </c>
      <c r="AM356" t="s">
        <v>86</v>
      </c>
      <c r="AN356" t="s">
        <v>86</v>
      </c>
      <c r="AO356" t="s">
        <v>86</v>
      </c>
      <c r="AP356" t="s">
        <v>86</v>
      </c>
      <c r="AQ356" t="s">
        <v>86</v>
      </c>
      <c r="AR356" t="s">
        <v>86</v>
      </c>
      <c r="AS356" t="s">
        <v>86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35">
      <c r="A357" t="s">
        <v>851</v>
      </c>
      <c r="B357" t="s">
        <v>77</v>
      </c>
      <c r="C357" t="s">
        <v>341</v>
      </c>
      <c r="D357" t="s">
        <v>79</v>
      </c>
      <c r="E357" s="2" t="str">
        <f>HYPERLINK("capsilon://?command=openfolder&amp;siteaddress=FAM.docvelocity-na8.net&amp;folderid=FXBA18067B-ED52-6D87-0E3C-6F20AFFF0756","FX22024160")</f>
        <v>FX22024160</v>
      </c>
      <c r="F357" t="s">
        <v>80</v>
      </c>
      <c r="G357" t="s">
        <v>80</v>
      </c>
      <c r="H357" t="s">
        <v>81</v>
      </c>
      <c r="I357" t="s">
        <v>852</v>
      </c>
      <c r="J357">
        <v>0</v>
      </c>
      <c r="K357" t="s">
        <v>83</v>
      </c>
      <c r="L357" t="s">
        <v>84</v>
      </c>
      <c r="M357" t="s">
        <v>85</v>
      </c>
      <c r="N357">
        <v>1</v>
      </c>
      <c r="O357" s="1">
        <v>44622.616261574076</v>
      </c>
      <c r="P357" s="1">
        <v>44622.621701388889</v>
      </c>
      <c r="Q357">
        <v>261</v>
      </c>
      <c r="R357">
        <v>209</v>
      </c>
      <c r="S357" t="b">
        <v>0</v>
      </c>
      <c r="T357" t="s">
        <v>86</v>
      </c>
      <c r="U357" t="b">
        <v>0</v>
      </c>
      <c r="V357" t="s">
        <v>174</v>
      </c>
      <c r="W357" s="1">
        <v>44622.621701388889</v>
      </c>
      <c r="X357">
        <v>191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35</v>
      </c>
      <c r="AF357">
        <v>0</v>
      </c>
      <c r="AG357">
        <v>4</v>
      </c>
      <c r="AH357" t="s">
        <v>86</v>
      </c>
      <c r="AI357" t="s">
        <v>86</v>
      </c>
      <c r="AJ357" t="s">
        <v>86</v>
      </c>
      <c r="AK357" t="s">
        <v>86</v>
      </c>
      <c r="AL357" t="s">
        <v>86</v>
      </c>
      <c r="AM357" t="s">
        <v>86</v>
      </c>
      <c r="AN357" t="s">
        <v>86</v>
      </c>
      <c r="AO357" t="s">
        <v>86</v>
      </c>
      <c r="AP357" t="s">
        <v>86</v>
      </c>
      <c r="AQ357" t="s">
        <v>86</v>
      </c>
      <c r="AR357" t="s">
        <v>86</v>
      </c>
      <c r="AS357" t="s">
        <v>86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x14ac:dyDescent="0.35">
      <c r="A358" t="s">
        <v>853</v>
      </c>
      <c r="B358" t="s">
        <v>77</v>
      </c>
      <c r="C358" t="s">
        <v>262</v>
      </c>
      <c r="D358" t="s">
        <v>79</v>
      </c>
      <c r="E358" s="2" t="str">
        <f>HYPERLINK("capsilon://?command=openfolder&amp;siteaddress=FAM.docvelocity-na8.net&amp;folderid=FX02FEB017-916B-1201-BC00-D383D262F7A6","FX2203363")</f>
        <v>FX2203363</v>
      </c>
      <c r="F358" t="s">
        <v>80</v>
      </c>
      <c r="G358" t="s">
        <v>80</v>
      </c>
      <c r="H358" t="s">
        <v>81</v>
      </c>
      <c r="I358" t="s">
        <v>854</v>
      </c>
      <c r="J358">
        <v>0</v>
      </c>
      <c r="K358" t="s">
        <v>83</v>
      </c>
      <c r="L358" t="s">
        <v>84</v>
      </c>
      <c r="M358" t="s">
        <v>85</v>
      </c>
      <c r="N358">
        <v>2</v>
      </c>
      <c r="O358" s="1">
        <v>44643.633379629631</v>
      </c>
      <c r="P358" s="1">
        <v>44643.644236111111</v>
      </c>
      <c r="Q358">
        <v>823</v>
      </c>
      <c r="R358">
        <v>115</v>
      </c>
      <c r="S358" t="b">
        <v>0</v>
      </c>
      <c r="T358" t="s">
        <v>86</v>
      </c>
      <c r="U358" t="b">
        <v>0</v>
      </c>
      <c r="V358" t="s">
        <v>426</v>
      </c>
      <c r="W358" s="1">
        <v>44643.640474537038</v>
      </c>
      <c r="X358">
        <v>32</v>
      </c>
      <c r="Y358">
        <v>0</v>
      </c>
      <c r="Z358">
        <v>0</v>
      </c>
      <c r="AA358">
        <v>0</v>
      </c>
      <c r="AB358">
        <v>52</v>
      </c>
      <c r="AC358">
        <v>0</v>
      </c>
      <c r="AD358">
        <v>0</v>
      </c>
      <c r="AE358">
        <v>0</v>
      </c>
      <c r="AF358">
        <v>0</v>
      </c>
      <c r="AG358">
        <v>0</v>
      </c>
      <c r="AH358" t="s">
        <v>98</v>
      </c>
      <c r="AI358" s="1">
        <v>44643.644236111111</v>
      </c>
      <c r="AJ358">
        <v>19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0</v>
      </c>
      <c r="AQ358">
        <v>0</v>
      </c>
      <c r="AR358">
        <v>0</v>
      </c>
      <c r="AS358">
        <v>0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35">
      <c r="A359" t="s">
        <v>855</v>
      </c>
      <c r="B359" t="s">
        <v>77</v>
      </c>
      <c r="C359" t="s">
        <v>341</v>
      </c>
      <c r="D359" t="s">
        <v>79</v>
      </c>
      <c r="E359" s="2" t="str">
        <f>HYPERLINK("capsilon://?command=openfolder&amp;siteaddress=FAM.docvelocity-na8.net&amp;folderid=FXBA18067B-ED52-6D87-0E3C-6F20AFFF0756","FX22024160")</f>
        <v>FX22024160</v>
      </c>
      <c r="F359" t="s">
        <v>80</v>
      </c>
      <c r="G359" t="s">
        <v>80</v>
      </c>
      <c r="H359" t="s">
        <v>81</v>
      </c>
      <c r="I359" t="s">
        <v>850</v>
      </c>
      <c r="J359">
        <v>0</v>
      </c>
      <c r="K359" t="s">
        <v>83</v>
      </c>
      <c r="L359" t="s">
        <v>84</v>
      </c>
      <c r="M359" t="s">
        <v>85</v>
      </c>
      <c r="N359">
        <v>2</v>
      </c>
      <c r="O359" s="1">
        <v>44622.620659722219</v>
      </c>
      <c r="P359" s="1">
        <v>44622.64634259259</v>
      </c>
      <c r="Q359">
        <v>506</v>
      </c>
      <c r="R359">
        <v>1713</v>
      </c>
      <c r="S359" t="b">
        <v>0</v>
      </c>
      <c r="T359" t="s">
        <v>86</v>
      </c>
      <c r="U359" t="b">
        <v>1</v>
      </c>
      <c r="V359" t="s">
        <v>87</v>
      </c>
      <c r="W359" s="1">
        <v>44622.63521990741</v>
      </c>
      <c r="X359">
        <v>1253</v>
      </c>
      <c r="Y359">
        <v>184</v>
      </c>
      <c r="Z359">
        <v>0</v>
      </c>
      <c r="AA359">
        <v>184</v>
      </c>
      <c r="AB359">
        <v>0</v>
      </c>
      <c r="AC359">
        <v>131</v>
      </c>
      <c r="AD359">
        <v>-184</v>
      </c>
      <c r="AE359">
        <v>0</v>
      </c>
      <c r="AF359">
        <v>0</v>
      </c>
      <c r="AG359">
        <v>0</v>
      </c>
      <c r="AH359" t="s">
        <v>98</v>
      </c>
      <c r="AI359" s="1">
        <v>44622.64634259259</v>
      </c>
      <c r="AJ359">
        <v>460</v>
      </c>
      <c r="AK359">
        <v>2</v>
      </c>
      <c r="AL359">
        <v>0</v>
      </c>
      <c r="AM359">
        <v>2</v>
      </c>
      <c r="AN359">
        <v>0</v>
      </c>
      <c r="AO359">
        <v>2</v>
      </c>
      <c r="AP359">
        <v>-186</v>
      </c>
      <c r="AQ359">
        <v>0</v>
      </c>
      <c r="AR359">
        <v>0</v>
      </c>
      <c r="AS359">
        <v>0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x14ac:dyDescent="0.35">
      <c r="A360" t="s">
        <v>856</v>
      </c>
      <c r="B360" t="s">
        <v>77</v>
      </c>
      <c r="C360" t="s">
        <v>857</v>
      </c>
      <c r="D360" t="s">
        <v>79</v>
      </c>
      <c r="E360" s="2" t="str">
        <f>HYPERLINK("capsilon://?command=openfolder&amp;siteaddress=FAM.docvelocity-na8.net&amp;folderid=FX3574CA80-C87A-A42D-7006-1EF973B7A8D0","FX22024763")</f>
        <v>FX22024763</v>
      </c>
      <c r="F360" t="s">
        <v>80</v>
      </c>
      <c r="G360" t="s">
        <v>80</v>
      </c>
      <c r="H360" t="s">
        <v>81</v>
      </c>
      <c r="I360" t="s">
        <v>858</v>
      </c>
      <c r="J360">
        <v>131</v>
      </c>
      <c r="K360" t="s">
        <v>83</v>
      </c>
      <c r="L360" t="s">
        <v>84</v>
      </c>
      <c r="M360" t="s">
        <v>85</v>
      </c>
      <c r="N360">
        <v>1</v>
      </c>
      <c r="O360" s="1">
        <v>44643.679895833331</v>
      </c>
      <c r="P360" s="1">
        <v>44643.729166666664</v>
      </c>
      <c r="Q360">
        <v>3968</v>
      </c>
      <c r="R360">
        <v>289</v>
      </c>
      <c r="S360" t="b">
        <v>0</v>
      </c>
      <c r="T360" t="s">
        <v>86</v>
      </c>
      <c r="U360" t="b">
        <v>0</v>
      </c>
      <c r="V360" t="s">
        <v>426</v>
      </c>
      <c r="W360" s="1">
        <v>44643.729166666664</v>
      </c>
      <c r="X360">
        <v>147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131</v>
      </c>
      <c r="AE360">
        <v>126</v>
      </c>
      <c r="AF360">
        <v>0</v>
      </c>
      <c r="AG360">
        <v>3</v>
      </c>
      <c r="AH360" t="s">
        <v>86</v>
      </c>
      <c r="AI360" t="s">
        <v>86</v>
      </c>
      <c r="AJ360" t="s">
        <v>86</v>
      </c>
      <c r="AK360" t="s">
        <v>86</v>
      </c>
      <c r="AL360" t="s">
        <v>86</v>
      </c>
      <c r="AM360" t="s">
        <v>86</v>
      </c>
      <c r="AN360" t="s">
        <v>86</v>
      </c>
      <c r="AO360" t="s">
        <v>86</v>
      </c>
      <c r="AP360" t="s">
        <v>86</v>
      </c>
      <c r="AQ360" t="s">
        <v>86</v>
      </c>
      <c r="AR360" t="s">
        <v>86</v>
      </c>
      <c r="AS360" t="s">
        <v>86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x14ac:dyDescent="0.35">
      <c r="A361" t="s">
        <v>859</v>
      </c>
      <c r="B361" t="s">
        <v>77</v>
      </c>
      <c r="C361" t="s">
        <v>341</v>
      </c>
      <c r="D361" t="s">
        <v>79</v>
      </c>
      <c r="E361" s="2" t="str">
        <f>HYPERLINK("capsilon://?command=openfolder&amp;siteaddress=FAM.docvelocity-na8.net&amp;folderid=FXBA18067B-ED52-6D87-0E3C-6F20AFFF0756","FX22024160")</f>
        <v>FX22024160</v>
      </c>
      <c r="F361" t="s">
        <v>80</v>
      </c>
      <c r="G361" t="s">
        <v>80</v>
      </c>
      <c r="H361" t="s">
        <v>81</v>
      </c>
      <c r="I361" t="s">
        <v>852</v>
      </c>
      <c r="J361">
        <v>0</v>
      </c>
      <c r="K361" t="s">
        <v>83</v>
      </c>
      <c r="L361" t="s">
        <v>84</v>
      </c>
      <c r="M361" t="s">
        <v>85</v>
      </c>
      <c r="N361">
        <v>2</v>
      </c>
      <c r="O361" s="1">
        <v>44622.623020833336</v>
      </c>
      <c r="P361" s="1">
        <v>44622.741875</v>
      </c>
      <c r="Q361">
        <v>4611</v>
      </c>
      <c r="R361">
        <v>5658</v>
      </c>
      <c r="S361" t="b">
        <v>0</v>
      </c>
      <c r="T361" t="s">
        <v>86</v>
      </c>
      <c r="U361" t="b">
        <v>1</v>
      </c>
      <c r="V361" t="s">
        <v>159</v>
      </c>
      <c r="W361" s="1">
        <v>44622.67119212963</v>
      </c>
      <c r="X361">
        <v>4131</v>
      </c>
      <c r="Y361">
        <v>239</v>
      </c>
      <c r="Z361">
        <v>0</v>
      </c>
      <c r="AA361">
        <v>239</v>
      </c>
      <c r="AB361">
        <v>0</v>
      </c>
      <c r="AC361">
        <v>166</v>
      </c>
      <c r="AD361">
        <v>-239</v>
      </c>
      <c r="AE361">
        <v>0</v>
      </c>
      <c r="AF361">
        <v>0</v>
      </c>
      <c r="AG361">
        <v>0</v>
      </c>
      <c r="AH361" t="s">
        <v>128</v>
      </c>
      <c r="AI361" s="1">
        <v>44622.741875</v>
      </c>
      <c r="AJ361">
        <v>1432</v>
      </c>
      <c r="AK361">
        <v>8</v>
      </c>
      <c r="AL361">
        <v>0</v>
      </c>
      <c r="AM361">
        <v>8</v>
      </c>
      <c r="AN361">
        <v>0</v>
      </c>
      <c r="AO361">
        <v>8</v>
      </c>
      <c r="AP361">
        <v>-247</v>
      </c>
      <c r="AQ361">
        <v>0</v>
      </c>
      <c r="AR361">
        <v>0</v>
      </c>
      <c r="AS361">
        <v>0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x14ac:dyDescent="0.35">
      <c r="A362" t="s">
        <v>860</v>
      </c>
      <c r="B362" t="s">
        <v>77</v>
      </c>
      <c r="C362" t="s">
        <v>857</v>
      </c>
      <c r="D362" t="s">
        <v>79</v>
      </c>
      <c r="E362" s="2" t="str">
        <f>HYPERLINK("capsilon://?command=openfolder&amp;siteaddress=FAM.docvelocity-na8.net&amp;folderid=FX3574CA80-C87A-A42D-7006-1EF973B7A8D0","FX22024763")</f>
        <v>FX22024763</v>
      </c>
      <c r="F362" t="s">
        <v>80</v>
      </c>
      <c r="G362" t="s">
        <v>80</v>
      </c>
      <c r="H362" t="s">
        <v>81</v>
      </c>
      <c r="I362" t="s">
        <v>858</v>
      </c>
      <c r="J362">
        <v>179</v>
      </c>
      <c r="K362" t="s">
        <v>83</v>
      </c>
      <c r="L362" t="s">
        <v>84</v>
      </c>
      <c r="M362" t="s">
        <v>85</v>
      </c>
      <c r="N362">
        <v>2</v>
      </c>
      <c r="O362" s="1">
        <v>44643.729837962965</v>
      </c>
      <c r="P362" s="1">
        <v>44643.777268518519</v>
      </c>
      <c r="Q362">
        <v>2979</v>
      </c>
      <c r="R362">
        <v>1119</v>
      </c>
      <c r="S362" t="b">
        <v>0</v>
      </c>
      <c r="T362" t="s">
        <v>86</v>
      </c>
      <c r="U362" t="b">
        <v>1</v>
      </c>
      <c r="V362" t="s">
        <v>861</v>
      </c>
      <c r="W362" s="1">
        <v>44643.737256944441</v>
      </c>
      <c r="X362">
        <v>605</v>
      </c>
      <c r="Y362">
        <v>159</v>
      </c>
      <c r="Z362">
        <v>0</v>
      </c>
      <c r="AA362">
        <v>159</v>
      </c>
      <c r="AB362">
        <v>0</v>
      </c>
      <c r="AC362">
        <v>27</v>
      </c>
      <c r="AD362">
        <v>20</v>
      </c>
      <c r="AE362">
        <v>0</v>
      </c>
      <c r="AF362">
        <v>0</v>
      </c>
      <c r="AG362">
        <v>0</v>
      </c>
      <c r="AH362" t="s">
        <v>98</v>
      </c>
      <c r="AI362" s="1">
        <v>44643.777268518519</v>
      </c>
      <c r="AJ362">
        <v>504</v>
      </c>
      <c r="AK362">
        <v>4</v>
      </c>
      <c r="AL362">
        <v>0</v>
      </c>
      <c r="AM362">
        <v>4</v>
      </c>
      <c r="AN362">
        <v>0</v>
      </c>
      <c r="AO362">
        <v>4</v>
      </c>
      <c r="AP362">
        <v>16</v>
      </c>
      <c r="AQ362">
        <v>0</v>
      </c>
      <c r="AR362">
        <v>0</v>
      </c>
      <c r="AS362">
        <v>0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35">
      <c r="A363" t="s">
        <v>862</v>
      </c>
      <c r="B363" t="s">
        <v>77</v>
      </c>
      <c r="C363" t="s">
        <v>262</v>
      </c>
      <c r="D363" t="s">
        <v>79</v>
      </c>
      <c r="E363" s="2" t="str">
        <f>HYPERLINK("capsilon://?command=openfolder&amp;siteaddress=FAM.docvelocity-na8.net&amp;folderid=FX02FEB017-916B-1201-BC00-D383D262F7A6","FX2203363")</f>
        <v>FX2203363</v>
      </c>
      <c r="F363" t="s">
        <v>80</v>
      </c>
      <c r="G363" t="s">
        <v>80</v>
      </c>
      <c r="H363" t="s">
        <v>81</v>
      </c>
      <c r="I363" t="s">
        <v>863</v>
      </c>
      <c r="J363">
        <v>0</v>
      </c>
      <c r="K363" t="s">
        <v>83</v>
      </c>
      <c r="L363" t="s">
        <v>84</v>
      </c>
      <c r="M363" t="s">
        <v>85</v>
      </c>
      <c r="N363">
        <v>2</v>
      </c>
      <c r="O363" s="1">
        <v>44643.782905092594</v>
      </c>
      <c r="P363" s="1">
        <v>44643.794363425928</v>
      </c>
      <c r="Q363">
        <v>521</v>
      </c>
      <c r="R363">
        <v>469</v>
      </c>
      <c r="S363" t="b">
        <v>0</v>
      </c>
      <c r="T363" t="s">
        <v>86</v>
      </c>
      <c r="U363" t="b">
        <v>0</v>
      </c>
      <c r="V363" t="s">
        <v>577</v>
      </c>
      <c r="W363" s="1">
        <v>44643.787372685183</v>
      </c>
      <c r="X363">
        <v>377</v>
      </c>
      <c r="Y363">
        <v>9</v>
      </c>
      <c r="Z363">
        <v>0</v>
      </c>
      <c r="AA363">
        <v>9</v>
      </c>
      <c r="AB363">
        <v>0</v>
      </c>
      <c r="AC363">
        <v>3</v>
      </c>
      <c r="AD363">
        <v>-9</v>
      </c>
      <c r="AE363">
        <v>0</v>
      </c>
      <c r="AF363">
        <v>0</v>
      </c>
      <c r="AG363">
        <v>0</v>
      </c>
      <c r="AH363" t="s">
        <v>98</v>
      </c>
      <c r="AI363" s="1">
        <v>44643.794363425928</v>
      </c>
      <c r="AJ363">
        <v>92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-9</v>
      </c>
      <c r="AQ363">
        <v>0</v>
      </c>
      <c r="AR363">
        <v>0</v>
      </c>
      <c r="AS363">
        <v>0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x14ac:dyDescent="0.35">
      <c r="A364" t="s">
        <v>864</v>
      </c>
      <c r="B364" t="s">
        <v>77</v>
      </c>
      <c r="C364" t="s">
        <v>674</v>
      </c>
      <c r="D364" t="s">
        <v>79</v>
      </c>
      <c r="E364" s="2" t="str">
        <f>HYPERLINK("capsilon://?command=openfolder&amp;siteaddress=FAM.docvelocity-na8.net&amp;folderid=FX1653812D-7753-5132-A682-B35EEC837033","FX22028598")</f>
        <v>FX22028598</v>
      </c>
      <c r="F364" t="s">
        <v>80</v>
      </c>
      <c r="G364" t="s">
        <v>80</v>
      </c>
      <c r="H364" t="s">
        <v>81</v>
      </c>
      <c r="I364" t="s">
        <v>865</v>
      </c>
      <c r="J364">
        <v>463</v>
      </c>
      <c r="K364" t="s">
        <v>83</v>
      </c>
      <c r="L364" t="s">
        <v>84</v>
      </c>
      <c r="M364" t="s">
        <v>85</v>
      </c>
      <c r="N364">
        <v>1</v>
      </c>
      <c r="O364" s="1">
        <v>44643.795358796298</v>
      </c>
      <c r="P364" s="1">
        <v>44643.903726851851</v>
      </c>
      <c r="Q364">
        <v>6432</v>
      </c>
      <c r="R364">
        <v>2931</v>
      </c>
      <c r="S364" t="b">
        <v>0</v>
      </c>
      <c r="T364" t="s">
        <v>86</v>
      </c>
      <c r="U364" t="b">
        <v>0</v>
      </c>
      <c r="V364" t="s">
        <v>638</v>
      </c>
      <c r="W364" s="1">
        <v>44643.903726851851</v>
      </c>
      <c r="X364">
        <v>2326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463</v>
      </c>
      <c r="AE364">
        <v>439</v>
      </c>
      <c r="AF364">
        <v>0</v>
      </c>
      <c r="AG364">
        <v>11</v>
      </c>
      <c r="AH364" t="s">
        <v>86</v>
      </c>
      <c r="AI364" t="s">
        <v>86</v>
      </c>
      <c r="AJ364" t="s">
        <v>86</v>
      </c>
      <c r="AK364" t="s">
        <v>86</v>
      </c>
      <c r="AL364" t="s">
        <v>86</v>
      </c>
      <c r="AM364" t="s">
        <v>86</v>
      </c>
      <c r="AN364" t="s">
        <v>86</v>
      </c>
      <c r="AO364" t="s">
        <v>86</v>
      </c>
      <c r="AP364" t="s">
        <v>86</v>
      </c>
      <c r="AQ364" t="s">
        <v>86</v>
      </c>
      <c r="AR364" t="s">
        <v>86</v>
      </c>
      <c r="AS364" t="s">
        <v>86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x14ac:dyDescent="0.35">
      <c r="A365" t="s">
        <v>866</v>
      </c>
      <c r="B365" t="s">
        <v>77</v>
      </c>
      <c r="C365" t="s">
        <v>674</v>
      </c>
      <c r="D365" t="s">
        <v>79</v>
      </c>
      <c r="E365" s="2" t="str">
        <f>HYPERLINK("capsilon://?command=openfolder&amp;siteaddress=FAM.docvelocity-na8.net&amp;folderid=FX1653812D-7753-5132-A682-B35EEC837033","FX22028598")</f>
        <v>FX22028598</v>
      </c>
      <c r="F365" t="s">
        <v>80</v>
      </c>
      <c r="G365" t="s">
        <v>80</v>
      </c>
      <c r="H365" t="s">
        <v>81</v>
      </c>
      <c r="I365" t="s">
        <v>865</v>
      </c>
      <c r="J365">
        <v>639</v>
      </c>
      <c r="K365" t="s">
        <v>83</v>
      </c>
      <c r="L365" t="s">
        <v>84</v>
      </c>
      <c r="M365" t="s">
        <v>85</v>
      </c>
      <c r="N365">
        <v>2</v>
      </c>
      <c r="O365" s="1">
        <v>44643.904780092591</v>
      </c>
      <c r="P365" s="1">
        <v>44644.287881944445</v>
      </c>
      <c r="Q365">
        <v>25779</v>
      </c>
      <c r="R365">
        <v>7321</v>
      </c>
      <c r="S365" t="b">
        <v>0</v>
      </c>
      <c r="T365" t="s">
        <v>86</v>
      </c>
      <c r="U365" t="b">
        <v>1</v>
      </c>
      <c r="V365" t="s">
        <v>660</v>
      </c>
      <c r="W365" s="1">
        <v>44643.994085648148</v>
      </c>
      <c r="X365">
        <v>4001</v>
      </c>
      <c r="Y365">
        <v>576</v>
      </c>
      <c r="Z365">
        <v>0</v>
      </c>
      <c r="AA365">
        <v>576</v>
      </c>
      <c r="AB365">
        <v>0</v>
      </c>
      <c r="AC365">
        <v>16</v>
      </c>
      <c r="AD365">
        <v>63</v>
      </c>
      <c r="AE365">
        <v>0</v>
      </c>
      <c r="AF365">
        <v>0</v>
      </c>
      <c r="AG365">
        <v>0</v>
      </c>
      <c r="AH365" t="s">
        <v>87</v>
      </c>
      <c r="AI365" s="1">
        <v>44644.287881944445</v>
      </c>
      <c r="AJ365">
        <v>3258</v>
      </c>
      <c r="AK365">
        <v>7</v>
      </c>
      <c r="AL365">
        <v>0</v>
      </c>
      <c r="AM365">
        <v>7</v>
      </c>
      <c r="AN365">
        <v>0</v>
      </c>
      <c r="AO365">
        <v>7</v>
      </c>
      <c r="AP365">
        <v>56</v>
      </c>
      <c r="AQ365">
        <v>0</v>
      </c>
      <c r="AR365">
        <v>0</v>
      </c>
      <c r="AS365">
        <v>0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35">
      <c r="A366" t="s">
        <v>867</v>
      </c>
      <c r="B366" t="s">
        <v>77</v>
      </c>
      <c r="C366" t="s">
        <v>868</v>
      </c>
      <c r="D366" t="s">
        <v>79</v>
      </c>
      <c r="E366" s="2" t="str">
        <f>HYPERLINK("capsilon://?command=openfolder&amp;siteaddress=FAM.docvelocity-na8.net&amp;folderid=FXE31AF6FE-33C4-4CF0-0F6A-5113CCD20768","FX220110920")</f>
        <v>FX220110920</v>
      </c>
      <c r="F366" t="s">
        <v>80</v>
      </c>
      <c r="G366" t="s">
        <v>80</v>
      </c>
      <c r="H366" t="s">
        <v>81</v>
      </c>
      <c r="I366" t="s">
        <v>869</v>
      </c>
      <c r="J366">
        <v>54</v>
      </c>
      <c r="K366" t="s">
        <v>83</v>
      </c>
      <c r="L366" t="s">
        <v>84</v>
      </c>
      <c r="M366" t="s">
        <v>85</v>
      </c>
      <c r="N366">
        <v>2</v>
      </c>
      <c r="O366" s="1">
        <v>44643.984826388885</v>
      </c>
      <c r="P366" s="1">
        <v>44644.260347222225</v>
      </c>
      <c r="Q366">
        <v>22106</v>
      </c>
      <c r="R366">
        <v>1699</v>
      </c>
      <c r="S366" t="b">
        <v>0</v>
      </c>
      <c r="T366" t="s">
        <v>86</v>
      </c>
      <c r="U366" t="b">
        <v>0</v>
      </c>
      <c r="V366" t="s">
        <v>660</v>
      </c>
      <c r="W366" s="1">
        <v>44644.004189814812</v>
      </c>
      <c r="X366">
        <v>872</v>
      </c>
      <c r="Y366">
        <v>49</v>
      </c>
      <c r="Z366">
        <v>0</v>
      </c>
      <c r="AA366">
        <v>49</v>
      </c>
      <c r="AB366">
        <v>0</v>
      </c>
      <c r="AC366">
        <v>2</v>
      </c>
      <c r="AD366">
        <v>5</v>
      </c>
      <c r="AE366">
        <v>0</v>
      </c>
      <c r="AF366">
        <v>0</v>
      </c>
      <c r="AG366">
        <v>0</v>
      </c>
      <c r="AH366" t="s">
        <v>276</v>
      </c>
      <c r="AI366" s="1">
        <v>44644.260347222225</v>
      </c>
      <c r="AJ366">
        <v>170</v>
      </c>
      <c r="AK366">
        <v>0</v>
      </c>
      <c r="AL366">
        <v>0</v>
      </c>
      <c r="AM366">
        <v>0</v>
      </c>
      <c r="AN366">
        <v>3</v>
      </c>
      <c r="AO366">
        <v>1</v>
      </c>
      <c r="AP366">
        <v>5</v>
      </c>
      <c r="AQ366">
        <v>0</v>
      </c>
      <c r="AR366">
        <v>0</v>
      </c>
      <c r="AS366">
        <v>0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x14ac:dyDescent="0.35">
      <c r="A367" t="s">
        <v>870</v>
      </c>
      <c r="B367" t="s">
        <v>77</v>
      </c>
      <c r="C367" t="s">
        <v>271</v>
      </c>
      <c r="D367" t="s">
        <v>79</v>
      </c>
      <c r="E367" s="2" t="str">
        <f>HYPERLINK("capsilon://?command=openfolder&amp;siteaddress=FAM.docvelocity-na8.net&amp;folderid=FX64BEBF8D-CC0C-9790-6E5F-CF60154FC56D","FX220370")</f>
        <v>FX220370</v>
      </c>
      <c r="F367" t="s">
        <v>80</v>
      </c>
      <c r="G367" t="s">
        <v>80</v>
      </c>
      <c r="H367" t="s">
        <v>81</v>
      </c>
      <c r="I367" t="s">
        <v>871</v>
      </c>
      <c r="J367">
        <v>67</v>
      </c>
      <c r="K367" t="s">
        <v>83</v>
      </c>
      <c r="L367" t="s">
        <v>84</v>
      </c>
      <c r="M367" t="s">
        <v>85</v>
      </c>
      <c r="N367">
        <v>2</v>
      </c>
      <c r="O367" s="1">
        <v>44643.993900462963</v>
      </c>
      <c r="P367" s="1">
        <v>44644.260439814818</v>
      </c>
      <c r="Q367">
        <v>19346</v>
      </c>
      <c r="R367">
        <v>3683</v>
      </c>
      <c r="S367" t="b">
        <v>0</v>
      </c>
      <c r="T367" t="s">
        <v>86</v>
      </c>
      <c r="U367" t="b">
        <v>0</v>
      </c>
      <c r="V367" t="s">
        <v>872</v>
      </c>
      <c r="W367" s="1">
        <v>44644.029398148145</v>
      </c>
      <c r="X367">
        <v>3013</v>
      </c>
      <c r="Y367">
        <v>56</v>
      </c>
      <c r="Z367">
        <v>0</v>
      </c>
      <c r="AA367">
        <v>56</v>
      </c>
      <c r="AB367">
        <v>0</v>
      </c>
      <c r="AC367">
        <v>11</v>
      </c>
      <c r="AD367">
        <v>11</v>
      </c>
      <c r="AE367">
        <v>0</v>
      </c>
      <c r="AF367">
        <v>0</v>
      </c>
      <c r="AG367">
        <v>0</v>
      </c>
      <c r="AH367" t="s">
        <v>141</v>
      </c>
      <c r="AI367" s="1">
        <v>44644.260439814818</v>
      </c>
      <c r="AJ367">
        <v>670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11</v>
      </c>
      <c r="AQ367">
        <v>0</v>
      </c>
      <c r="AR367">
        <v>0</v>
      </c>
      <c r="AS367">
        <v>0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x14ac:dyDescent="0.35">
      <c r="A368" t="s">
        <v>873</v>
      </c>
      <c r="B368" t="s">
        <v>77</v>
      </c>
      <c r="C368" t="s">
        <v>874</v>
      </c>
      <c r="D368" t="s">
        <v>79</v>
      </c>
      <c r="E368" s="2" t="str">
        <f>HYPERLINK("capsilon://?command=openfolder&amp;siteaddress=FAM.docvelocity-na8.net&amp;folderid=FX83AA2D87-6AF8-6B13-7710-E7D87014EA62","FX22034544")</f>
        <v>FX22034544</v>
      </c>
      <c r="F368" t="s">
        <v>80</v>
      </c>
      <c r="G368" t="s">
        <v>80</v>
      </c>
      <c r="H368" t="s">
        <v>81</v>
      </c>
      <c r="I368" t="s">
        <v>875</v>
      </c>
      <c r="J368">
        <v>0</v>
      </c>
      <c r="K368" t="s">
        <v>83</v>
      </c>
      <c r="L368" t="s">
        <v>84</v>
      </c>
      <c r="M368" t="s">
        <v>85</v>
      </c>
      <c r="N368">
        <v>2</v>
      </c>
      <c r="O368" s="1">
        <v>44644.007361111115</v>
      </c>
      <c r="P368" s="1">
        <v>44644.26152777778</v>
      </c>
      <c r="Q368">
        <v>21245</v>
      </c>
      <c r="R368">
        <v>715</v>
      </c>
      <c r="S368" t="b">
        <v>0</v>
      </c>
      <c r="T368" t="s">
        <v>86</v>
      </c>
      <c r="U368" t="b">
        <v>0</v>
      </c>
      <c r="V368" t="s">
        <v>876</v>
      </c>
      <c r="W368" s="1">
        <v>44644.018449074072</v>
      </c>
      <c r="X368">
        <v>614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276</v>
      </c>
      <c r="AI368" s="1">
        <v>44644.26152777778</v>
      </c>
      <c r="AJ368">
        <v>101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x14ac:dyDescent="0.35">
      <c r="A369" t="s">
        <v>877</v>
      </c>
      <c r="B369" t="s">
        <v>77</v>
      </c>
      <c r="C369" t="s">
        <v>878</v>
      </c>
      <c r="D369" t="s">
        <v>79</v>
      </c>
      <c r="E369" s="2" t="str">
        <f>HYPERLINK("capsilon://?command=openfolder&amp;siteaddress=FAM.docvelocity-na8.net&amp;folderid=FXECAEF882-D066-5527-54C7-B54EA69835A7","FX22037665")</f>
        <v>FX22037665</v>
      </c>
      <c r="F369" t="s">
        <v>80</v>
      </c>
      <c r="G369" t="s">
        <v>80</v>
      </c>
      <c r="H369" t="s">
        <v>81</v>
      </c>
      <c r="I369" t="s">
        <v>879</v>
      </c>
      <c r="J369">
        <v>0</v>
      </c>
      <c r="K369" t="s">
        <v>83</v>
      </c>
      <c r="L369" t="s">
        <v>84</v>
      </c>
      <c r="M369" t="s">
        <v>85</v>
      </c>
      <c r="N369">
        <v>2</v>
      </c>
      <c r="O369" s="1">
        <v>44644.377164351848</v>
      </c>
      <c r="P369" s="1">
        <v>44644.390034722222</v>
      </c>
      <c r="Q369">
        <v>539</v>
      </c>
      <c r="R369">
        <v>573</v>
      </c>
      <c r="S369" t="b">
        <v>0</v>
      </c>
      <c r="T369" t="s">
        <v>86</v>
      </c>
      <c r="U369" t="b">
        <v>0</v>
      </c>
      <c r="V369" t="s">
        <v>485</v>
      </c>
      <c r="W369" s="1">
        <v>44644.382314814815</v>
      </c>
      <c r="X369">
        <v>302</v>
      </c>
      <c r="Y369">
        <v>9</v>
      </c>
      <c r="Z369">
        <v>0</v>
      </c>
      <c r="AA369">
        <v>9</v>
      </c>
      <c r="AB369">
        <v>0</v>
      </c>
      <c r="AC369">
        <v>8</v>
      </c>
      <c r="AD369">
        <v>-9</v>
      </c>
      <c r="AE369">
        <v>0</v>
      </c>
      <c r="AF369">
        <v>0</v>
      </c>
      <c r="AG369">
        <v>0</v>
      </c>
      <c r="AH369" t="s">
        <v>276</v>
      </c>
      <c r="AI369" s="1">
        <v>44644.390034722222</v>
      </c>
      <c r="AJ369">
        <v>271</v>
      </c>
      <c r="AK369">
        <v>0</v>
      </c>
      <c r="AL369">
        <v>0</v>
      </c>
      <c r="AM369">
        <v>0</v>
      </c>
      <c r="AN369">
        <v>9</v>
      </c>
      <c r="AO369">
        <v>0</v>
      </c>
      <c r="AP369">
        <v>-9</v>
      </c>
      <c r="AQ369">
        <v>0</v>
      </c>
      <c r="AR369">
        <v>0</v>
      </c>
      <c r="AS369">
        <v>0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x14ac:dyDescent="0.35">
      <c r="A370" t="s">
        <v>880</v>
      </c>
      <c r="B370" t="s">
        <v>77</v>
      </c>
      <c r="C370" t="s">
        <v>878</v>
      </c>
      <c r="D370" t="s">
        <v>79</v>
      </c>
      <c r="E370" s="2" t="str">
        <f>HYPERLINK("capsilon://?command=openfolder&amp;siteaddress=FAM.docvelocity-na8.net&amp;folderid=FXECAEF882-D066-5527-54C7-B54EA69835A7","FX22037665")</f>
        <v>FX22037665</v>
      </c>
      <c r="F370" t="s">
        <v>80</v>
      </c>
      <c r="G370" t="s">
        <v>80</v>
      </c>
      <c r="H370" t="s">
        <v>81</v>
      </c>
      <c r="I370" t="s">
        <v>881</v>
      </c>
      <c r="J370">
        <v>0</v>
      </c>
      <c r="K370" t="s">
        <v>83</v>
      </c>
      <c r="L370" t="s">
        <v>84</v>
      </c>
      <c r="M370" t="s">
        <v>85</v>
      </c>
      <c r="N370">
        <v>2</v>
      </c>
      <c r="O370" s="1">
        <v>44644.384618055556</v>
      </c>
      <c r="P370" s="1">
        <v>44644.397048611114</v>
      </c>
      <c r="Q370">
        <v>472</v>
      </c>
      <c r="R370">
        <v>602</v>
      </c>
      <c r="S370" t="b">
        <v>0</v>
      </c>
      <c r="T370" t="s">
        <v>86</v>
      </c>
      <c r="U370" t="b">
        <v>0</v>
      </c>
      <c r="V370" t="s">
        <v>485</v>
      </c>
      <c r="W370" s="1">
        <v>44644.393969907411</v>
      </c>
      <c r="X370">
        <v>498</v>
      </c>
      <c r="Y370">
        <v>9</v>
      </c>
      <c r="Z370">
        <v>0</v>
      </c>
      <c r="AA370">
        <v>9</v>
      </c>
      <c r="AB370">
        <v>0</v>
      </c>
      <c r="AC370">
        <v>5</v>
      </c>
      <c r="AD370">
        <v>-9</v>
      </c>
      <c r="AE370">
        <v>0</v>
      </c>
      <c r="AF370">
        <v>0</v>
      </c>
      <c r="AG370">
        <v>0</v>
      </c>
      <c r="AH370" t="s">
        <v>276</v>
      </c>
      <c r="AI370" s="1">
        <v>44644.397048611114</v>
      </c>
      <c r="AJ370">
        <v>104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-9</v>
      </c>
      <c r="AQ370">
        <v>0</v>
      </c>
      <c r="AR370">
        <v>0</v>
      </c>
      <c r="AS370">
        <v>0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x14ac:dyDescent="0.35">
      <c r="A371" t="s">
        <v>882</v>
      </c>
      <c r="B371" t="s">
        <v>77</v>
      </c>
      <c r="C371" t="s">
        <v>883</v>
      </c>
      <c r="D371" t="s">
        <v>79</v>
      </c>
      <c r="E371" s="2" t="str">
        <f>HYPERLINK("capsilon://?command=openfolder&amp;siteaddress=FAM.docvelocity-na8.net&amp;folderid=FXF3FA69FF-2299-89F2-4F0C-65F3F52419E6","FX22024123")</f>
        <v>FX22024123</v>
      </c>
      <c r="F371" t="s">
        <v>80</v>
      </c>
      <c r="G371" t="s">
        <v>80</v>
      </c>
      <c r="H371" t="s">
        <v>81</v>
      </c>
      <c r="I371" t="s">
        <v>884</v>
      </c>
      <c r="J371">
        <v>0</v>
      </c>
      <c r="K371" t="s">
        <v>83</v>
      </c>
      <c r="L371" t="s">
        <v>84</v>
      </c>
      <c r="M371" t="s">
        <v>85</v>
      </c>
      <c r="N371">
        <v>2</v>
      </c>
      <c r="O371" s="1">
        <v>44644.404999999999</v>
      </c>
      <c r="P371" s="1">
        <v>44644.411226851851</v>
      </c>
      <c r="Q371">
        <v>365</v>
      </c>
      <c r="R371">
        <v>173</v>
      </c>
      <c r="S371" t="b">
        <v>0</v>
      </c>
      <c r="T371" t="s">
        <v>86</v>
      </c>
      <c r="U371" t="b">
        <v>0</v>
      </c>
      <c r="V371" t="s">
        <v>522</v>
      </c>
      <c r="W371" s="1">
        <v>44644.408599537041</v>
      </c>
      <c r="X371">
        <v>59</v>
      </c>
      <c r="Y371">
        <v>0</v>
      </c>
      <c r="Z371">
        <v>0</v>
      </c>
      <c r="AA371">
        <v>0</v>
      </c>
      <c r="AB371">
        <v>52</v>
      </c>
      <c r="AC371">
        <v>0</v>
      </c>
      <c r="AD371">
        <v>0</v>
      </c>
      <c r="AE371">
        <v>0</v>
      </c>
      <c r="AF371">
        <v>0</v>
      </c>
      <c r="AG371">
        <v>0</v>
      </c>
      <c r="AH371" t="s">
        <v>276</v>
      </c>
      <c r="AI371" s="1">
        <v>44644.411226851851</v>
      </c>
      <c r="AJ371">
        <v>114</v>
      </c>
      <c r="AK371">
        <v>0</v>
      </c>
      <c r="AL371">
        <v>0</v>
      </c>
      <c r="AM371">
        <v>0</v>
      </c>
      <c r="AN371">
        <v>52</v>
      </c>
      <c r="AO371">
        <v>0</v>
      </c>
      <c r="AP371">
        <v>0</v>
      </c>
      <c r="AQ371">
        <v>0</v>
      </c>
      <c r="AR371">
        <v>0</v>
      </c>
      <c r="AS371">
        <v>0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35">
      <c r="A372" t="s">
        <v>885</v>
      </c>
      <c r="B372" t="s">
        <v>77</v>
      </c>
      <c r="C372" t="s">
        <v>548</v>
      </c>
      <c r="D372" t="s">
        <v>79</v>
      </c>
      <c r="E372" s="2" t="str">
        <f>HYPERLINK("capsilon://?command=openfolder&amp;siteaddress=FAM.docvelocity-na8.net&amp;folderid=FX29E6140D-6920-AECC-4558-9602104ECBBF","FX2203533")</f>
        <v>FX2203533</v>
      </c>
      <c r="F372" t="s">
        <v>80</v>
      </c>
      <c r="G372" t="s">
        <v>80</v>
      </c>
      <c r="H372" t="s">
        <v>81</v>
      </c>
      <c r="I372" t="s">
        <v>886</v>
      </c>
      <c r="J372">
        <v>0</v>
      </c>
      <c r="K372" t="s">
        <v>83</v>
      </c>
      <c r="L372" t="s">
        <v>84</v>
      </c>
      <c r="M372" t="s">
        <v>85</v>
      </c>
      <c r="N372">
        <v>2</v>
      </c>
      <c r="O372" s="1">
        <v>44644.405358796299</v>
      </c>
      <c r="P372" s="1">
        <v>44644.422210648147</v>
      </c>
      <c r="Q372">
        <v>595</v>
      </c>
      <c r="R372">
        <v>861</v>
      </c>
      <c r="S372" t="b">
        <v>0</v>
      </c>
      <c r="T372" t="s">
        <v>86</v>
      </c>
      <c r="U372" t="b">
        <v>0</v>
      </c>
      <c r="V372" t="s">
        <v>535</v>
      </c>
      <c r="W372" s="1">
        <v>44644.414212962962</v>
      </c>
      <c r="X372">
        <v>507</v>
      </c>
      <c r="Y372">
        <v>52</v>
      </c>
      <c r="Z372">
        <v>0</v>
      </c>
      <c r="AA372">
        <v>52</v>
      </c>
      <c r="AB372">
        <v>0</v>
      </c>
      <c r="AC372">
        <v>27</v>
      </c>
      <c r="AD372">
        <v>-52</v>
      </c>
      <c r="AE372">
        <v>0</v>
      </c>
      <c r="AF372">
        <v>0</v>
      </c>
      <c r="AG372">
        <v>0</v>
      </c>
      <c r="AH372" t="s">
        <v>276</v>
      </c>
      <c r="AI372" s="1">
        <v>44644.422210648147</v>
      </c>
      <c r="AJ372">
        <v>354</v>
      </c>
      <c r="AK372">
        <v>2</v>
      </c>
      <c r="AL372">
        <v>0</v>
      </c>
      <c r="AM372">
        <v>2</v>
      </c>
      <c r="AN372">
        <v>0</v>
      </c>
      <c r="AO372">
        <v>19</v>
      </c>
      <c r="AP372">
        <v>-54</v>
      </c>
      <c r="AQ372">
        <v>0</v>
      </c>
      <c r="AR372">
        <v>0</v>
      </c>
      <c r="AS372">
        <v>0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x14ac:dyDescent="0.35">
      <c r="A373" t="s">
        <v>887</v>
      </c>
      <c r="B373" t="s">
        <v>77</v>
      </c>
      <c r="C373" t="s">
        <v>888</v>
      </c>
      <c r="D373" t="s">
        <v>79</v>
      </c>
      <c r="E373" s="2" t="str">
        <f>HYPERLINK("capsilon://?command=openfolder&amp;siteaddress=FAM.docvelocity-na8.net&amp;folderid=FXD2B1F276-B5C6-0F64-84A1-FD7F10346D2A","FX220212811")</f>
        <v>FX220212811</v>
      </c>
      <c r="F373" t="s">
        <v>80</v>
      </c>
      <c r="G373" t="s">
        <v>80</v>
      </c>
      <c r="H373" t="s">
        <v>81</v>
      </c>
      <c r="I373" t="s">
        <v>889</v>
      </c>
      <c r="J373">
        <v>0</v>
      </c>
      <c r="K373" t="s">
        <v>83</v>
      </c>
      <c r="L373" t="s">
        <v>84</v>
      </c>
      <c r="M373" t="s">
        <v>85</v>
      </c>
      <c r="N373">
        <v>2</v>
      </c>
      <c r="O373" s="1">
        <v>44644.449525462966</v>
      </c>
      <c r="P373" s="1">
        <v>44644.461689814816</v>
      </c>
      <c r="Q373">
        <v>784</v>
      </c>
      <c r="R373">
        <v>267</v>
      </c>
      <c r="S373" t="b">
        <v>0</v>
      </c>
      <c r="T373" t="s">
        <v>86</v>
      </c>
      <c r="U373" t="b">
        <v>0</v>
      </c>
      <c r="V373" t="s">
        <v>485</v>
      </c>
      <c r="W373" s="1">
        <v>44644.459166666667</v>
      </c>
      <c r="X373">
        <v>178</v>
      </c>
      <c r="Y373">
        <v>9</v>
      </c>
      <c r="Z373">
        <v>0</v>
      </c>
      <c r="AA373">
        <v>9</v>
      </c>
      <c r="AB373">
        <v>0</v>
      </c>
      <c r="AC373">
        <v>3</v>
      </c>
      <c r="AD373">
        <v>-9</v>
      </c>
      <c r="AE373">
        <v>0</v>
      </c>
      <c r="AF373">
        <v>0</v>
      </c>
      <c r="AG373">
        <v>0</v>
      </c>
      <c r="AH373" t="s">
        <v>276</v>
      </c>
      <c r="AI373" s="1">
        <v>44644.461689814816</v>
      </c>
      <c r="AJ373">
        <v>89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-9</v>
      </c>
      <c r="AQ373">
        <v>0</v>
      </c>
      <c r="AR373">
        <v>0</v>
      </c>
      <c r="AS373">
        <v>0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x14ac:dyDescent="0.35">
      <c r="A374" t="s">
        <v>890</v>
      </c>
      <c r="B374" t="s">
        <v>77</v>
      </c>
      <c r="C374" t="s">
        <v>891</v>
      </c>
      <c r="D374" t="s">
        <v>79</v>
      </c>
      <c r="E374" s="2" t="str">
        <f>HYPERLINK("capsilon://?command=openfolder&amp;siteaddress=FAM.docvelocity-na8.net&amp;folderid=FX1F8B41AA-4AC8-0169-78D8-FC1CEA5F9B76","FX22026604")</f>
        <v>FX22026604</v>
      </c>
      <c r="F374" t="s">
        <v>80</v>
      </c>
      <c r="G374" t="s">
        <v>80</v>
      </c>
      <c r="H374" t="s">
        <v>81</v>
      </c>
      <c r="I374" t="s">
        <v>892</v>
      </c>
      <c r="J374">
        <v>0</v>
      </c>
      <c r="K374" t="s">
        <v>83</v>
      </c>
      <c r="L374" t="s">
        <v>84</v>
      </c>
      <c r="M374" t="s">
        <v>85</v>
      </c>
      <c r="N374">
        <v>2</v>
      </c>
      <c r="O374" s="1">
        <v>44644.507615740738</v>
      </c>
      <c r="P374" s="1">
        <v>44644.51667824074</v>
      </c>
      <c r="Q374">
        <v>568</v>
      </c>
      <c r="R374">
        <v>215</v>
      </c>
      <c r="S374" t="b">
        <v>0</v>
      </c>
      <c r="T374" t="s">
        <v>86</v>
      </c>
      <c r="U374" t="b">
        <v>0</v>
      </c>
      <c r="V374" t="s">
        <v>577</v>
      </c>
      <c r="W374" s="1">
        <v>44644.509756944448</v>
      </c>
      <c r="X374">
        <v>181</v>
      </c>
      <c r="Y374">
        <v>9</v>
      </c>
      <c r="Z374">
        <v>0</v>
      </c>
      <c r="AA374">
        <v>9</v>
      </c>
      <c r="AB374">
        <v>0</v>
      </c>
      <c r="AC374">
        <v>3</v>
      </c>
      <c r="AD374">
        <v>-9</v>
      </c>
      <c r="AE374">
        <v>0</v>
      </c>
      <c r="AF374">
        <v>0</v>
      </c>
      <c r="AG374">
        <v>0</v>
      </c>
      <c r="AH374" t="s">
        <v>88</v>
      </c>
      <c r="AI374" s="1">
        <v>44644.51667824074</v>
      </c>
      <c r="AJ374">
        <v>34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-9</v>
      </c>
      <c r="AQ374">
        <v>0</v>
      </c>
      <c r="AR374">
        <v>0</v>
      </c>
      <c r="AS374">
        <v>0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x14ac:dyDescent="0.35">
      <c r="A375" t="s">
        <v>893</v>
      </c>
      <c r="B375" t="s">
        <v>77</v>
      </c>
      <c r="C375" t="s">
        <v>331</v>
      </c>
      <c r="D375" t="s">
        <v>79</v>
      </c>
      <c r="E375" s="2" t="str">
        <f>HYPERLINK("capsilon://?command=openfolder&amp;siteaddress=FAM.docvelocity-na8.net&amp;folderid=FXEF927942-B128-2914-D7C3-EFD53B69E940","FX2203728")</f>
        <v>FX2203728</v>
      </c>
      <c r="F375" t="s">
        <v>80</v>
      </c>
      <c r="G375" t="s">
        <v>80</v>
      </c>
      <c r="H375" t="s">
        <v>81</v>
      </c>
      <c r="I375" t="s">
        <v>894</v>
      </c>
      <c r="J375">
        <v>0</v>
      </c>
      <c r="K375" t="s">
        <v>83</v>
      </c>
      <c r="L375" t="s">
        <v>84</v>
      </c>
      <c r="M375" t="s">
        <v>85</v>
      </c>
      <c r="N375">
        <v>2</v>
      </c>
      <c r="O375" s="1">
        <v>44644.510358796295</v>
      </c>
      <c r="P375" s="1">
        <v>44644.517280092594</v>
      </c>
      <c r="Q375">
        <v>341</v>
      </c>
      <c r="R375">
        <v>257</v>
      </c>
      <c r="S375" t="b">
        <v>0</v>
      </c>
      <c r="T375" t="s">
        <v>86</v>
      </c>
      <c r="U375" t="b">
        <v>0</v>
      </c>
      <c r="V375" t="s">
        <v>577</v>
      </c>
      <c r="W375" s="1">
        <v>44644.51284722222</v>
      </c>
      <c r="X375">
        <v>206</v>
      </c>
      <c r="Y375">
        <v>9</v>
      </c>
      <c r="Z375">
        <v>0</v>
      </c>
      <c r="AA375">
        <v>9</v>
      </c>
      <c r="AB375">
        <v>0</v>
      </c>
      <c r="AC375">
        <v>3</v>
      </c>
      <c r="AD375">
        <v>-9</v>
      </c>
      <c r="AE375">
        <v>0</v>
      </c>
      <c r="AF375">
        <v>0</v>
      </c>
      <c r="AG375">
        <v>0</v>
      </c>
      <c r="AH375" t="s">
        <v>88</v>
      </c>
      <c r="AI375" s="1">
        <v>44644.517280092594</v>
      </c>
      <c r="AJ375">
        <v>51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-9</v>
      </c>
      <c r="AQ375">
        <v>0</v>
      </c>
      <c r="AR375">
        <v>0</v>
      </c>
      <c r="AS375">
        <v>0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x14ac:dyDescent="0.35">
      <c r="A376" t="s">
        <v>895</v>
      </c>
      <c r="B376" t="s">
        <v>77</v>
      </c>
      <c r="C376" t="s">
        <v>896</v>
      </c>
      <c r="D376" t="s">
        <v>79</v>
      </c>
      <c r="E376" s="2" t="str">
        <f>HYPERLINK("capsilon://?command=openfolder&amp;siteaddress=FAM.docvelocity-na8.net&amp;folderid=FXE93A86F1-8357-E3B1-3AFE-1B312ACB210D","FX22021103")</f>
        <v>FX22021103</v>
      </c>
      <c r="F376" t="s">
        <v>80</v>
      </c>
      <c r="G376" t="s">
        <v>80</v>
      </c>
      <c r="H376" t="s">
        <v>81</v>
      </c>
      <c r="I376" t="s">
        <v>897</v>
      </c>
      <c r="J376">
        <v>0</v>
      </c>
      <c r="K376" t="s">
        <v>83</v>
      </c>
      <c r="L376" t="s">
        <v>84</v>
      </c>
      <c r="M376" t="s">
        <v>85</v>
      </c>
      <c r="N376">
        <v>2</v>
      </c>
      <c r="O376" s="1">
        <v>44644.557662037034</v>
      </c>
      <c r="P376" s="1">
        <v>44644.583865740744</v>
      </c>
      <c r="Q376">
        <v>671</v>
      </c>
      <c r="R376">
        <v>1593</v>
      </c>
      <c r="S376" t="b">
        <v>0</v>
      </c>
      <c r="T376" t="s">
        <v>86</v>
      </c>
      <c r="U376" t="b">
        <v>0</v>
      </c>
      <c r="V376" t="s">
        <v>426</v>
      </c>
      <c r="W376" s="1">
        <v>44644.576736111114</v>
      </c>
      <c r="X376">
        <v>1047</v>
      </c>
      <c r="Y376">
        <v>52</v>
      </c>
      <c r="Z376">
        <v>0</v>
      </c>
      <c r="AA376">
        <v>52</v>
      </c>
      <c r="AB376">
        <v>0</v>
      </c>
      <c r="AC376">
        <v>20</v>
      </c>
      <c r="AD376">
        <v>-52</v>
      </c>
      <c r="AE376">
        <v>0</v>
      </c>
      <c r="AF376">
        <v>0</v>
      </c>
      <c r="AG376">
        <v>0</v>
      </c>
      <c r="AH376" t="s">
        <v>97</v>
      </c>
      <c r="AI376" s="1">
        <v>44644.583865740744</v>
      </c>
      <c r="AJ376">
        <v>464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-53</v>
      </c>
      <c r="AQ376">
        <v>0</v>
      </c>
      <c r="AR376">
        <v>0</v>
      </c>
      <c r="AS376">
        <v>0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x14ac:dyDescent="0.35">
      <c r="A377" t="s">
        <v>898</v>
      </c>
      <c r="B377" t="s">
        <v>77</v>
      </c>
      <c r="C377" t="s">
        <v>896</v>
      </c>
      <c r="D377" t="s">
        <v>79</v>
      </c>
      <c r="E377" s="2" t="str">
        <f>HYPERLINK("capsilon://?command=openfolder&amp;siteaddress=FAM.docvelocity-na8.net&amp;folderid=FXE93A86F1-8357-E3B1-3AFE-1B312ACB210D","FX22021103")</f>
        <v>FX22021103</v>
      </c>
      <c r="F377" t="s">
        <v>80</v>
      </c>
      <c r="G377" t="s">
        <v>80</v>
      </c>
      <c r="H377" t="s">
        <v>81</v>
      </c>
      <c r="I377" t="s">
        <v>899</v>
      </c>
      <c r="J377">
        <v>0</v>
      </c>
      <c r="K377" t="s">
        <v>83</v>
      </c>
      <c r="L377" t="s">
        <v>84</v>
      </c>
      <c r="M377" t="s">
        <v>85</v>
      </c>
      <c r="N377">
        <v>2</v>
      </c>
      <c r="O377" s="1">
        <v>44644.558298611111</v>
      </c>
      <c r="P377" s="1">
        <v>44644.646365740744</v>
      </c>
      <c r="Q377">
        <v>6784</v>
      </c>
      <c r="R377">
        <v>825</v>
      </c>
      <c r="S377" t="b">
        <v>0</v>
      </c>
      <c r="T377" t="s">
        <v>86</v>
      </c>
      <c r="U377" t="b">
        <v>0</v>
      </c>
      <c r="V377" t="s">
        <v>426</v>
      </c>
      <c r="W377" s="1">
        <v>44644.63480324074</v>
      </c>
      <c r="X377">
        <v>38</v>
      </c>
      <c r="Y377">
        <v>0</v>
      </c>
      <c r="Z377">
        <v>0</v>
      </c>
      <c r="AA377">
        <v>0</v>
      </c>
      <c r="AB377">
        <v>52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88</v>
      </c>
      <c r="AI377" s="1">
        <v>44644.646365740744</v>
      </c>
      <c r="AJ377">
        <v>108</v>
      </c>
      <c r="AK377">
        <v>0</v>
      </c>
      <c r="AL377">
        <v>0</v>
      </c>
      <c r="AM377">
        <v>0</v>
      </c>
      <c r="AN377">
        <v>52</v>
      </c>
      <c r="AO377">
        <v>0</v>
      </c>
      <c r="AP377">
        <v>0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35">
      <c r="A378" t="s">
        <v>900</v>
      </c>
      <c r="B378" t="s">
        <v>77</v>
      </c>
      <c r="C378" t="s">
        <v>634</v>
      </c>
      <c r="D378" t="s">
        <v>79</v>
      </c>
      <c r="E378" s="2" t="str">
        <f>HYPERLINK("capsilon://?command=openfolder&amp;siteaddress=FAM.docvelocity-na8.net&amp;folderid=FXA5EDD204-27EB-3CEA-20A6-618984EDA550","FX220212856")</f>
        <v>FX220212856</v>
      </c>
      <c r="F378" t="s">
        <v>80</v>
      </c>
      <c r="G378" t="s">
        <v>80</v>
      </c>
      <c r="H378" t="s">
        <v>81</v>
      </c>
      <c r="I378" t="s">
        <v>901</v>
      </c>
      <c r="J378">
        <v>150</v>
      </c>
      <c r="K378" t="s">
        <v>83</v>
      </c>
      <c r="L378" t="s">
        <v>84</v>
      </c>
      <c r="M378" t="s">
        <v>85</v>
      </c>
      <c r="N378">
        <v>1</v>
      </c>
      <c r="O378" s="1">
        <v>44644.662615740737</v>
      </c>
      <c r="P378" s="1">
        <v>44644.764247685183</v>
      </c>
      <c r="Q378">
        <v>8485</v>
      </c>
      <c r="R378">
        <v>296</v>
      </c>
      <c r="S378" t="b">
        <v>0</v>
      </c>
      <c r="T378" t="s">
        <v>86</v>
      </c>
      <c r="U378" t="b">
        <v>0</v>
      </c>
      <c r="V378" t="s">
        <v>426</v>
      </c>
      <c r="W378" s="1">
        <v>44644.764247685183</v>
      </c>
      <c r="X378">
        <v>125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150</v>
      </c>
      <c r="AE378">
        <v>145</v>
      </c>
      <c r="AF378">
        <v>0</v>
      </c>
      <c r="AG378">
        <v>4</v>
      </c>
      <c r="AH378" t="s">
        <v>86</v>
      </c>
      <c r="AI378" t="s">
        <v>86</v>
      </c>
      <c r="AJ378" t="s">
        <v>86</v>
      </c>
      <c r="AK378" t="s">
        <v>86</v>
      </c>
      <c r="AL378" t="s">
        <v>86</v>
      </c>
      <c r="AM378" t="s">
        <v>86</v>
      </c>
      <c r="AN378" t="s">
        <v>86</v>
      </c>
      <c r="AO378" t="s">
        <v>86</v>
      </c>
      <c r="AP378" t="s">
        <v>86</v>
      </c>
      <c r="AQ378" t="s">
        <v>86</v>
      </c>
      <c r="AR378" t="s">
        <v>86</v>
      </c>
      <c r="AS378" t="s">
        <v>86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x14ac:dyDescent="0.35">
      <c r="A379" t="s">
        <v>902</v>
      </c>
      <c r="B379" t="s">
        <v>77</v>
      </c>
      <c r="C379" t="s">
        <v>634</v>
      </c>
      <c r="D379" t="s">
        <v>79</v>
      </c>
      <c r="E379" s="2" t="str">
        <f>HYPERLINK("capsilon://?command=openfolder&amp;siteaddress=FAM.docvelocity-na8.net&amp;folderid=FXA5EDD204-27EB-3CEA-20A6-618984EDA550","FX220212856")</f>
        <v>FX220212856</v>
      </c>
      <c r="F379" t="s">
        <v>80</v>
      </c>
      <c r="G379" t="s">
        <v>80</v>
      </c>
      <c r="H379" t="s">
        <v>81</v>
      </c>
      <c r="I379" t="s">
        <v>903</v>
      </c>
      <c r="J379">
        <v>0</v>
      </c>
      <c r="K379" t="s">
        <v>83</v>
      </c>
      <c r="L379" t="s">
        <v>84</v>
      </c>
      <c r="M379" t="s">
        <v>85</v>
      </c>
      <c r="N379">
        <v>2</v>
      </c>
      <c r="O379" s="1">
        <v>44644.662928240738</v>
      </c>
      <c r="P379" s="1">
        <v>44644.67015046296</v>
      </c>
      <c r="Q379">
        <v>337</v>
      </c>
      <c r="R379">
        <v>287</v>
      </c>
      <c r="S379" t="b">
        <v>0</v>
      </c>
      <c r="T379" t="s">
        <v>86</v>
      </c>
      <c r="U379" t="b">
        <v>0</v>
      </c>
      <c r="V379" t="s">
        <v>904</v>
      </c>
      <c r="W379" s="1">
        <v>44644.665613425925</v>
      </c>
      <c r="X379">
        <v>212</v>
      </c>
      <c r="Y379">
        <v>9</v>
      </c>
      <c r="Z379">
        <v>0</v>
      </c>
      <c r="AA379">
        <v>9</v>
      </c>
      <c r="AB379">
        <v>0</v>
      </c>
      <c r="AC379">
        <v>3</v>
      </c>
      <c r="AD379">
        <v>-9</v>
      </c>
      <c r="AE379">
        <v>0</v>
      </c>
      <c r="AF379">
        <v>0</v>
      </c>
      <c r="AG379">
        <v>0</v>
      </c>
      <c r="AH379" t="s">
        <v>97</v>
      </c>
      <c r="AI379" s="1">
        <v>44644.67015046296</v>
      </c>
      <c r="AJ379">
        <v>75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-9</v>
      </c>
      <c r="AQ379">
        <v>0</v>
      </c>
      <c r="AR379">
        <v>0</v>
      </c>
      <c r="AS379">
        <v>0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x14ac:dyDescent="0.35">
      <c r="A380" t="s">
        <v>905</v>
      </c>
      <c r="B380" t="s">
        <v>77</v>
      </c>
      <c r="C380" t="s">
        <v>634</v>
      </c>
      <c r="D380" t="s">
        <v>79</v>
      </c>
      <c r="E380" s="2" t="str">
        <f>HYPERLINK("capsilon://?command=openfolder&amp;siteaddress=FAM.docvelocity-na8.net&amp;folderid=FXA5EDD204-27EB-3CEA-20A6-618984EDA550","FX220212856")</f>
        <v>FX220212856</v>
      </c>
      <c r="F380" t="s">
        <v>80</v>
      </c>
      <c r="G380" t="s">
        <v>80</v>
      </c>
      <c r="H380" t="s">
        <v>81</v>
      </c>
      <c r="I380" t="s">
        <v>901</v>
      </c>
      <c r="J380">
        <v>222</v>
      </c>
      <c r="K380" t="s">
        <v>83</v>
      </c>
      <c r="L380" t="s">
        <v>84</v>
      </c>
      <c r="M380" t="s">
        <v>85</v>
      </c>
      <c r="N380">
        <v>2</v>
      </c>
      <c r="O380" s="1">
        <v>44644.765023148146</v>
      </c>
      <c r="P380" s="1">
        <v>44645.215150462966</v>
      </c>
      <c r="Q380">
        <v>28757</v>
      </c>
      <c r="R380">
        <v>10134</v>
      </c>
      <c r="S380" t="b">
        <v>0</v>
      </c>
      <c r="T380" t="s">
        <v>86</v>
      </c>
      <c r="U380" t="b">
        <v>1</v>
      </c>
      <c r="V380" t="s">
        <v>811</v>
      </c>
      <c r="W380" s="1">
        <v>44645.013761574075</v>
      </c>
      <c r="X380">
        <v>5571</v>
      </c>
      <c r="Y380">
        <v>215</v>
      </c>
      <c r="Z380">
        <v>0</v>
      </c>
      <c r="AA380">
        <v>215</v>
      </c>
      <c r="AB380">
        <v>0</v>
      </c>
      <c r="AC380">
        <v>145</v>
      </c>
      <c r="AD380">
        <v>7</v>
      </c>
      <c r="AE380">
        <v>0</v>
      </c>
      <c r="AF380">
        <v>0</v>
      </c>
      <c r="AG380">
        <v>0</v>
      </c>
      <c r="AH380" t="s">
        <v>159</v>
      </c>
      <c r="AI380" s="1">
        <v>44645.215150462966</v>
      </c>
      <c r="AJ380">
        <v>1216</v>
      </c>
      <c r="AK380">
        <v>71</v>
      </c>
      <c r="AL380">
        <v>0</v>
      </c>
      <c r="AM380">
        <v>71</v>
      </c>
      <c r="AN380">
        <v>0</v>
      </c>
      <c r="AO380">
        <v>2</v>
      </c>
      <c r="AP380">
        <v>-64</v>
      </c>
      <c r="AQ380">
        <v>0</v>
      </c>
      <c r="AR380">
        <v>0</v>
      </c>
      <c r="AS380">
        <v>0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35">
      <c r="A381" t="s">
        <v>906</v>
      </c>
      <c r="B381" t="s">
        <v>77</v>
      </c>
      <c r="C381" t="s">
        <v>907</v>
      </c>
      <c r="D381" t="s">
        <v>79</v>
      </c>
      <c r="E381" s="2" t="str">
        <f>HYPERLINK("capsilon://?command=openfolder&amp;siteaddress=FAM.docvelocity-na8.net&amp;folderid=FXB5B38559-D990-B9B2-DAA3-900C4A83C078","FX22027887")</f>
        <v>FX22027887</v>
      </c>
      <c r="F381" t="s">
        <v>80</v>
      </c>
      <c r="G381" t="s">
        <v>80</v>
      </c>
      <c r="H381" t="s">
        <v>81</v>
      </c>
      <c r="I381" t="s">
        <v>908</v>
      </c>
      <c r="J381">
        <v>0</v>
      </c>
      <c r="K381" t="s">
        <v>83</v>
      </c>
      <c r="L381" t="s">
        <v>84</v>
      </c>
      <c r="M381" t="s">
        <v>85</v>
      </c>
      <c r="N381">
        <v>2</v>
      </c>
      <c r="O381" s="1">
        <v>44644.81521990741</v>
      </c>
      <c r="P381" s="1">
        <v>44645.208935185183</v>
      </c>
      <c r="Q381">
        <v>33427</v>
      </c>
      <c r="R381">
        <v>590</v>
      </c>
      <c r="S381" t="b">
        <v>0</v>
      </c>
      <c r="T381" t="s">
        <v>86</v>
      </c>
      <c r="U381" t="b">
        <v>0</v>
      </c>
      <c r="V381" t="s">
        <v>660</v>
      </c>
      <c r="W381" s="1">
        <v>44644.954872685186</v>
      </c>
      <c r="X381">
        <v>388</v>
      </c>
      <c r="Y381">
        <v>9</v>
      </c>
      <c r="Z381">
        <v>0</v>
      </c>
      <c r="AA381">
        <v>9</v>
      </c>
      <c r="AB381">
        <v>0</v>
      </c>
      <c r="AC381">
        <v>1</v>
      </c>
      <c r="AD381">
        <v>-9</v>
      </c>
      <c r="AE381">
        <v>0</v>
      </c>
      <c r="AF381">
        <v>0</v>
      </c>
      <c r="AG381">
        <v>0</v>
      </c>
      <c r="AH381" t="s">
        <v>191</v>
      </c>
      <c r="AI381" s="1">
        <v>44645.208935185183</v>
      </c>
      <c r="AJ381">
        <v>193</v>
      </c>
      <c r="AK381">
        <v>1</v>
      </c>
      <c r="AL381">
        <v>0</v>
      </c>
      <c r="AM381">
        <v>1</v>
      </c>
      <c r="AN381">
        <v>0</v>
      </c>
      <c r="AO381">
        <v>3</v>
      </c>
      <c r="AP381">
        <v>-10</v>
      </c>
      <c r="AQ381">
        <v>0</v>
      </c>
      <c r="AR381">
        <v>0</v>
      </c>
      <c r="AS381">
        <v>0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x14ac:dyDescent="0.35">
      <c r="A382" t="s">
        <v>909</v>
      </c>
      <c r="B382" t="s">
        <v>77</v>
      </c>
      <c r="C382" t="s">
        <v>910</v>
      </c>
      <c r="D382" t="s">
        <v>79</v>
      </c>
      <c r="E382" s="2" t="str">
        <f t="shared" ref="E382:E389" si="5">HYPERLINK("capsilon://?command=openfolder&amp;siteaddress=FAM.docvelocity-na8.net&amp;folderid=FX3846641C-6A35-31AB-D0D4-B609E09561B7","FX22039206")</f>
        <v>FX22039206</v>
      </c>
      <c r="F382" t="s">
        <v>80</v>
      </c>
      <c r="G382" t="s">
        <v>80</v>
      </c>
      <c r="H382" t="s">
        <v>81</v>
      </c>
      <c r="I382" t="s">
        <v>911</v>
      </c>
      <c r="J382">
        <v>57</v>
      </c>
      <c r="K382" t="s">
        <v>83</v>
      </c>
      <c r="L382" t="s">
        <v>84</v>
      </c>
      <c r="M382" t="s">
        <v>85</v>
      </c>
      <c r="N382">
        <v>1</v>
      </c>
      <c r="O382" s="1">
        <v>44644.987870370373</v>
      </c>
      <c r="P382" s="1">
        <v>44645.010972222219</v>
      </c>
      <c r="Q382">
        <v>1337</v>
      </c>
      <c r="R382">
        <v>659</v>
      </c>
      <c r="S382" t="b">
        <v>0</v>
      </c>
      <c r="T382" t="s">
        <v>86</v>
      </c>
      <c r="U382" t="b">
        <v>0</v>
      </c>
      <c r="V382" t="s">
        <v>638</v>
      </c>
      <c r="W382" s="1">
        <v>44645.010972222219</v>
      </c>
      <c r="X382">
        <v>159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57</v>
      </c>
      <c r="AE382">
        <v>52</v>
      </c>
      <c r="AF382">
        <v>0</v>
      </c>
      <c r="AG382">
        <v>2</v>
      </c>
      <c r="AH382" t="s">
        <v>86</v>
      </c>
      <c r="AI382" t="s">
        <v>86</v>
      </c>
      <c r="AJ382" t="s">
        <v>86</v>
      </c>
      <c r="AK382" t="s">
        <v>86</v>
      </c>
      <c r="AL382" t="s">
        <v>86</v>
      </c>
      <c r="AM382" t="s">
        <v>86</v>
      </c>
      <c r="AN382" t="s">
        <v>86</v>
      </c>
      <c r="AO382" t="s">
        <v>86</v>
      </c>
      <c r="AP382" t="s">
        <v>86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x14ac:dyDescent="0.35">
      <c r="A383" t="s">
        <v>912</v>
      </c>
      <c r="B383" t="s">
        <v>77</v>
      </c>
      <c r="C383" t="s">
        <v>910</v>
      </c>
      <c r="D383" t="s">
        <v>79</v>
      </c>
      <c r="E383" s="2" t="str">
        <f t="shared" si="5"/>
        <v>FX22039206</v>
      </c>
      <c r="F383" t="s">
        <v>80</v>
      </c>
      <c r="G383" t="s">
        <v>80</v>
      </c>
      <c r="H383" t="s">
        <v>81</v>
      </c>
      <c r="I383" t="s">
        <v>913</v>
      </c>
      <c r="J383">
        <v>32</v>
      </c>
      <c r="K383" t="s">
        <v>83</v>
      </c>
      <c r="L383" t="s">
        <v>84</v>
      </c>
      <c r="M383" t="s">
        <v>85</v>
      </c>
      <c r="N383">
        <v>1</v>
      </c>
      <c r="O383" s="1">
        <v>44644.988402777781</v>
      </c>
      <c r="P383" s="1">
        <v>44645.014363425929</v>
      </c>
      <c r="Q383">
        <v>1581</v>
      </c>
      <c r="R383">
        <v>662</v>
      </c>
      <c r="S383" t="b">
        <v>0</v>
      </c>
      <c r="T383" t="s">
        <v>86</v>
      </c>
      <c r="U383" t="b">
        <v>0</v>
      </c>
      <c r="V383" t="s">
        <v>638</v>
      </c>
      <c r="W383" s="1">
        <v>44645.014363425929</v>
      </c>
      <c r="X383">
        <v>292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32</v>
      </c>
      <c r="AE383">
        <v>27</v>
      </c>
      <c r="AF383">
        <v>0</v>
      </c>
      <c r="AG383">
        <v>2</v>
      </c>
      <c r="AH383" t="s">
        <v>86</v>
      </c>
      <c r="AI383" t="s">
        <v>86</v>
      </c>
      <c r="AJ383" t="s">
        <v>86</v>
      </c>
      <c r="AK383" t="s">
        <v>86</v>
      </c>
      <c r="AL383" t="s">
        <v>86</v>
      </c>
      <c r="AM383" t="s">
        <v>86</v>
      </c>
      <c r="AN383" t="s">
        <v>86</v>
      </c>
      <c r="AO383" t="s">
        <v>86</v>
      </c>
      <c r="AP383" t="s">
        <v>86</v>
      </c>
      <c r="AQ383" t="s">
        <v>86</v>
      </c>
      <c r="AR383" t="s">
        <v>86</v>
      </c>
      <c r="AS383" t="s">
        <v>86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35">
      <c r="A384" t="s">
        <v>914</v>
      </c>
      <c r="B384" t="s">
        <v>77</v>
      </c>
      <c r="C384" t="s">
        <v>910</v>
      </c>
      <c r="D384" t="s">
        <v>79</v>
      </c>
      <c r="E384" s="2" t="str">
        <f t="shared" si="5"/>
        <v>FX22039206</v>
      </c>
      <c r="F384" t="s">
        <v>80</v>
      </c>
      <c r="G384" t="s">
        <v>80</v>
      </c>
      <c r="H384" t="s">
        <v>81</v>
      </c>
      <c r="I384" t="s">
        <v>915</v>
      </c>
      <c r="J384">
        <v>28</v>
      </c>
      <c r="K384" t="s">
        <v>83</v>
      </c>
      <c r="L384" t="s">
        <v>84</v>
      </c>
      <c r="M384" t="s">
        <v>85</v>
      </c>
      <c r="N384">
        <v>2</v>
      </c>
      <c r="O384" s="1">
        <v>44644.995694444442</v>
      </c>
      <c r="P384" s="1">
        <v>44645.212118055555</v>
      </c>
      <c r="Q384">
        <v>15994</v>
      </c>
      <c r="R384">
        <v>2705</v>
      </c>
      <c r="S384" t="b">
        <v>0</v>
      </c>
      <c r="T384" t="s">
        <v>86</v>
      </c>
      <c r="U384" t="b">
        <v>0</v>
      </c>
      <c r="V384" t="s">
        <v>660</v>
      </c>
      <c r="W384" s="1">
        <v>44645.02416666667</v>
      </c>
      <c r="X384">
        <v>2431</v>
      </c>
      <c r="Y384">
        <v>21</v>
      </c>
      <c r="Z384">
        <v>0</v>
      </c>
      <c r="AA384">
        <v>21</v>
      </c>
      <c r="AB384">
        <v>0</v>
      </c>
      <c r="AC384">
        <v>18</v>
      </c>
      <c r="AD384">
        <v>7</v>
      </c>
      <c r="AE384">
        <v>0</v>
      </c>
      <c r="AF384">
        <v>0</v>
      </c>
      <c r="AG384">
        <v>0</v>
      </c>
      <c r="AH384" t="s">
        <v>191</v>
      </c>
      <c r="AI384" s="1">
        <v>44645.212118055555</v>
      </c>
      <c r="AJ384">
        <v>274</v>
      </c>
      <c r="AK384">
        <v>1</v>
      </c>
      <c r="AL384">
        <v>0</v>
      </c>
      <c r="AM384">
        <v>1</v>
      </c>
      <c r="AN384">
        <v>0</v>
      </c>
      <c r="AO384">
        <v>2</v>
      </c>
      <c r="AP384">
        <v>6</v>
      </c>
      <c r="AQ384">
        <v>0</v>
      </c>
      <c r="AR384">
        <v>0</v>
      </c>
      <c r="AS384">
        <v>0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x14ac:dyDescent="0.35">
      <c r="A385" t="s">
        <v>916</v>
      </c>
      <c r="B385" t="s">
        <v>77</v>
      </c>
      <c r="C385" t="s">
        <v>910</v>
      </c>
      <c r="D385" t="s">
        <v>79</v>
      </c>
      <c r="E385" s="2" t="str">
        <f t="shared" si="5"/>
        <v>FX22039206</v>
      </c>
      <c r="F385" t="s">
        <v>80</v>
      </c>
      <c r="G385" t="s">
        <v>80</v>
      </c>
      <c r="H385" t="s">
        <v>81</v>
      </c>
      <c r="I385" t="s">
        <v>917</v>
      </c>
      <c r="J385">
        <v>56</v>
      </c>
      <c r="K385" t="s">
        <v>83</v>
      </c>
      <c r="L385" t="s">
        <v>84</v>
      </c>
      <c r="M385" t="s">
        <v>85</v>
      </c>
      <c r="N385">
        <v>1</v>
      </c>
      <c r="O385" s="1">
        <v>44644.997233796297</v>
      </c>
      <c r="P385" s="1">
        <v>44645.037673611114</v>
      </c>
      <c r="Q385">
        <v>1727</v>
      </c>
      <c r="R385">
        <v>1767</v>
      </c>
      <c r="S385" t="b">
        <v>0</v>
      </c>
      <c r="T385" t="s">
        <v>86</v>
      </c>
      <c r="U385" t="b">
        <v>0</v>
      </c>
      <c r="V385" t="s">
        <v>638</v>
      </c>
      <c r="W385" s="1">
        <v>44645.037673611114</v>
      </c>
      <c r="X385">
        <v>989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56</v>
      </c>
      <c r="AE385">
        <v>42</v>
      </c>
      <c r="AF385">
        <v>0</v>
      </c>
      <c r="AG385">
        <v>4</v>
      </c>
      <c r="AH385" t="s">
        <v>86</v>
      </c>
      <c r="AI385" t="s">
        <v>86</v>
      </c>
      <c r="AJ385" t="s">
        <v>86</v>
      </c>
      <c r="AK385" t="s">
        <v>86</v>
      </c>
      <c r="AL385" t="s">
        <v>86</v>
      </c>
      <c r="AM385" t="s">
        <v>86</v>
      </c>
      <c r="AN385" t="s">
        <v>86</v>
      </c>
      <c r="AO385" t="s">
        <v>86</v>
      </c>
      <c r="AP385" t="s">
        <v>86</v>
      </c>
      <c r="AQ385" t="s">
        <v>86</v>
      </c>
      <c r="AR385" t="s">
        <v>86</v>
      </c>
      <c r="AS385" t="s">
        <v>86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x14ac:dyDescent="0.35">
      <c r="A386" t="s">
        <v>918</v>
      </c>
      <c r="B386" t="s">
        <v>77</v>
      </c>
      <c r="C386" t="s">
        <v>910</v>
      </c>
      <c r="D386" t="s">
        <v>79</v>
      </c>
      <c r="E386" s="2" t="str">
        <f t="shared" si="5"/>
        <v>FX22039206</v>
      </c>
      <c r="F386" t="s">
        <v>80</v>
      </c>
      <c r="G386" t="s">
        <v>80</v>
      </c>
      <c r="H386" t="s">
        <v>81</v>
      </c>
      <c r="I386" t="s">
        <v>919</v>
      </c>
      <c r="J386">
        <v>56</v>
      </c>
      <c r="K386" t="s">
        <v>83</v>
      </c>
      <c r="L386" t="s">
        <v>84</v>
      </c>
      <c r="M386" t="s">
        <v>85</v>
      </c>
      <c r="N386">
        <v>2</v>
      </c>
      <c r="O386" s="1">
        <v>44644.999791666669</v>
      </c>
      <c r="P386" s="1">
        <v>44645.215543981481</v>
      </c>
      <c r="Q386">
        <v>16015</v>
      </c>
      <c r="R386">
        <v>2626</v>
      </c>
      <c r="S386" t="b">
        <v>0</v>
      </c>
      <c r="T386" t="s">
        <v>86</v>
      </c>
      <c r="U386" t="b">
        <v>0</v>
      </c>
      <c r="V386" t="s">
        <v>676</v>
      </c>
      <c r="W386" s="1">
        <v>44645.043958333335</v>
      </c>
      <c r="X386">
        <v>1819</v>
      </c>
      <c r="Y386">
        <v>21</v>
      </c>
      <c r="Z386">
        <v>0</v>
      </c>
      <c r="AA386">
        <v>21</v>
      </c>
      <c r="AB386">
        <v>21</v>
      </c>
      <c r="AC386">
        <v>20</v>
      </c>
      <c r="AD386">
        <v>35</v>
      </c>
      <c r="AE386">
        <v>0</v>
      </c>
      <c r="AF386">
        <v>0</v>
      </c>
      <c r="AG386">
        <v>0</v>
      </c>
      <c r="AH386" t="s">
        <v>276</v>
      </c>
      <c r="AI386" s="1">
        <v>44645.215543981481</v>
      </c>
      <c r="AJ386">
        <v>561</v>
      </c>
      <c r="AK386">
        <v>3</v>
      </c>
      <c r="AL386">
        <v>0</v>
      </c>
      <c r="AM386">
        <v>3</v>
      </c>
      <c r="AN386">
        <v>21</v>
      </c>
      <c r="AO386">
        <v>3</v>
      </c>
      <c r="AP386">
        <v>32</v>
      </c>
      <c r="AQ386">
        <v>0</v>
      </c>
      <c r="AR386">
        <v>0</v>
      </c>
      <c r="AS386">
        <v>0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x14ac:dyDescent="0.35">
      <c r="A387" t="s">
        <v>920</v>
      </c>
      <c r="B387" t="s">
        <v>77</v>
      </c>
      <c r="C387" t="s">
        <v>910</v>
      </c>
      <c r="D387" t="s">
        <v>79</v>
      </c>
      <c r="E387" s="2" t="str">
        <f t="shared" si="5"/>
        <v>FX22039206</v>
      </c>
      <c r="F387" t="s">
        <v>80</v>
      </c>
      <c r="G387" t="s">
        <v>80</v>
      </c>
      <c r="H387" t="s">
        <v>81</v>
      </c>
      <c r="I387" t="s">
        <v>911</v>
      </c>
      <c r="J387">
        <v>81</v>
      </c>
      <c r="K387" t="s">
        <v>83</v>
      </c>
      <c r="L387" t="s">
        <v>84</v>
      </c>
      <c r="M387" t="s">
        <v>85</v>
      </c>
      <c r="N387">
        <v>2</v>
      </c>
      <c r="O387" s="1">
        <v>44645.011608796296</v>
      </c>
      <c r="P387" s="1">
        <v>44645.178969907407</v>
      </c>
      <c r="Q387">
        <v>12551</v>
      </c>
      <c r="R387">
        <v>1909</v>
      </c>
      <c r="S387" t="b">
        <v>0</v>
      </c>
      <c r="T387" t="s">
        <v>86</v>
      </c>
      <c r="U387" t="b">
        <v>1</v>
      </c>
      <c r="V387" t="s">
        <v>811</v>
      </c>
      <c r="W387" s="1">
        <v>44645.029687499999</v>
      </c>
      <c r="X387">
        <v>1375</v>
      </c>
      <c r="Y387">
        <v>71</v>
      </c>
      <c r="Z387">
        <v>0</v>
      </c>
      <c r="AA387">
        <v>71</v>
      </c>
      <c r="AB387">
        <v>0</v>
      </c>
      <c r="AC387">
        <v>2</v>
      </c>
      <c r="AD387">
        <v>10</v>
      </c>
      <c r="AE387">
        <v>0</v>
      </c>
      <c r="AF387">
        <v>0</v>
      </c>
      <c r="AG387">
        <v>0</v>
      </c>
      <c r="AH387" t="s">
        <v>298</v>
      </c>
      <c r="AI387" s="1">
        <v>44645.178969907407</v>
      </c>
      <c r="AJ387">
        <v>534</v>
      </c>
      <c r="AK387">
        <v>2</v>
      </c>
      <c r="AL387">
        <v>0</v>
      </c>
      <c r="AM387">
        <v>2</v>
      </c>
      <c r="AN387">
        <v>0</v>
      </c>
      <c r="AO387">
        <v>2</v>
      </c>
      <c r="AP387">
        <v>8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x14ac:dyDescent="0.35">
      <c r="A388" t="s">
        <v>921</v>
      </c>
      <c r="B388" t="s">
        <v>77</v>
      </c>
      <c r="C388" t="s">
        <v>910</v>
      </c>
      <c r="D388" t="s">
        <v>79</v>
      </c>
      <c r="E388" s="2" t="str">
        <f t="shared" si="5"/>
        <v>FX22039206</v>
      </c>
      <c r="F388" t="s">
        <v>80</v>
      </c>
      <c r="G388" t="s">
        <v>80</v>
      </c>
      <c r="H388" t="s">
        <v>81</v>
      </c>
      <c r="I388" t="s">
        <v>913</v>
      </c>
      <c r="J388">
        <v>64</v>
      </c>
      <c r="K388" t="s">
        <v>83</v>
      </c>
      <c r="L388" t="s">
        <v>84</v>
      </c>
      <c r="M388" t="s">
        <v>85</v>
      </c>
      <c r="N388">
        <v>2</v>
      </c>
      <c r="O388" s="1">
        <v>44645.014872685184</v>
      </c>
      <c r="P388" s="1">
        <v>44645.189282407409</v>
      </c>
      <c r="Q388">
        <v>11794</v>
      </c>
      <c r="R388">
        <v>3275</v>
      </c>
      <c r="S388" t="b">
        <v>0</v>
      </c>
      <c r="T388" t="s">
        <v>86</v>
      </c>
      <c r="U388" t="b">
        <v>1</v>
      </c>
      <c r="V388" t="s">
        <v>922</v>
      </c>
      <c r="W388" s="1">
        <v>44645.046307870369</v>
      </c>
      <c r="X388">
        <v>2385</v>
      </c>
      <c r="Y388">
        <v>126</v>
      </c>
      <c r="Z388">
        <v>0</v>
      </c>
      <c r="AA388">
        <v>126</v>
      </c>
      <c r="AB388">
        <v>0</v>
      </c>
      <c r="AC388">
        <v>120</v>
      </c>
      <c r="AD388">
        <v>-62</v>
      </c>
      <c r="AE388">
        <v>0</v>
      </c>
      <c r="AF388">
        <v>0</v>
      </c>
      <c r="AG388">
        <v>0</v>
      </c>
      <c r="AH388" t="s">
        <v>298</v>
      </c>
      <c r="AI388" s="1">
        <v>44645.189282407409</v>
      </c>
      <c r="AJ388">
        <v>890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-62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35">
      <c r="A389" t="s">
        <v>923</v>
      </c>
      <c r="B389" t="s">
        <v>77</v>
      </c>
      <c r="C389" t="s">
        <v>910</v>
      </c>
      <c r="D389" t="s">
        <v>79</v>
      </c>
      <c r="E389" s="2" t="str">
        <f t="shared" si="5"/>
        <v>FX22039206</v>
      </c>
      <c r="F389" t="s">
        <v>80</v>
      </c>
      <c r="G389" t="s">
        <v>80</v>
      </c>
      <c r="H389" t="s">
        <v>81</v>
      </c>
      <c r="I389" t="s">
        <v>917</v>
      </c>
      <c r="J389">
        <v>112</v>
      </c>
      <c r="K389" t="s">
        <v>83</v>
      </c>
      <c r="L389" t="s">
        <v>84</v>
      </c>
      <c r="M389" t="s">
        <v>85</v>
      </c>
      <c r="N389">
        <v>2</v>
      </c>
      <c r="O389" s="1">
        <v>44645.038229166668</v>
      </c>
      <c r="P389" s="1">
        <v>44645.1950462963</v>
      </c>
      <c r="Q389">
        <v>11760</v>
      </c>
      <c r="R389">
        <v>1789</v>
      </c>
      <c r="S389" t="b">
        <v>0</v>
      </c>
      <c r="T389" t="s">
        <v>86</v>
      </c>
      <c r="U389" t="b">
        <v>1</v>
      </c>
      <c r="V389" t="s">
        <v>876</v>
      </c>
      <c r="W389" s="1">
        <v>44645.053229166668</v>
      </c>
      <c r="X389">
        <v>1292</v>
      </c>
      <c r="Y389">
        <v>42</v>
      </c>
      <c r="Z389">
        <v>0</v>
      </c>
      <c r="AA389">
        <v>42</v>
      </c>
      <c r="AB389">
        <v>42</v>
      </c>
      <c r="AC389">
        <v>37</v>
      </c>
      <c r="AD389">
        <v>70</v>
      </c>
      <c r="AE389">
        <v>0</v>
      </c>
      <c r="AF389">
        <v>0</v>
      </c>
      <c r="AG389">
        <v>0</v>
      </c>
      <c r="AH389" t="s">
        <v>298</v>
      </c>
      <c r="AI389" s="1">
        <v>44645.1950462963</v>
      </c>
      <c r="AJ389">
        <v>497</v>
      </c>
      <c r="AK389">
        <v>3</v>
      </c>
      <c r="AL389">
        <v>0</v>
      </c>
      <c r="AM389">
        <v>3</v>
      </c>
      <c r="AN389">
        <v>42</v>
      </c>
      <c r="AO389">
        <v>3</v>
      </c>
      <c r="AP389">
        <v>67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35">
      <c r="A390" t="s">
        <v>924</v>
      </c>
      <c r="B390" t="s">
        <v>77</v>
      </c>
      <c r="C390" t="s">
        <v>925</v>
      </c>
      <c r="D390" t="s">
        <v>79</v>
      </c>
      <c r="E390" s="2" t="str">
        <f>HYPERLINK("capsilon://?command=openfolder&amp;siteaddress=FAM.docvelocity-na8.net&amp;folderid=FX7EDA66C2-3641-FB46-E8A3-B49E7D09E177","FX2203980")</f>
        <v>FX2203980</v>
      </c>
      <c r="F390" t="s">
        <v>80</v>
      </c>
      <c r="G390" t="s">
        <v>80</v>
      </c>
      <c r="H390" t="s">
        <v>81</v>
      </c>
      <c r="I390" t="s">
        <v>926</v>
      </c>
      <c r="J390">
        <v>0</v>
      </c>
      <c r="K390" t="s">
        <v>83</v>
      </c>
      <c r="L390" t="s">
        <v>84</v>
      </c>
      <c r="M390" t="s">
        <v>85</v>
      </c>
      <c r="N390">
        <v>2</v>
      </c>
      <c r="O390" s="1">
        <v>44645.340046296296</v>
      </c>
      <c r="P390" s="1">
        <v>44645.346828703703</v>
      </c>
      <c r="Q390">
        <v>206</v>
      </c>
      <c r="R390">
        <v>380</v>
      </c>
      <c r="S390" t="b">
        <v>0</v>
      </c>
      <c r="T390" t="s">
        <v>86</v>
      </c>
      <c r="U390" t="b">
        <v>0</v>
      </c>
      <c r="V390" t="s">
        <v>492</v>
      </c>
      <c r="W390" s="1">
        <v>44645.342638888891</v>
      </c>
      <c r="X390">
        <v>215</v>
      </c>
      <c r="Y390">
        <v>9</v>
      </c>
      <c r="Z390">
        <v>0</v>
      </c>
      <c r="AA390">
        <v>9</v>
      </c>
      <c r="AB390">
        <v>0</v>
      </c>
      <c r="AC390">
        <v>7</v>
      </c>
      <c r="AD390">
        <v>-9</v>
      </c>
      <c r="AE390">
        <v>0</v>
      </c>
      <c r="AF390">
        <v>0</v>
      </c>
      <c r="AG390">
        <v>0</v>
      </c>
      <c r="AH390" t="s">
        <v>191</v>
      </c>
      <c r="AI390" s="1">
        <v>44645.346828703703</v>
      </c>
      <c r="AJ390">
        <v>165</v>
      </c>
      <c r="AK390">
        <v>0</v>
      </c>
      <c r="AL390">
        <v>0</v>
      </c>
      <c r="AM390">
        <v>0</v>
      </c>
      <c r="AN390">
        <v>0</v>
      </c>
      <c r="AO390">
        <v>2</v>
      </c>
      <c r="AP390">
        <v>-9</v>
      </c>
      <c r="AQ390">
        <v>0</v>
      </c>
      <c r="AR390">
        <v>0</v>
      </c>
      <c r="AS390">
        <v>0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x14ac:dyDescent="0.35">
      <c r="A391" t="s">
        <v>927</v>
      </c>
      <c r="B391" t="s">
        <v>77</v>
      </c>
      <c r="C391" t="s">
        <v>928</v>
      </c>
      <c r="D391" t="s">
        <v>79</v>
      </c>
      <c r="E391" s="2" t="str">
        <f>HYPERLINK("capsilon://?command=openfolder&amp;siteaddress=FAM.docvelocity-na8.net&amp;folderid=FXCDE5FE51-9FD5-A357-FB16-D672F7932975","FX220310236")</f>
        <v>FX220310236</v>
      </c>
      <c r="F391" t="s">
        <v>80</v>
      </c>
      <c r="G391" t="s">
        <v>80</v>
      </c>
      <c r="H391" t="s">
        <v>81</v>
      </c>
      <c r="I391" t="s">
        <v>929</v>
      </c>
      <c r="J391">
        <v>0</v>
      </c>
      <c r="K391" t="s">
        <v>83</v>
      </c>
      <c r="L391" t="s">
        <v>84</v>
      </c>
      <c r="M391" t="s">
        <v>85</v>
      </c>
      <c r="N391">
        <v>2</v>
      </c>
      <c r="O391" s="1">
        <v>44645.353310185186</v>
      </c>
      <c r="P391" s="1">
        <v>44645.372696759259</v>
      </c>
      <c r="Q391">
        <v>1477</v>
      </c>
      <c r="R391">
        <v>198</v>
      </c>
      <c r="S391" t="b">
        <v>0</v>
      </c>
      <c r="T391" t="s">
        <v>86</v>
      </c>
      <c r="U391" t="b">
        <v>0</v>
      </c>
      <c r="V391" t="s">
        <v>492</v>
      </c>
      <c r="W391" s="1">
        <v>44645.361712962964</v>
      </c>
      <c r="X391">
        <v>106</v>
      </c>
      <c r="Y391">
        <v>9</v>
      </c>
      <c r="Z391">
        <v>0</v>
      </c>
      <c r="AA391">
        <v>9</v>
      </c>
      <c r="AB391">
        <v>0</v>
      </c>
      <c r="AC391">
        <v>1</v>
      </c>
      <c r="AD391">
        <v>-9</v>
      </c>
      <c r="AE391">
        <v>0</v>
      </c>
      <c r="AF391">
        <v>0</v>
      </c>
      <c r="AG391">
        <v>0</v>
      </c>
      <c r="AH391" t="s">
        <v>159</v>
      </c>
      <c r="AI391" s="1">
        <v>44645.372696759259</v>
      </c>
      <c r="AJ391">
        <v>92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-9</v>
      </c>
      <c r="AQ391">
        <v>0</v>
      </c>
      <c r="AR391">
        <v>0</v>
      </c>
      <c r="AS391">
        <v>0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x14ac:dyDescent="0.35">
      <c r="A392" t="s">
        <v>930</v>
      </c>
      <c r="B392" t="s">
        <v>77</v>
      </c>
      <c r="C392" t="s">
        <v>105</v>
      </c>
      <c r="D392" t="s">
        <v>79</v>
      </c>
      <c r="E392" s="2" t="str">
        <f>HYPERLINK("capsilon://?command=openfolder&amp;siteaddress=FAM.docvelocity-na8.net&amp;folderid=FX890FC282-03A8-4C74-627A-818D020B53C7","FX220212205")</f>
        <v>FX220212205</v>
      </c>
      <c r="F392" t="s">
        <v>80</v>
      </c>
      <c r="G392" t="s">
        <v>80</v>
      </c>
      <c r="H392" t="s">
        <v>81</v>
      </c>
      <c r="I392" t="s">
        <v>931</v>
      </c>
      <c r="J392">
        <v>142</v>
      </c>
      <c r="K392" t="s">
        <v>83</v>
      </c>
      <c r="L392" t="s">
        <v>84</v>
      </c>
      <c r="M392" t="s">
        <v>85</v>
      </c>
      <c r="N392">
        <v>1</v>
      </c>
      <c r="O392" s="1">
        <v>44645.384918981479</v>
      </c>
      <c r="P392" s="1">
        <v>44645.389398148145</v>
      </c>
      <c r="Q392">
        <v>8</v>
      </c>
      <c r="R392">
        <v>379</v>
      </c>
      <c r="S392" t="b">
        <v>0</v>
      </c>
      <c r="T392" t="s">
        <v>86</v>
      </c>
      <c r="U392" t="b">
        <v>0</v>
      </c>
      <c r="V392" t="s">
        <v>485</v>
      </c>
      <c r="W392" s="1">
        <v>44645.389398148145</v>
      </c>
      <c r="X392">
        <v>379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142</v>
      </c>
      <c r="AE392">
        <v>137</v>
      </c>
      <c r="AF392">
        <v>0</v>
      </c>
      <c r="AG392">
        <v>4</v>
      </c>
      <c r="AH392" t="s">
        <v>86</v>
      </c>
      <c r="AI392" t="s">
        <v>86</v>
      </c>
      <c r="AJ392" t="s">
        <v>86</v>
      </c>
      <c r="AK392" t="s">
        <v>86</v>
      </c>
      <c r="AL392" t="s">
        <v>86</v>
      </c>
      <c r="AM392" t="s">
        <v>86</v>
      </c>
      <c r="AN392" t="s">
        <v>86</v>
      </c>
      <c r="AO392" t="s">
        <v>86</v>
      </c>
      <c r="AP392" t="s">
        <v>86</v>
      </c>
      <c r="AQ392" t="s">
        <v>86</v>
      </c>
      <c r="AR392" t="s">
        <v>86</v>
      </c>
      <c r="AS392" t="s">
        <v>86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x14ac:dyDescent="0.35">
      <c r="A393" t="s">
        <v>932</v>
      </c>
      <c r="B393" t="s">
        <v>77</v>
      </c>
      <c r="C393" t="s">
        <v>105</v>
      </c>
      <c r="D393" t="s">
        <v>79</v>
      </c>
      <c r="E393" s="2" t="str">
        <f>HYPERLINK("capsilon://?command=openfolder&amp;siteaddress=FAM.docvelocity-na8.net&amp;folderid=FX890FC282-03A8-4C74-627A-818D020B53C7","FX220212205")</f>
        <v>FX220212205</v>
      </c>
      <c r="F393" t="s">
        <v>80</v>
      </c>
      <c r="G393" t="s">
        <v>80</v>
      </c>
      <c r="H393" t="s">
        <v>81</v>
      </c>
      <c r="I393" t="s">
        <v>931</v>
      </c>
      <c r="J393">
        <v>214</v>
      </c>
      <c r="K393" t="s">
        <v>83</v>
      </c>
      <c r="L393" t="s">
        <v>84</v>
      </c>
      <c r="M393" t="s">
        <v>85</v>
      </c>
      <c r="N393">
        <v>2</v>
      </c>
      <c r="O393" s="1">
        <v>44645.390196759261</v>
      </c>
      <c r="P393" s="1">
        <v>44645.416655092595</v>
      </c>
      <c r="Q393">
        <v>12</v>
      </c>
      <c r="R393">
        <v>2274</v>
      </c>
      <c r="S393" t="b">
        <v>0</v>
      </c>
      <c r="T393" t="s">
        <v>86</v>
      </c>
      <c r="U393" t="b">
        <v>1</v>
      </c>
      <c r="V393" t="s">
        <v>485</v>
      </c>
      <c r="W393" s="1">
        <v>44645.405115740738</v>
      </c>
      <c r="X393">
        <v>1281</v>
      </c>
      <c r="Y393">
        <v>225</v>
      </c>
      <c r="Z393">
        <v>0</v>
      </c>
      <c r="AA393">
        <v>225</v>
      </c>
      <c r="AB393">
        <v>0</v>
      </c>
      <c r="AC393">
        <v>96</v>
      </c>
      <c r="AD393">
        <v>-11</v>
      </c>
      <c r="AE393">
        <v>0</v>
      </c>
      <c r="AF393">
        <v>0</v>
      </c>
      <c r="AG393">
        <v>0</v>
      </c>
      <c r="AH393" t="s">
        <v>159</v>
      </c>
      <c r="AI393" s="1">
        <v>44645.416655092595</v>
      </c>
      <c r="AJ393">
        <v>993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-11</v>
      </c>
      <c r="AQ393">
        <v>0</v>
      </c>
      <c r="AR393">
        <v>0</v>
      </c>
      <c r="AS393">
        <v>0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35">
      <c r="A394" t="s">
        <v>933</v>
      </c>
      <c r="B394" t="s">
        <v>77</v>
      </c>
      <c r="C394" t="s">
        <v>105</v>
      </c>
      <c r="D394" t="s">
        <v>79</v>
      </c>
      <c r="E394" s="2" t="str">
        <f>HYPERLINK("capsilon://?command=openfolder&amp;siteaddress=FAM.docvelocity-na8.net&amp;folderid=FX890FC282-03A8-4C74-627A-818D020B53C7","FX220212205")</f>
        <v>FX220212205</v>
      </c>
      <c r="F394" t="s">
        <v>80</v>
      </c>
      <c r="G394" t="s">
        <v>80</v>
      </c>
      <c r="H394" t="s">
        <v>81</v>
      </c>
      <c r="I394" t="s">
        <v>934</v>
      </c>
      <c r="J394">
        <v>0</v>
      </c>
      <c r="K394" t="s">
        <v>83</v>
      </c>
      <c r="L394" t="s">
        <v>84</v>
      </c>
      <c r="M394" t="s">
        <v>85</v>
      </c>
      <c r="N394">
        <v>2</v>
      </c>
      <c r="O394" s="1">
        <v>44645.413969907408</v>
      </c>
      <c r="P394" s="1">
        <v>44645.41814814815</v>
      </c>
      <c r="Q394">
        <v>109</v>
      </c>
      <c r="R394">
        <v>252</v>
      </c>
      <c r="S394" t="b">
        <v>0</v>
      </c>
      <c r="T394" t="s">
        <v>86</v>
      </c>
      <c r="U394" t="b">
        <v>0</v>
      </c>
      <c r="V394" t="s">
        <v>485</v>
      </c>
      <c r="W394" s="1">
        <v>44645.416689814818</v>
      </c>
      <c r="X394">
        <v>145</v>
      </c>
      <c r="Y394">
        <v>9</v>
      </c>
      <c r="Z394">
        <v>0</v>
      </c>
      <c r="AA394">
        <v>9</v>
      </c>
      <c r="AB394">
        <v>0</v>
      </c>
      <c r="AC394">
        <v>2</v>
      </c>
      <c r="AD394">
        <v>-9</v>
      </c>
      <c r="AE394">
        <v>0</v>
      </c>
      <c r="AF394">
        <v>0</v>
      </c>
      <c r="AG394">
        <v>0</v>
      </c>
      <c r="AH394" t="s">
        <v>159</v>
      </c>
      <c r="AI394" s="1">
        <v>44645.41814814815</v>
      </c>
      <c r="AJ394">
        <v>107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-9</v>
      </c>
      <c r="AQ394">
        <v>0</v>
      </c>
      <c r="AR394">
        <v>0</v>
      </c>
      <c r="AS394">
        <v>0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35">
      <c r="A395" t="s">
        <v>935</v>
      </c>
      <c r="B395" t="s">
        <v>77</v>
      </c>
      <c r="C395" t="s">
        <v>95</v>
      </c>
      <c r="D395" t="s">
        <v>79</v>
      </c>
      <c r="E395" s="2" t="str">
        <f>HYPERLINK("capsilon://?command=openfolder&amp;siteaddress=FAM.docvelocity-na8.net&amp;folderid=FXA08DD81C-7353-79E4-9DDD-E134BB784CA8","FX220210404")</f>
        <v>FX220210404</v>
      </c>
      <c r="F395" t="s">
        <v>80</v>
      </c>
      <c r="G395" t="s">
        <v>80</v>
      </c>
      <c r="H395" t="s">
        <v>81</v>
      </c>
      <c r="I395" t="s">
        <v>169</v>
      </c>
      <c r="J395">
        <v>0</v>
      </c>
      <c r="K395" t="s">
        <v>83</v>
      </c>
      <c r="L395" t="s">
        <v>84</v>
      </c>
      <c r="M395" t="s">
        <v>85</v>
      </c>
      <c r="N395">
        <v>2</v>
      </c>
      <c r="O395" s="1">
        <v>44622.676493055558</v>
      </c>
      <c r="P395" s="1">
        <v>44622.779456018521</v>
      </c>
      <c r="Q395">
        <v>5132</v>
      </c>
      <c r="R395">
        <v>3764</v>
      </c>
      <c r="S395" t="b">
        <v>0</v>
      </c>
      <c r="T395" t="s">
        <v>86</v>
      </c>
      <c r="U395" t="b">
        <v>1</v>
      </c>
      <c r="V395" t="s">
        <v>150</v>
      </c>
      <c r="W395" s="1">
        <v>44622.733715277776</v>
      </c>
      <c r="X395">
        <v>3457</v>
      </c>
      <c r="Y395">
        <v>148</v>
      </c>
      <c r="Z395">
        <v>0</v>
      </c>
      <c r="AA395">
        <v>148</v>
      </c>
      <c r="AB395">
        <v>37</v>
      </c>
      <c r="AC395">
        <v>129</v>
      </c>
      <c r="AD395">
        <v>-148</v>
      </c>
      <c r="AE395">
        <v>0</v>
      </c>
      <c r="AF395">
        <v>0</v>
      </c>
      <c r="AG395">
        <v>0</v>
      </c>
      <c r="AH395" t="s">
        <v>88</v>
      </c>
      <c r="AI395" s="1">
        <v>44622.779456018521</v>
      </c>
      <c r="AJ395">
        <v>149</v>
      </c>
      <c r="AK395">
        <v>0</v>
      </c>
      <c r="AL395">
        <v>0</v>
      </c>
      <c r="AM395">
        <v>0</v>
      </c>
      <c r="AN395">
        <v>37</v>
      </c>
      <c r="AO395">
        <v>0</v>
      </c>
      <c r="AP395">
        <v>-148</v>
      </c>
      <c r="AQ395">
        <v>0</v>
      </c>
      <c r="AR395">
        <v>0</v>
      </c>
      <c r="AS395">
        <v>0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x14ac:dyDescent="0.35">
      <c r="A396" t="s">
        <v>936</v>
      </c>
      <c r="B396" t="s">
        <v>77</v>
      </c>
      <c r="C396" t="s">
        <v>937</v>
      </c>
      <c r="D396" t="s">
        <v>79</v>
      </c>
      <c r="E396" s="2" t="str">
        <f t="shared" ref="E396:E402" si="6">HYPERLINK("capsilon://?command=openfolder&amp;siteaddress=FAM.docvelocity-na8.net&amp;folderid=FXA9645AEA-3B25-5633-0F89-24C44D331E86","FX22038855")</f>
        <v>FX22038855</v>
      </c>
      <c r="F396" t="s">
        <v>80</v>
      </c>
      <c r="G396" t="s">
        <v>80</v>
      </c>
      <c r="H396" t="s">
        <v>81</v>
      </c>
      <c r="I396" t="s">
        <v>938</v>
      </c>
      <c r="J396">
        <v>85</v>
      </c>
      <c r="K396" t="s">
        <v>83</v>
      </c>
      <c r="L396" t="s">
        <v>84</v>
      </c>
      <c r="M396" t="s">
        <v>85</v>
      </c>
      <c r="N396">
        <v>1</v>
      </c>
      <c r="O396" s="1">
        <v>44645.447777777779</v>
      </c>
      <c r="P396" s="1">
        <v>44645.451365740744</v>
      </c>
      <c r="Q396">
        <v>174</v>
      </c>
      <c r="R396">
        <v>136</v>
      </c>
      <c r="S396" t="b">
        <v>0</v>
      </c>
      <c r="T396" t="s">
        <v>86</v>
      </c>
      <c r="U396" t="b">
        <v>0</v>
      </c>
      <c r="V396" t="s">
        <v>485</v>
      </c>
      <c r="W396" s="1">
        <v>44645.451365740744</v>
      </c>
      <c r="X396">
        <v>136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85</v>
      </c>
      <c r="AE396">
        <v>80</v>
      </c>
      <c r="AF396">
        <v>0</v>
      </c>
      <c r="AG396">
        <v>2</v>
      </c>
      <c r="AH396" t="s">
        <v>86</v>
      </c>
      <c r="AI396" t="s">
        <v>86</v>
      </c>
      <c r="AJ396" t="s">
        <v>86</v>
      </c>
      <c r="AK396" t="s">
        <v>86</v>
      </c>
      <c r="AL396" t="s">
        <v>86</v>
      </c>
      <c r="AM396" t="s">
        <v>86</v>
      </c>
      <c r="AN396" t="s">
        <v>86</v>
      </c>
      <c r="AO396" t="s">
        <v>86</v>
      </c>
      <c r="AP396" t="s">
        <v>86</v>
      </c>
      <c r="AQ396" t="s">
        <v>86</v>
      </c>
      <c r="AR396" t="s">
        <v>86</v>
      </c>
      <c r="AS396" t="s">
        <v>86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x14ac:dyDescent="0.35">
      <c r="A397" t="s">
        <v>939</v>
      </c>
      <c r="B397" t="s">
        <v>77</v>
      </c>
      <c r="C397" t="s">
        <v>937</v>
      </c>
      <c r="D397" t="s">
        <v>79</v>
      </c>
      <c r="E397" s="2" t="str">
        <f t="shared" si="6"/>
        <v>FX22038855</v>
      </c>
      <c r="F397" t="s">
        <v>80</v>
      </c>
      <c r="G397" t="s">
        <v>80</v>
      </c>
      <c r="H397" t="s">
        <v>81</v>
      </c>
      <c r="I397" t="s">
        <v>940</v>
      </c>
      <c r="J397">
        <v>0</v>
      </c>
      <c r="K397" t="s">
        <v>83</v>
      </c>
      <c r="L397" t="s">
        <v>84</v>
      </c>
      <c r="M397" t="s">
        <v>85</v>
      </c>
      <c r="N397">
        <v>2</v>
      </c>
      <c r="O397" s="1">
        <v>44645.451736111114</v>
      </c>
      <c r="P397" s="1">
        <v>44645.482581018521</v>
      </c>
      <c r="Q397">
        <v>1189</v>
      </c>
      <c r="R397">
        <v>1476</v>
      </c>
      <c r="S397" t="b">
        <v>0</v>
      </c>
      <c r="T397" t="s">
        <v>86</v>
      </c>
      <c r="U397" t="b">
        <v>0</v>
      </c>
      <c r="V397" t="s">
        <v>485</v>
      </c>
      <c r="W397" s="1">
        <v>44645.469918981478</v>
      </c>
      <c r="X397">
        <v>972</v>
      </c>
      <c r="Y397">
        <v>52</v>
      </c>
      <c r="Z397">
        <v>0</v>
      </c>
      <c r="AA397">
        <v>52</v>
      </c>
      <c r="AB397">
        <v>0</v>
      </c>
      <c r="AC397">
        <v>39</v>
      </c>
      <c r="AD397">
        <v>-52</v>
      </c>
      <c r="AE397">
        <v>0</v>
      </c>
      <c r="AF397">
        <v>0</v>
      </c>
      <c r="AG397">
        <v>0</v>
      </c>
      <c r="AH397" t="s">
        <v>276</v>
      </c>
      <c r="AI397" s="1">
        <v>44645.482581018521</v>
      </c>
      <c r="AJ397">
        <v>504</v>
      </c>
      <c r="AK397">
        <v>3</v>
      </c>
      <c r="AL397">
        <v>0</v>
      </c>
      <c r="AM397">
        <v>3</v>
      </c>
      <c r="AN397">
        <v>0</v>
      </c>
      <c r="AO397">
        <v>3</v>
      </c>
      <c r="AP397">
        <v>-55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x14ac:dyDescent="0.35">
      <c r="A398" t="s">
        <v>941</v>
      </c>
      <c r="B398" t="s">
        <v>77</v>
      </c>
      <c r="C398" t="s">
        <v>937</v>
      </c>
      <c r="D398" t="s">
        <v>79</v>
      </c>
      <c r="E398" s="2" t="str">
        <f t="shared" si="6"/>
        <v>FX22038855</v>
      </c>
      <c r="F398" t="s">
        <v>80</v>
      </c>
      <c r="G398" t="s">
        <v>80</v>
      </c>
      <c r="H398" t="s">
        <v>81</v>
      </c>
      <c r="I398" t="s">
        <v>938</v>
      </c>
      <c r="J398">
        <v>109</v>
      </c>
      <c r="K398" t="s">
        <v>83</v>
      </c>
      <c r="L398" t="s">
        <v>84</v>
      </c>
      <c r="M398" t="s">
        <v>85</v>
      </c>
      <c r="N398">
        <v>2</v>
      </c>
      <c r="O398" s="1">
        <v>44645.451990740738</v>
      </c>
      <c r="P398" s="1">
        <v>44645.464456018519</v>
      </c>
      <c r="Q398">
        <v>40</v>
      </c>
      <c r="R398">
        <v>1037</v>
      </c>
      <c r="S398" t="b">
        <v>0</v>
      </c>
      <c r="T398" t="s">
        <v>86</v>
      </c>
      <c r="U398" t="b">
        <v>1</v>
      </c>
      <c r="V398" t="s">
        <v>485</v>
      </c>
      <c r="W398" s="1">
        <v>44645.458657407406</v>
      </c>
      <c r="X398">
        <v>572</v>
      </c>
      <c r="Y398">
        <v>99</v>
      </c>
      <c r="Z398">
        <v>0</v>
      </c>
      <c r="AA398">
        <v>99</v>
      </c>
      <c r="AB398">
        <v>0</v>
      </c>
      <c r="AC398">
        <v>6</v>
      </c>
      <c r="AD398">
        <v>10</v>
      </c>
      <c r="AE398">
        <v>0</v>
      </c>
      <c r="AF398">
        <v>0</v>
      </c>
      <c r="AG398">
        <v>0</v>
      </c>
      <c r="AH398" t="s">
        <v>191</v>
      </c>
      <c r="AI398" s="1">
        <v>44645.464456018519</v>
      </c>
      <c r="AJ398">
        <v>465</v>
      </c>
      <c r="AK398">
        <v>17</v>
      </c>
      <c r="AL398">
        <v>0</v>
      </c>
      <c r="AM398">
        <v>17</v>
      </c>
      <c r="AN398">
        <v>0</v>
      </c>
      <c r="AO398">
        <v>17</v>
      </c>
      <c r="AP398">
        <v>-7</v>
      </c>
      <c r="AQ398">
        <v>0</v>
      </c>
      <c r="AR398">
        <v>0</v>
      </c>
      <c r="AS398">
        <v>0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35">
      <c r="A399" t="s">
        <v>942</v>
      </c>
      <c r="B399" t="s">
        <v>77</v>
      </c>
      <c r="C399" t="s">
        <v>937</v>
      </c>
      <c r="D399" t="s">
        <v>79</v>
      </c>
      <c r="E399" s="2" t="str">
        <f t="shared" si="6"/>
        <v>FX22038855</v>
      </c>
      <c r="F399" t="s">
        <v>80</v>
      </c>
      <c r="G399" t="s">
        <v>80</v>
      </c>
      <c r="H399" t="s">
        <v>81</v>
      </c>
      <c r="I399" t="s">
        <v>943</v>
      </c>
      <c r="J399">
        <v>112</v>
      </c>
      <c r="K399" t="s">
        <v>83</v>
      </c>
      <c r="L399" t="s">
        <v>84</v>
      </c>
      <c r="M399" t="s">
        <v>85</v>
      </c>
      <c r="N399">
        <v>1</v>
      </c>
      <c r="O399" s="1">
        <v>44645.45789351852</v>
      </c>
      <c r="P399" s="1">
        <v>44645.461643518516</v>
      </c>
      <c r="Q399">
        <v>224</v>
      </c>
      <c r="R399">
        <v>100</v>
      </c>
      <c r="S399" t="b">
        <v>0</v>
      </c>
      <c r="T399" t="s">
        <v>86</v>
      </c>
      <c r="U399" t="b">
        <v>0</v>
      </c>
      <c r="V399" t="s">
        <v>522</v>
      </c>
      <c r="W399" s="1">
        <v>44645.461643518516</v>
      </c>
      <c r="X399">
        <v>100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112</v>
      </c>
      <c r="AE399">
        <v>107</v>
      </c>
      <c r="AF399">
        <v>0</v>
      </c>
      <c r="AG399">
        <v>2</v>
      </c>
      <c r="AH399" t="s">
        <v>86</v>
      </c>
      <c r="AI399" t="s">
        <v>86</v>
      </c>
      <c r="AJ399" t="s">
        <v>86</v>
      </c>
      <c r="AK399" t="s">
        <v>86</v>
      </c>
      <c r="AL399" t="s">
        <v>86</v>
      </c>
      <c r="AM399" t="s">
        <v>86</v>
      </c>
      <c r="AN399" t="s">
        <v>86</v>
      </c>
      <c r="AO399" t="s">
        <v>86</v>
      </c>
      <c r="AP399" t="s">
        <v>86</v>
      </c>
      <c r="AQ399" t="s">
        <v>86</v>
      </c>
      <c r="AR399" t="s">
        <v>86</v>
      </c>
      <c r="AS399" t="s">
        <v>86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x14ac:dyDescent="0.35">
      <c r="A400" t="s">
        <v>944</v>
      </c>
      <c r="B400" t="s">
        <v>77</v>
      </c>
      <c r="C400" t="s">
        <v>937</v>
      </c>
      <c r="D400" t="s">
        <v>79</v>
      </c>
      <c r="E400" s="2" t="str">
        <f t="shared" si="6"/>
        <v>FX22038855</v>
      </c>
      <c r="F400" t="s">
        <v>80</v>
      </c>
      <c r="G400" t="s">
        <v>80</v>
      </c>
      <c r="H400" t="s">
        <v>81</v>
      </c>
      <c r="I400" t="s">
        <v>945</v>
      </c>
      <c r="J400">
        <v>0</v>
      </c>
      <c r="K400" t="s">
        <v>83</v>
      </c>
      <c r="L400" t="s">
        <v>84</v>
      </c>
      <c r="M400" t="s">
        <v>85</v>
      </c>
      <c r="N400">
        <v>2</v>
      </c>
      <c r="O400" s="1">
        <v>44645.461122685185</v>
      </c>
      <c r="P400" s="1">
        <v>44645.465300925927</v>
      </c>
      <c r="Q400">
        <v>200</v>
      </c>
      <c r="R400">
        <v>161</v>
      </c>
      <c r="S400" t="b">
        <v>0</v>
      </c>
      <c r="T400" t="s">
        <v>86</v>
      </c>
      <c r="U400" t="b">
        <v>0</v>
      </c>
      <c r="V400" t="s">
        <v>522</v>
      </c>
      <c r="W400" s="1">
        <v>44645.462685185186</v>
      </c>
      <c r="X400">
        <v>89</v>
      </c>
      <c r="Y400">
        <v>9</v>
      </c>
      <c r="Z400">
        <v>0</v>
      </c>
      <c r="AA400">
        <v>9</v>
      </c>
      <c r="AB400">
        <v>0</v>
      </c>
      <c r="AC400">
        <v>3</v>
      </c>
      <c r="AD400">
        <v>-9</v>
      </c>
      <c r="AE400">
        <v>0</v>
      </c>
      <c r="AF400">
        <v>0</v>
      </c>
      <c r="AG400">
        <v>0</v>
      </c>
      <c r="AH400" t="s">
        <v>191</v>
      </c>
      <c r="AI400" s="1">
        <v>44645.465300925927</v>
      </c>
      <c r="AJ400">
        <v>72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-9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35">
      <c r="A401" t="s">
        <v>946</v>
      </c>
      <c r="B401" t="s">
        <v>77</v>
      </c>
      <c r="C401" t="s">
        <v>937</v>
      </c>
      <c r="D401" t="s">
        <v>79</v>
      </c>
      <c r="E401" s="2" t="str">
        <f t="shared" si="6"/>
        <v>FX22038855</v>
      </c>
      <c r="F401" t="s">
        <v>80</v>
      </c>
      <c r="G401" t="s">
        <v>80</v>
      </c>
      <c r="H401" t="s">
        <v>81</v>
      </c>
      <c r="I401" t="s">
        <v>947</v>
      </c>
      <c r="J401">
        <v>0</v>
      </c>
      <c r="K401" t="s">
        <v>83</v>
      </c>
      <c r="L401" t="s">
        <v>84</v>
      </c>
      <c r="M401" t="s">
        <v>85</v>
      </c>
      <c r="N401">
        <v>2</v>
      </c>
      <c r="O401" s="1">
        <v>44645.462048611109</v>
      </c>
      <c r="P401" s="1">
        <v>44645.46603009259</v>
      </c>
      <c r="Q401">
        <v>134</v>
      </c>
      <c r="R401">
        <v>210</v>
      </c>
      <c r="S401" t="b">
        <v>0</v>
      </c>
      <c r="T401" t="s">
        <v>86</v>
      </c>
      <c r="U401" t="b">
        <v>0</v>
      </c>
      <c r="V401" t="s">
        <v>535</v>
      </c>
      <c r="W401" s="1">
        <v>44645.463842592595</v>
      </c>
      <c r="X401">
        <v>148</v>
      </c>
      <c r="Y401">
        <v>9</v>
      </c>
      <c r="Z401">
        <v>0</v>
      </c>
      <c r="AA401">
        <v>9</v>
      </c>
      <c r="AB401">
        <v>0</v>
      </c>
      <c r="AC401">
        <v>3</v>
      </c>
      <c r="AD401">
        <v>-9</v>
      </c>
      <c r="AE401">
        <v>0</v>
      </c>
      <c r="AF401">
        <v>0</v>
      </c>
      <c r="AG401">
        <v>0</v>
      </c>
      <c r="AH401" t="s">
        <v>191</v>
      </c>
      <c r="AI401" s="1">
        <v>44645.46603009259</v>
      </c>
      <c r="AJ401">
        <v>62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-9</v>
      </c>
      <c r="AQ401">
        <v>0</v>
      </c>
      <c r="AR401">
        <v>0</v>
      </c>
      <c r="AS401">
        <v>0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x14ac:dyDescent="0.35">
      <c r="A402" t="s">
        <v>948</v>
      </c>
      <c r="B402" t="s">
        <v>77</v>
      </c>
      <c r="C402" t="s">
        <v>937</v>
      </c>
      <c r="D402" t="s">
        <v>79</v>
      </c>
      <c r="E402" s="2" t="str">
        <f t="shared" si="6"/>
        <v>FX22038855</v>
      </c>
      <c r="F402" t="s">
        <v>80</v>
      </c>
      <c r="G402" t="s">
        <v>80</v>
      </c>
      <c r="H402" t="s">
        <v>81</v>
      </c>
      <c r="I402" t="s">
        <v>943</v>
      </c>
      <c r="J402">
        <v>136</v>
      </c>
      <c r="K402" t="s">
        <v>83</v>
      </c>
      <c r="L402" t="s">
        <v>84</v>
      </c>
      <c r="M402" t="s">
        <v>85</v>
      </c>
      <c r="N402">
        <v>2</v>
      </c>
      <c r="O402" s="1">
        <v>44645.462233796294</v>
      </c>
      <c r="P402" s="1">
        <v>44645.476736111108</v>
      </c>
      <c r="Q402">
        <v>689</v>
      </c>
      <c r="R402">
        <v>564</v>
      </c>
      <c r="S402" t="b">
        <v>0</v>
      </c>
      <c r="T402" t="s">
        <v>86</v>
      </c>
      <c r="U402" t="b">
        <v>1</v>
      </c>
      <c r="V402" t="s">
        <v>522</v>
      </c>
      <c r="W402" s="1">
        <v>44645.466249999998</v>
      </c>
      <c r="X402">
        <v>307</v>
      </c>
      <c r="Y402">
        <v>116</v>
      </c>
      <c r="Z402">
        <v>0</v>
      </c>
      <c r="AA402">
        <v>116</v>
      </c>
      <c r="AB402">
        <v>0</v>
      </c>
      <c r="AC402">
        <v>4</v>
      </c>
      <c r="AD402">
        <v>20</v>
      </c>
      <c r="AE402">
        <v>0</v>
      </c>
      <c r="AF402">
        <v>0</v>
      </c>
      <c r="AG402">
        <v>0</v>
      </c>
      <c r="AH402" t="s">
        <v>276</v>
      </c>
      <c r="AI402" s="1">
        <v>44645.476736111108</v>
      </c>
      <c r="AJ402">
        <v>257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20</v>
      </c>
      <c r="AQ402">
        <v>0</v>
      </c>
      <c r="AR402">
        <v>0</v>
      </c>
      <c r="AS402">
        <v>0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35">
      <c r="A403" t="s">
        <v>949</v>
      </c>
      <c r="B403" t="s">
        <v>77</v>
      </c>
      <c r="C403" t="s">
        <v>950</v>
      </c>
      <c r="D403" t="s">
        <v>79</v>
      </c>
      <c r="E403" s="2" t="str">
        <f>HYPERLINK("capsilon://?command=openfolder&amp;siteaddress=FAM.docvelocity-na8.net&amp;folderid=FX82C9F6B3-E264-A686-4376-2EEFFA99F4F0","FX220310796")</f>
        <v>FX220310796</v>
      </c>
      <c r="F403" t="s">
        <v>80</v>
      </c>
      <c r="G403" t="s">
        <v>80</v>
      </c>
      <c r="H403" t="s">
        <v>81</v>
      </c>
      <c r="I403" t="s">
        <v>951</v>
      </c>
      <c r="J403">
        <v>0</v>
      </c>
      <c r="K403" t="s">
        <v>83</v>
      </c>
      <c r="L403" t="s">
        <v>84</v>
      </c>
      <c r="M403" t="s">
        <v>85</v>
      </c>
      <c r="N403">
        <v>2</v>
      </c>
      <c r="O403" s="1">
        <v>44645.586354166669</v>
      </c>
      <c r="P403" s="1">
        <v>44645.610381944447</v>
      </c>
      <c r="Q403">
        <v>1699</v>
      </c>
      <c r="R403">
        <v>377</v>
      </c>
      <c r="S403" t="b">
        <v>0</v>
      </c>
      <c r="T403" t="s">
        <v>86</v>
      </c>
      <c r="U403" t="b">
        <v>0</v>
      </c>
      <c r="V403" t="s">
        <v>458</v>
      </c>
      <c r="W403" s="1">
        <v>44645.590428240743</v>
      </c>
      <c r="X403">
        <v>341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186</v>
      </c>
      <c r="AI403" s="1">
        <v>44645.610381944447</v>
      </c>
      <c r="AJ403">
        <v>36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  <row r="404" spans="1:57" x14ac:dyDescent="0.35">
      <c r="A404" t="s">
        <v>952</v>
      </c>
      <c r="B404" t="s">
        <v>77</v>
      </c>
      <c r="C404" t="s">
        <v>953</v>
      </c>
      <c r="D404" t="s">
        <v>79</v>
      </c>
      <c r="E404" s="2" t="str">
        <f>HYPERLINK("capsilon://?command=openfolder&amp;siteaddress=FAM.docvelocity-na8.net&amp;folderid=FX6321B54F-3CF7-D58F-896F-58D6F7F237F7","FX22039391")</f>
        <v>FX22039391</v>
      </c>
      <c r="F404" t="s">
        <v>80</v>
      </c>
      <c r="G404" t="s">
        <v>80</v>
      </c>
      <c r="H404" t="s">
        <v>81</v>
      </c>
      <c r="I404" t="s">
        <v>954</v>
      </c>
      <c r="J404">
        <v>0</v>
      </c>
      <c r="K404" t="s">
        <v>83</v>
      </c>
      <c r="L404" t="s">
        <v>84</v>
      </c>
      <c r="M404" t="s">
        <v>85</v>
      </c>
      <c r="N404">
        <v>2</v>
      </c>
      <c r="O404" s="1">
        <v>44645.606562499997</v>
      </c>
      <c r="P404" s="1">
        <v>44645.662442129629</v>
      </c>
      <c r="Q404">
        <v>3815</v>
      </c>
      <c r="R404">
        <v>1013</v>
      </c>
      <c r="S404" t="b">
        <v>0</v>
      </c>
      <c r="T404" t="s">
        <v>86</v>
      </c>
      <c r="U404" t="b">
        <v>0</v>
      </c>
      <c r="V404" t="s">
        <v>904</v>
      </c>
      <c r="W404" s="1">
        <v>44645.631249999999</v>
      </c>
      <c r="X404">
        <v>922</v>
      </c>
      <c r="Y404">
        <v>0</v>
      </c>
      <c r="Z404">
        <v>0</v>
      </c>
      <c r="AA404">
        <v>0</v>
      </c>
      <c r="AB404">
        <v>52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186</v>
      </c>
      <c r="AI404" s="1">
        <v>44645.662442129629</v>
      </c>
      <c r="AJ404">
        <v>18</v>
      </c>
      <c r="AK404">
        <v>0</v>
      </c>
      <c r="AL404">
        <v>0</v>
      </c>
      <c r="AM404">
        <v>0</v>
      </c>
      <c r="AN404">
        <v>52</v>
      </c>
      <c r="AO404">
        <v>0</v>
      </c>
      <c r="AP404">
        <v>0</v>
      </c>
      <c r="AQ404">
        <v>0</v>
      </c>
      <c r="AR404">
        <v>0</v>
      </c>
      <c r="AS404">
        <v>0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</row>
    <row r="405" spans="1:57" x14ac:dyDescent="0.35">
      <c r="A405" t="s">
        <v>955</v>
      </c>
      <c r="B405" t="s">
        <v>77</v>
      </c>
      <c r="C405" t="s">
        <v>953</v>
      </c>
      <c r="D405" t="s">
        <v>79</v>
      </c>
      <c r="E405" s="2" t="str">
        <f>HYPERLINK("capsilon://?command=openfolder&amp;siteaddress=FAM.docvelocity-na8.net&amp;folderid=FX6321B54F-3CF7-D58F-896F-58D6F7F237F7","FX22039391")</f>
        <v>FX22039391</v>
      </c>
      <c r="F405" t="s">
        <v>80</v>
      </c>
      <c r="G405" t="s">
        <v>80</v>
      </c>
      <c r="H405" t="s">
        <v>81</v>
      </c>
      <c r="I405" t="s">
        <v>956</v>
      </c>
      <c r="J405">
        <v>0</v>
      </c>
      <c r="K405" t="s">
        <v>83</v>
      </c>
      <c r="L405" t="s">
        <v>84</v>
      </c>
      <c r="M405" t="s">
        <v>85</v>
      </c>
      <c r="N405">
        <v>2</v>
      </c>
      <c r="O405" s="1">
        <v>44645.608738425923</v>
      </c>
      <c r="P405" s="1">
        <v>44645.662511574075</v>
      </c>
      <c r="Q405">
        <v>4518</v>
      </c>
      <c r="R405">
        <v>128</v>
      </c>
      <c r="S405" t="b">
        <v>0</v>
      </c>
      <c r="T405" t="s">
        <v>86</v>
      </c>
      <c r="U405" t="b">
        <v>0</v>
      </c>
      <c r="V405" t="s">
        <v>957</v>
      </c>
      <c r="W405" s="1">
        <v>44645.613796296297</v>
      </c>
      <c r="X405">
        <v>91</v>
      </c>
      <c r="Y405">
        <v>0</v>
      </c>
      <c r="Z405">
        <v>0</v>
      </c>
      <c r="AA405">
        <v>0</v>
      </c>
      <c r="AB405">
        <v>52</v>
      </c>
      <c r="AC405">
        <v>0</v>
      </c>
      <c r="AD405">
        <v>0</v>
      </c>
      <c r="AE405">
        <v>0</v>
      </c>
      <c r="AF405">
        <v>0</v>
      </c>
      <c r="AG405">
        <v>0</v>
      </c>
      <c r="AH405" t="s">
        <v>186</v>
      </c>
      <c r="AI405" s="1">
        <v>44645.662511574075</v>
      </c>
      <c r="AJ405">
        <v>6</v>
      </c>
      <c r="AK405">
        <v>0</v>
      </c>
      <c r="AL405">
        <v>0</v>
      </c>
      <c r="AM405">
        <v>0</v>
      </c>
      <c r="AN405">
        <v>52</v>
      </c>
      <c r="AO405">
        <v>0</v>
      </c>
      <c r="AP405">
        <v>0</v>
      </c>
      <c r="AQ405">
        <v>0</v>
      </c>
      <c r="AR405">
        <v>0</v>
      </c>
      <c r="AS405">
        <v>0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</row>
    <row r="406" spans="1:57" x14ac:dyDescent="0.35">
      <c r="A406" t="s">
        <v>958</v>
      </c>
      <c r="B406" t="s">
        <v>77</v>
      </c>
      <c r="C406" t="s">
        <v>959</v>
      </c>
      <c r="D406" t="s">
        <v>79</v>
      </c>
      <c r="E406" s="2" t="str">
        <f>HYPERLINK("capsilon://?command=openfolder&amp;siteaddress=FAM.docvelocity-na8.net&amp;folderid=FX059C8F12-C1E1-19A2-21A7-BAFE0619288F","FX220310111")</f>
        <v>FX220310111</v>
      </c>
      <c r="F406" t="s">
        <v>80</v>
      </c>
      <c r="G406" t="s">
        <v>80</v>
      </c>
      <c r="H406" t="s">
        <v>81</v>
      </c>
      <c r="I406" t="s">
        <v>960</v>
      </c>
      <c r="J406">
        <v>0</v>
      </c>
      <c r="K406" t="s">
        <v>83</v>
      </c>
      <c r="L406" t="s">
        <v>84</v>
      </c>
      <c r="M406" t="s">
        <v>85</v>
      </c>
      <c r="N406">
        <v>2</v>
      </c>
      <c r="O406" s="1">
        <v>44645.615497685183</v>
      </c>
      <c r="P406" s="1">
        <v>44645.662592592591</v>
      </c>
      <c r="Q406">
        <v>4004</v>
      </c>
      <c r="R406">
        <v>65</v>
      </c>
      <c r="S406" t="b">
        <v>0</v>
      </c>
      <c r="T406" t="s">
        <v>86</v>
      </c>
      <c r="U406" t="b">
        <v>0</v>
      </c>
      <c r="V406" t="s">
        <v>957</v>
      </c>
      <c r="W406" s="1">
        <v>44645.619363425925</v>
      </c>
      <c r="X406">
        <v>59</v>
      </c>
      <c r="Y406">
        <v>0</v>
      </c>
      <c r="Z406">
        <v>0</v>
      </c>
      <c r="AA406">
        <v>0</v>
      </c>
      <c r="AB406">
        <v>9</v>
      </c>
      <c r="AC406">
        <v>0</v>
      </c>
      <c r="AD406">
        <v>0</v>
      </c>
      <c r="AE406">
        <v>0</v>
      </c>
      <c r="AF406">
        <v>0</v>
      </c>
      <c r="AG406">
        <v>0</v>
      </c>
      <c r="AH406" t="s">
        <v>186</v>
      </c>
      <c r="AI406" s="1">
        <v>44645.662592592591</v>
      </c>
      <c r="AJ406">
        <v>6</v>
      </c>
      <c r="AK406">
        <v>0</v>
      </c>
      <c r="AL406">
        <v>0</v>
      </c>
      <c r="AM406">
        <v>0</v>
      </c>
      <c r="AN406">
        <v>9</v>
      </c>
      <c r="AO406">
        <v>0</v>
      </c>
      <c r="AP406">
        <v>0</v>
      </c>
      <c r="AQ406">
        <v>0</v>
      </c>
      <c r="AR406">
        <v>0</v>
      </c>
      <c r="AS406">
        <v>0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</row>
    <row r="407" spans="1:57" x14ac:dyDescent="0.35">
      <c r="A407" t="s">
        <v>961</v>
      </c>
      <c r="B407" t="s">
        <v>77</v>
      </c>
      <c r="C407" t="s">
        <v>959</v>
      </c>
      <c r="D407" t="s">
        <v>79</v>
      </c>
      <c r="E407" s="2" t="str">
        <f>HYPERLINK("capsilon://?command=openfolder&amp;siteaddress=FAM.docvelocity-na8.net&amp;folderid=FX059C8F12-C1E1-19A2-21A7-BAFE0619288F","FX220310111")</f>
        <v>FX220310111</v>
      </c>
      <c r="F407" t="s">
        <v>80</v>
      </c>
      <c r="G407" t="s">
        <v>80</v>
      </c>
      <c r="H407" t="s">
        <v>81</v>
      </c>
      <c r="I407" t="s">
        <v>962</v>
      </c>
      <c r="J407">
        <v>0</v>
      </c>
      <c r="K407" t="s">
        <v>83</v>
      </c>
      <c r="L407" t="s">
        <v>84</v>
      </c>
      <c r="M407" t="s">
        <v>85</v>
      </c>
      <c r="N407">
        <v>2</v>
      </c>
      <c r="O407" s="1">
        <v>44645.616076388891</v>
      </c>
      <c r="P407" s="1">
        <v>44645.663958333331</v>
      </c>
      <c r="Q407">
        <v>3784</v>
      </c>
      <c r="R407">
        <v>353</v>
      </c>
      <c r="S407" t="b">
        <v>0</v>
      </c>
      <c r="T407" t="s">
        <v>86</v>
      </c>
      <c r="U407" t="b">
        <v>0</v>
      </c>
      <c r="V407" t="s">
        <v>174</v>
      </c>
      <c r="W407" s="1">
        <v>44645.623379629629</v>
      </c>
      <c r="X407">
        <v>235</v>
      </c>
      <c r="Y407">
        <v>9</v>
      </c>
      <c r="Z407">
        <v>0</v>
      </c>
      <c r="AA407">
        <v>9</v>
      </c>
      <c r="AB407">
        <v>0</v>
      </c>
      <c r="AC407">
        <v>6</v>
      </c>
      <c r="AD407">
        <v>-9</v>
      </c>
      <c r="AE407">
        <v>0</v>
      </c>
      <c r="AF407">
        <v>0</v>
      </c>
      <c r="AG407">
        <v>0</v>
      </c>
      <c r="AH407" t="s">
        <v>186</v>
      </c>
      <c r="AI407" s="1">
        <v>44645.663958333331</v>
      </c>
      <c r="AJ407">
        <v>118</v>
      </c>
      <c r="AK407">
        <v>4</v>
      </c>
      <c r="AL407">
        <v>0</v>
      </c>
      <c r="AM407">
        <v>4</v>
      </c>
      <c r="AN407">
        <v>0</v>
      </c>
      <c r="AO407">
        <v>4</v>
      </c>
      <c r="AP407">
        <v>-13</v>
      </c>
      <c r="AQ407">
        <v>0</v>
      </c>
      <c r="AR407">
        <v>0</v>
      </c>
      <c r="AS407">
        <v>0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</row>
    <row r="408" spans="1:57" x14ac:dyDescent="0.35">
      <c r="A408" t="s">
        <v>963</v>
      </c>
      <c r="B408" t="s">
        <v>77</v>
      </c>
      <c r="C408" t="s">
        <v>334</v>
      </c>
      <c r="D408" t="s">
        <v>79</v>
      </c>
      <c r="E408" s="2" t="str">
        <f>HYPERLINK("capsilon://?command=openfolder&amp;siteaddress=FAM.docvelocity-na8.net&amp;folderid=FX4F122F21-8D39-957E-78CC-862FF31B9B0D","FX22032824")</f>
        <v>FX22032824</v>
      </c>
      <c r="F408" t="s">
        <v>80</v>
      </c>
      <c r="G408" t="s">
        <v>80</v>
      </c>
      <c r="H408" t="s">
        <v>81</v>
      </c>
      <c r="I408" t="s">
        <v>964</v>
      </c>
      <c r="J408">
        <v>0</v>
      </c>
      <c r="K408" t="s">
        <v>83</v>
      </c>
      <c r="L408" t="s">
        <v>84</v>
      </c>
      <c r="M408" t="s">
        <v>85</v>
      </c>
      <c r="N408">
        <v>2</v>
      </c>
      <c r="O408" s="1">
        <v>44645.616608796299</v>
      </c>
      <c r="P408" s="1">
        <v>44645.664421296293</v>
      </c>
      <c r="Q408">
        <v>3910</v>
      </c>
      <c r="R408">
        <v>221</v>
      </c>
      <c r="S408" t="b">
        <v>0</v>
      </c>
      <c r="T408" t="s">
        <v>86</v>
      </c>
      <c r="U408" t="b">
        <v>0</v>
      </c>
      <c r="V408" t="s">
        <v>957</v>
      </c>
      <c r="W408" s="1">
        <v>44645.621481481481</v>
      </c>
      <c r="X408">
        <v>182</v>
      </c>
      <c r="Y408">
        <v>9</v>
      </c>
      <c r="Z408">
        <v>0</v>
      </c>
      <c r="AA408">
        <v>9</v>
      </c>
      <c r="AB408">
        <v>0</v>
      </c>
      <c r="AC408">
        <v>3</v>
      </c>
      <c r="AD408">
        <v>-9</v>
      </c>
      <c r="AE408">
        <v>0</v>
      </c>
      <c r="AF408">
        <v>0</v>
      </c>
      <c r="AG408">
        <v>0</v>
      </c>
      <c r="AH408" t="s">
        <v>186</v>
      </c>
      <c r="AI408" s="1">
        <v>44645.664421296293</v>
      </c>
      <c r="AJ408">
        <v>39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-9</v>
      </c>
      <c r="AQ408">
        <v>0</v>
      </c>
      <c r="AR408">
        <v>0</v>
      </c>
      <c r="AS408">
        <v>0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</row>
    <row r="409" spans="1:57" x14ac:dyDescent="0.35">
      <c r="A409" t="s">
        <v>965</v>
      </c>
      <c r="B409" t="s">
        <v>77</v>
      </c>
      <c r="C409" t="s">
        <v>334</v>
      </c>
      <c r="D409" t="s">
        <v>79</v>
      </c>
      <c r="E409" s="2" t="str">
        <f>HYPERLINK("capsilon://?command=openfolder&amp;siteaddress=FAM.docvelocity-na8.net&amp;folderid=FX4F122F21-8D39-957E-78CC-862FF31B9B0D","FX22032824")</f>
        <v>FX22032824</v>
      </c>
      <c r="F409" t="s">
        <v>80</v>
      </c>
      <c r="G409" t="s">
        <v>80</v>
      </c>
      <c r="H409" t="s">
        <v>81</v>
      </c>
      <c r="I409" t="s">
        <v>966</v>
      </c>
      <c r="J409">
        <v>100</v>
      </c>
      <c r="K409" t="s">
        <v>83</v>
      </c>
      <c r="L409" t="s">
        <v>84</v>
      </c>
      <c r="M409" t="s">
        <v>85</v>
      </c>
      <c r="N409">
        <v>1</v>
      </c>
      <c r="O409" s="1">
        <v>44645.620972222219</v>
      </c>
      <c r="P409" s="1">
        <v>44645.625740740739</v>
      </c>
      <c r="Q409">
        <v>185</v>
      </c>
      <c r="R409">
        <v>227</v>
      </c>
      <c r="S409" t="b">
        <v>0</v>
      </c>
      <c r="T409" t="s">
        <v>86</v>
      </c>
      <c r="U409" t="b">
        <v>0</v>
      </c>
      <c r="V409" t="s">
        <v>426</v>
      </c>
      <c r="W409" s="1">
        <v>44645.625740740739</v>
      </c>
      <c r="X409">
        <v>119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100</v>
      </c>
      <c r="AE409">
        <v>95</v>
      </c>
      <c r="AF409">
        <v>0</v>
      </c>
      <c r="AG409">
        <v>3</v>
      </c>
      <c r="AH409" t="s">
        <v>86</v>
      </c>
      <c r="AI409" t="s">
        <v>86</v>
      </c>
      <c r="AJ409" t="s">
        <v>86</v>
      </c>
      <c r="AK409" t="s">
        <v>86</v>
      </c>
      <c r="AL409" t="s">
        <v>86</v>
      </c>
      <c r="AM409" t="s">
        <v>86</v>
      </c>
      <c r="AN409" t="s">
        <v>86</v>
      </c>
      <c r="AO409" t="s">
        <v>86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</row>
    <row r="410" spans="1:57" x14ac:dyDescent="0.35">
      <c r="A410" t="s">
        <v>967</v>
      </c>
      <c r="B410" t="s">
        <v>77</v>
      </c>
      <c r="C410" t="s">
        <v>334</v>
      </c>
      <c r="D410" t="s">
        <v>79</v>
      </c>
      <c r="E410" s="2" t="str">
        <f>HYPERLINK("capsilon://?command=openfolder&amp;siteaddress=FAM.docvelocity-na8.net&amp;folderid=FX4F122F21-8D39-957E-78CC-862FF31B9B0D","FX22032824")</f>
        <v>FX22032824</v>
      </c>
      <c r="F410" t="s">
        <v>80</v>
      </c>
      <c r="G410" t="s">
        <v>80</v>
      </c>
      <c r="H410" t="s">
        <v>81</v>
      </c>
      <c r="I410" t="s">
        <v>968</v>
      </c>
      <c r="J410">
        <v>124</v>
      </c>
      <c r="K410" t="s">
        <v>83</v>
      </c>
      <c r="L410" t="s">
        <v>84</v>
      </c>
      <c r="M410" t="s">
        <v>85</v>
      </c>
      <c r="N410">
        <v>1</v>
      </c>
      <c r="O410" s="1">
        <v>44645.621493055558</v>
      </c>
      <c r="P410" s="1">
        <v>44645.630127314813</v>
      </c>
      <c r="Q410">
        <v>267</v>
      </c>
      <c r="R410">
        <v>479</v>
      </c>
      <c r="S410" t="b">
        <v>0</v>
      </c>
      <c r="T410" t="s">
        <v>86</v>
      </c>
      <c r="U410" t="b">
        <v>0</v>
      </c>
      <c r="V410" t="s">
        <v>426</v>
      </c>
      <c r="W410" s="1">
        <v>44645.630127314813</v>
      </c>
      <c r="X410">
        <v>378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124</v>
      </c>
      <c r="AE410">
        <v>119</v>
      </c>
      <c r="AF410">
        <v>0</v>
      </c>
      <c r="AG410">
        <v>3</v>
      </c>
      <c r="AH410" t="s">
        <v>86</v>
      </c>
      <c r="AI410" t="s">
        <v>86</v>
      </c>
      <c r="AJ410" t="s">
        <v>86</v>
      </c>
      <c r="AK410" t="s">
        <v>86</v>
      </c>
      <c r="AL410" t="s">
        <v>86</v>
      </c>
      <c r="AM410" t="s">
        <v>86</v>
      </c>
      <c r="AN410" t="s">
        <v>86</v>
      </c>
      <c r="AO410" t="s">
        <v>86</v>
      </c>
      <c r="AP410" t="s">
        <v>86</v>
      </c>
      <c r="AQ410" t="s">
        <v>86</v>
      </c>
      <c r="AR410" t="s">
        <v>86</v>
      </c>
      <c r="AS410" t="s">
        <v>86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</row>
    <row r="411" spans="1:57" x14ac:dyDescent="0.35">
      <c r="A411" t="s">
        <v>969</v>
      </c>
      <c r="B411" t="s">
        <v>77</v>
      </c>
      <c r="C411" t="s">
        <v>334</v>
      </c>
      <c r="D411" t="s">
        <v>79</v>
      </c>
      <c r="E411" s="2" t="str">
        <f>HYPERLINK("capsilon://?command=openfolder&amp;siteaddress=FAM.docvelocity-na8.net&amp;folderid=FX4F122F21-8D39-957E-78CC-862FF31B9B0D","FX22032824")</f>
        <v>FX22032824</v>
      </c>
      <c r="F411" t="s">
        <v>80</v>
      </c>
      <c r="G411" t="s">
        <v>80</v>
      </c>
      <c r="H411" t="s">
        <v>81</v>
      </c>
      <c r="I411" t="s">
        <v>966</v>
      </c>
      <c r="J411">
        <v>148</v>
      </c>
      <c r="K411" t="s">
        <v>83</v>
      </c>
      <c r="L411" t="s">
        <v>84</v>
      </c>
      <c r="M411" t="s">
        <v>85</v>
      </c>
      <c r="N411">
        <v>2</v>
      </c>
      <c r="O411" s="1">
        <v>44645.626689814817</v>
      </c>
      <c r="P411" s="1">
        <v>44645.654768518521</v>
      </c>
      <c r="Q411">
        <v>1334</v>
      </c>
      <c r="R411">
        <v>1092</v>
      </c>
      <c r="S411" t="b">
        <v>0</v>
      </c>
      <c r="T411" t="s">
        <v>86</v>
      </c>
      <c r="U411" t="b">
        <v>1</v>
      </c>
      <c r="V411" t="s">
        <v>468</v>
      </c>
      <c r="W411" s="1">
        <v>44645.638275462959</v>
      </c>
      <c r="X411">
        <v>911</v>
      </c>
      <c r="Y411">
        <v>118</v>
      </c>
      <c r="Z411">
        <v>0</v>
      </c>
      <c r="AA411">
        <v>118</v>
      </c>
      <c r="AB411">
        <v>0</v>
      </c>
      <c r="AC411">
        <v>37</v>
      </c>
      <c r="AD411">
        <v>30</v>
      </c>
      <c r="AE411">
        <v>0</v>
      </c>
      <c r="AF411">
        <v>0</v>
      </c>
      <c r="AG411">
        <v>0</v>
      </c>
      <c r="AH411" t="s">
        <v>186</v>
      </c>
      <c r="AI411" s="1">
        <v>44645.654768518521</v>
      </c>
      <c r="AJ411">
        <v>181</v>
      </c>
      <c r="AK411">
        <v>4</v>
      </c>
      <c r="AL411">
        <v>0</v>
      </c>
      <c r="AM411">
        <v>4</v>
      </c>
      <c r="AN411">
        <v>0</v>
      </c>
      <c r="AO411">
        <v>3</v>
      </c>
      <c r="AP411">
        <v>26</v>
      </c>
      <c r="AQ411">
        <v>0</v>
      </c>
      <c r="AR411">
        <v>0</v>
      </c>
      <c r="AS411">
        <v>0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</row>
    <row r="412" spans="1:57" x14ac:dyDescent="0.35">
      <c r="A412" t="s">
        <v>970</v>
      </c>
      <c r="B412" t="s">
        <v>77</v>
      </c>
      <c r="C412" t="s">
        <v>604</v>
      </c>
      <c r="D412" t="s">
        <v>79</v>
      </c>
      <c r="E412" s="2" t="str">
        <f>HYPERLINK("capsilon://?command=openfolder&amp;siteaddress=FAM.docvelocity-na8.net&amp;folderid=FX2686A77D-0B1A-EC1F-E53A-D87D8E35D0E0","FX22037187")</f>
        <v>FX22037187</v>
      </c>
      <c r="F412" t="s">
        <v>80</v>
      </c>
      <c r="G412" t="s">
        <v>80</v>
      </c>
      <c r="H412" t="s">
        <v>81</v>
      </c>
      <c r="I412" t="s">
        <v>971</v>
      </c>
      <c r="J412">
        <v>99</v>
      </c>
      <c r="K412" t="s">
        <v>83</v>
      </c>
      <c r="L412" t="s">
        <v>84</v>
      </c>
      <c r="M412" t="s">
        <v>85</v>
      </c>
      <c r="N412">
        <v>1</v>
      </c>
      <c r="O412" s="1">
        <v>44645.628460648149</v>
      </c>
      <c r="P412" s="1">
        <v>44645.631805555553</v>
      </c>
      <c r="Q412">
        <v>127</v>
      </c>
      <c r="R412">
        <v>162</v>
      </c>
      <c r="S412" t="b">
        <v>0</v>
      </c>
      <c r="T412" t="s">
        <v>86</v>
      </c>
      <c r="U412" t="b">
        <v>0</v>
      </c>
      <c r="V412" t="s">
        <v>426</v>
      </c>
      <c r="W412" s="1">
        <v>44645.631805555553</v>
      </c>
      <c r="X412">
        <v>144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99</v>
      </c>
      <c r="AE412">
        <v>94</v>
      </c>
      <c r="AF412">
        <v>0</v>
      </c>
      <c r="AG412">
        <v>3</v>
      </c>
      <c r="AH412" t="s">
        <v>86</v>
      </c>
      <c r="AI412" t="s">
        <v>86</v>
      </c>
      <c r="AJ412" t="s">
        <v>86</v>
      </c>
      <c r="AK412" t="s">
        <v>86</v>
      </c>
      <c r="AL412" t="s">
        <v>86</v>
      </c>
      <c r="AM412" t="s">
        <v>86</v>
      </c>
      <c r="AN412" t="s">
        <v>86</v>
      </c>
      <c r="AO412" t="s">
        <v>86</v>
      </c>
      <c r="AP412" t="s">
        <v>86</v>
      </c>
      <c r="AQ412" t="s">
        <v>86</v>
      </c>
      <c r="AR412" t="s">
        <v>86</v>
      </c>
      <c r="AS412" t="s">
        <v>86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</row>
    <row r="413" spans="1:57" x14ac:dyDescent="0.35">
      <c r="A413" t="s">
        <v>972</v>
      </c>
      <c r="B413" t="s">
        <v>77</v>
      </c>
      <c r="C413" t="s">
        <v>604</v>
      </c>
      <c r="D413" t="s">
        <v>79</v>
      </c>
      <c r="E413" s="2" t="str">
        <f>HYPERLINK("capsilon://?command=openfolder&amp;siteaddress=FAM.docvelocity-na8.net&amp;folderid=FX2686A77D-0B1A-EC1F-E53A-D87D8E35D0E0","FX22037187")</f>
        <v>FX22037187</v>
      </c>
      <c r="F413" t="s">
        <v>80</v>
      </c>
      <c r="G413" t="s">
        <v>80</v>
      </c>
      <c r="H413" t="s">
        <v>81</v>
      </c>
      <c r="I413" t="s">
        <v>973</v>
      </c>
      <c r="J413">
        <v>104</v>
      </c>
      <c r="K413" t="s">
        <v>83</v>
      </c>
      <c r="L413" t="s">
        <v>84</v>
      </c>
      <c r="M413" t="s">
        <v>85</v>
      </c>
      <c r="N413">
        <v>1</v>
      </c>
      <c r="O413" s="1">
        <v>44645.629467592589</v>
      </c>
      <c r="P413" s="1">
        <v>44645.632754629631</v>
      </c>
      <c r="Q413">
        <v>164</v>
      </c>
      <c r="R413">
        <v>120</v>
      </c>
      <c r="S413" t="b">
        <v>0</v>
      </c>
      <c r="T413" t="s">
        <v>86</v>
      </c>
      <c r="U413" t="b">
        <v>0</v>
      </c>
      <c r="V413" t="s">
        <v>426</v>
      </c>
      <c r="W413" s="1">
        <v>44645.632754629631</v>
      </c>
      <c r="X413">
        <v>81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104</v>
      </c>
      <c r="AE413">
        <v>99</v>
      </c>
      <c r="AF413">
        <v>0</v>
      </c>
      <c r="AG413">
        <v>3</v>
      </c>
      <c r="AH413" t="s">
        <v>86</v>
      </c>
      <c r="AI413" t="s">
        <v>86</v>
      </c>
      <c r="AJ413" t="s">
        <v>86</v>
      </c>
      <c r="AK413" t="s">
        <v>86</v>
      </c>
      <c r="AL413" t="s">
        <v>86</v>
      </c>
      <c r="AM413" t="s">
        <v>86</v>
      </c>
      <c r="AN413" t="s">
        <v>86</v>
      </c>
      <c r="AO413" t="s">
        <v>86</v>
      </c>
      <c r="AP413" t="s">
        <v>86</v>
      </c>
      <c r="AQ413" t="s">
        <v>86</v>
      </c>
      <c r="AR413" t="s">
        <v>86</v>
      </c>
      <c r="AS413" t="s">
        <v>86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</row>
    <row r="414" spans="1:57" x14ac:dyDescent="0.35">
      <c r="A414" t="s">
        <v>974</v>
      </c>
      <c r="B414" t="s">
        <v>77</v>
      </c>
      <c r="C414" t="s">
        <v>604</v>
      </c>
      <c r="D414" t="s">
        <v>79</v>
      </c>
      <c r="E414" s="2" t="str">
        <f>HYPERLINK("capsilon://?command=openfolder&amp;siteaddress=FAM.docvelocity-na8.net&amp;folderid=FX2686A77D-0B1A-EC1F-E53A-D87D8E35D0E0","FX22037187")</f>
        <v>FX22037187</v>
      </c>
      <c r="F414" t="s">
        <v>80</v>
      </c>
      <c r="G414" t="s">
        <v>80</v>
      </c>
      <c r="H414" t="s">
        <v>81</v>
      </c>
      <c r="I414" t="s">
        <v>975</v>
      </c>
      <c r="J414">
        <v>99</v>
      </c>
      <c r="K414" t="s">
        <v>83</v>
      </c>
      <c r="L414" t="s">
        <v>84</v>
      </c>
      <c r="M414" t="s">
        <v>85</v>
      </c>
      <c r="N414">
        <v>1</v>
      </c>
      <c r="O414" s="1">
        <v>44645.630532407406</v>
      </c>
      <c r="P414" s="1">
        <v>44645.633645833332</v>
      </c>
      <c r="Q414">
        <v>163</v>
      </c>
      <c r="R414">
        <v>106</v>
      </c>
      <c r="S414" t="b">
        <v>0</v>
      </c>
      <c r="T414" t="s">
        <v>86</v>
      </c>
      <c r="U414" t="b">
        <v>0</v>
      </c>
      <c r="V414" t="s">
        <v>426</v>
      </c>
      <c r="W414" s="1">
        <v>44645.633645833332</v>
      </c>
      <c r="X414">
        <v>77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99</v>
      </c>
      <c r="AE414">
        <v>94</v>
      </c>
      <c r="AF414">
        <v>0</v>
      </c>
      <c r="AG414">
        <v>3</v>
      </c>
      <c r="AH414" t="s">
        <v>86</v>
      </c>
      <c r="AI414" t="s">
        <v>86</v>
      </c>
      <c r="AJ414" t="s">
        <v>86</v>
      </c>
      <c r="AK414" t="s">
        <v>86</v>
      </c>
      <c r="AL414" t="s">
        <v>86</v>
      </c>
      <c r="AM414" t="s">
        <v>86</v>
      </c>
      <c r="AN414" t="s">
        <v>86</v>
      </c>
      <c r="AO414" t="s">
        <v>86</v>
      </c>
      <c r="AP414" t="s">
        <v>86</v>
      </c>
      <c r="AQ414" t="s">
        <v>86</v>
      </c>
      <c r="AR414" t="s">
        <v>86</v>
      </c>
      <c r="AS414" t="s">
        <v>86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</row>
    <row r="415" spans="1:57" x14ac:dyDescent="0.35">
      <c r="A415" t="s">
        <v>976</v>
      </c>
      <c r="B415" t="s">
        <v>77</v>
      </c>
      <c r="C415" t="s">
        <v>334</v>
      </c>
      <c r="D415" t="s">
        <v>79</v>
      </c>
      <c r="E415" s="2" t="str">
        <f>HYPERLINK("capsilon://?command=openfolder&amp;siteaddress=FAM.docvelocity-na8.net&amp;folderid=FX4F122F21-8D39-957E-78CC-862FF31B9B0D","FX22032824")</f>
        <v>FX22032824</v>
      </c>
      <c r="F415" t="s">
        <v>80</v>
      </c>
      <c r="G415" t="s">
        <v>80</v>
      </c>
      <c r="H415" t="s">
        <v>81</v>
      </c>
      <c r="I415" t="s">
        <v>968</v>
      </c>
      <c r="J415">
        <v>172</v>
      </c>
      <c r="K415" t="s">
        <v>83</v>
      </c>
      <c r="L415" t="s">
        <v>84</v>
      </c>
      <c r="M415" t="s">
        <v>85</v>
      </c>
      <c r="N415">
        <v>2</v>
      </c>
      <c r="O415" s="1">
        <v>44645.630740740744</v>
      </c>
      <c r="P415" s="1">
        <v>44645.656851851854</v>
      </c>
      <c r="Q415">
        <v>1839</v>
      </c>
      <c r="R415">
        <v>417</v>
      </c>
      <c r="S415" t="b">
        <v>0</v>
      </c>
      <c r="T415" t="s">
        <v>86</v>
      </c>
      <c r="U415" t="b">
        <v>1</v>
      </c>
      <c r="V415" t="s">
        <v>957</v>
      </c>
      <c r="W415" s="1">
        <v>44645.633634259262</v>
      </c>
      <c r="X415">
        <v>238</v>
      </c>
      <c r="Y415">
        <v>157</v>
      </c>
      <c r="Z415">
        <v>0</v>
      </c>
      <c r="AA415">
        <v>157</v>
      </c>
      <c r="AB415">
        <v>0</v>
      </c>
      <c r="AC415">
        <v>0</v>
      </c>
      <c r="AD415">
        <v>15</v>
      </c>
      <c r="AE415">
        <v>0</v>
      </c>
      <c r="AF415">
        <v>0</v>
      </c>
      <c r="AG415">
        <v>0</v>
      </c>
      <c r="AH415" t="s">
        <v>186</v>
      </c>
      <c r="AI415" s="1">
        <v>44645.656851851854</v>
      </c>
      <c r="AJ415">
        <v>179</v>
      </c>
      <c r="AK415">
        <v>3</v>
      </c>
      <c r="AL415">
        <v>0</v>
      </c>
      <c r="AM415">
        <v>3</v>
      </c>
      <c r="AN415">
        <v>0</v>
      </c>
      <c r="AO415">
        <v>3</v>
      </c>
      <c r="AP415">
        <v>12</v>
      </c>
      <c r="AQ415">
        <v>0</v>
      </c>
      <c r="AR415">
        <v>0</v>
      </c>
      <c r="AS415">
        <v>0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</row>
    <row r="416" spans="1:57" x14ac:dyDescent="0.35">
      <c r="A416" t="s">
        <v>977</v>
      </c>
      <c r="B416" t="s">
        <v>77</v>
      </c>
      <c r="C416" t="s">
        <v>604</v>
      </c>
      <c r="D416" t="s">
        <v>79</v>
      </c>
      <c r="E416" s="2" t="str">
        <f>HYPERLINK("capsilon://?command=openfolder&amp;siteaddress=FAM.docvelocity-na8.net&amp;folderid=FX2686A77D-0B1A-EC1F-E53A-D87D8E35D0E0","FX22037187")</f>
        <v>FX22037187</v>
      </c>
      <c r="F416" t="s">
        <v>80</v>
      </c>
      <c r="G416" t="s">
        <v>80</v>
      </c>
      <c r="H416" t="s">
        <v>81</v>
      </c>
      <c r="I416" t="s">
        <v>971</v>
      </c>
      <c r="J416">
        <v>147</v>
      </c>
      <c r="K416" t="s">
        <v>83</v>
      </c>
      <c r="L416" t="s">
        <v>84</v>
      </c>
      <c r="M416" t="s">
        <v>85</v>
      </c>
      <c r="N416">
        <v>2</v>
      </c>
      <c r="O416" s="1">
        <v>44645.63244212963</v>
      </c>
      <c r="P416" s="1">
        <v>44645.658217592594</v>
      </c>
      <c r="Q416">
        <v>1445</v>
      </c>
      <c r="R416">
        <v>782</v>
      </c>
      <c r="S416" t="b">
        <v>0</v>
      </c>
      <c r="T416" t="s">
        <v>86</v>
      </c>
      <c r="U416" t="b">
        <v>1</v>
      </c>
      <c r="V416" t="s">
        <v>904</v>
      </c>
      <c r="W416" s="1">
        <v>44645.640324074076</v>
      </c>
      <c r="X416">
        <v>665</v>
      </c>
      <c r="Y416">
        <v>132</v>
      </c>
      <c r="Z416">
        <v>0</v>
      </c>
      <c r="AA416">
        <v>132</v>
      </c>
      <c r="AB416">
        <v>0</v>
      </c>
      <c r="AC416">
        <v>3</v>
      </c>
      <c r="AD416">
        <v>15</v>
      </c>
      <c r="AE416">
        <v>0</v>
      </c>
      <c r="AF416">
        <v>0</v>
      </c>
      <c r="AG416">
        <v>0</v>
      </c>
      <c r="AH416" t="s">
        <v>186</v>
      </c>
      <c r="AI416" s="1">
        <v>44645.658217592594</v>
      </c>
      <c r="AJ416">
        <v>117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15</v>
      </c>
      <c r="AQ416">
        <v>0</v>
      </c>
      <c r="AR416">
        <v>0</v>
      </c>
      <c r="AS416">
        <v>0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</row>
    <row r="417" spans="1:57" x14ac:dyDescent="0.35">
      <c r="A417" t="s">
        <v>978</v>
      </c>
      <c r="B417" t="s">
        <v>77</v>
      </c>
      <c r="C417" t="s">
        <v>604</v>
      </c>
      <c r="D417" t="s">
        <v>79</v>
      </c>
      <c r="E417" s="2" t="str">
        <f>HYPERLINK("capsilon://?command=openfolder&amp;siteaddress=FAM.docvelocity-na8.net&amp;folderid=FX2686A77D-0B1A-EC1F-E53A-D87D8E35D0E0","FX22037187")</f>
        <v>FX22037187</v>
      </c>
      <c r="F417" t="s">
        <v>80</v>
      </c>
      <c r="G417" t="s">
        <v>80</v>
      </c>
      <c r="H417" t="s">
        <v>81</v>
      </c>
      <c r="I417" t="s">
        <v>973</v>
      </c>
      <c r="J417">
        <v>152</v>
      </c>
      <c r="K417" t="s">
        <v>83</v>
      </c>
      <c r="L417" t="s">
        <v>84</v>
      </c>
      <c r="M417" t="s">
        <v>85</v>
      </c>
      <c r="N417">
        <v>2</v>
      </c>
      <c r="O417" s="1">
        <v>44645.633726851855</v>
      </c>
      <c r="P417" s="1">
        <v>44645.659930555557</v>
      </c>
      <c r="Q417">
        <v>1572</v>
      </c>
      <c r="R417">
        <v>692</v>
      </c>
      <c r="S417" t="b">
        <v>0</v>
      </c>
      <c r="T417" t="s">
        <v>86</v>
      </c>
      <c r="U417" t="b">
        <v>1</v>
      </c>
      <c r="V417" t="s">
        <v>468</v>
      </c>
      <c r="W417" s="1">
        <v>44645.644282407404</v>
      </c>
      <c r="X417">
        <v>518</v>
      </c>
      <c r="Y417">
        <v>117</v>
      </c>
      <c r="Z417">
        <v>0</v>
      </c>
      <c r="AA417">
        <v>117</v>
      </c>
      <c r="AB417">
        <v>0</v>
      </c>
      <c r="AC417">
        <v>10</v>
      </c>
      <c r="AD417">
        <v>35</v>
      </c>
      <c r="AE417">
        <v>0</v>
      </c>
      <c r="AF417">
        <v>0</v>
      </c>
      <c r="AG417">
        <v>0</v>
      </c>
      <c r="AH417" t="s">
        <v>186</v>
      </c>
      <c r="AI417" s="1">
        <v>44645.659930555557</v>
      </c>
      <c r="AJ417">
        <v>148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35</v>
      </c>
      <c r="AQ417">
        <v>0</v>
      </c>
      <c r="AR417">
        <v>0</v>
      </c>
      <c r="AS417">
        <v>0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</row>
    <row r="418" spans="1:57" x14ac:dyDescent="0.35">
      <c r="A418" t="s">
        <v>979</v>
      </c>
      <c r="B418" t="s">
        <v>77</v>
      </c>
      <c r="C418" t="s">
        <v>604</v>
      </c>
      <c r="D418" t="s">
        <v>79</v>
      </c>
      <c r="E418" s="2" t="str">
        <f>HYPERLINK("capsilon://?command=openfolder&amp;siteaddress=FAM.docvelocity-na8.net&amp;folderid=FX2686A77D-0B1A-EC1F-E53A-D87D8E35D0E0","FX22037187")</f>
        <v>FX22037187</v>
      </c>
      <c r="F418" t="s">
        <v>80</v>
      </c>
      <c r="G418" t="s">
        <v>80</v>
      </c>
      <c r="H418" t="s">
        <v>81</v>
      </c>
      <c r="I418" t="s">
        <v>975</v>
      </c>
      <c r="J418">
        <v>147</v>
      </c>
      <c r="K418" t="s">
        <v>83</v>
      </c>
      <c r="L418" t="s">
        <v>84</v>
      </c>
      <c r="M418" t="s">
        <v>85</v>
      </c>
      <c r="N418">
        <v>2</v>
      </c>
      <c r="O418" s="1">
        <v>44645.634305555555</v>
      </c>
      <c r="P418" s="1">
        <v>44645.662222222221</v>
      </c>
      <c r="Q418">
        <v>1882</v>
      </c>
      <c r="R418">
        <v>530</v>
      </c>
      <c r="S418" t="b">
        <v>0</v>
      </c>
      <c r="T418" t="s">
        <v>86</v>
      </c>
      <c r="U418" t="b">
        <v>1</v>
      </c>
      <c r="V418" t="s">
        <v>476</v>
      </c>
      <c r="W418" s="1">
        <v>44645.642442129632</v>
      </c>
      <c r="X418">
        <v>319</v>
      </c>
      <c r="Y418">
        <v>132</v>
      </c>
      <c r="Z418">
        <v>0</v>
      </c>
      <c r="AA418">
        <v>132</v>
      </c>
      <c r="AB418">
        <v>0</v>
      </c>
      <c r="AC418">
        <v>5</v>
      </c>
      <c r="AD418">
        <v>15</v>
      </c>
      <c r="AE418">
        <v>0</v>
      </c>
      <c r="AF418">
        <v>0</v>
      </c>
      <c r="AG418">
        <v>0</v>
      </c>
      <c r="AH418" t="s">
        <v>186</v>
      </c>
      <c r="AI418" s="1">
        <v>44645.662222222221</v>
      </c>
      <c r="AJ418">
        <v>197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15</v>
      </c>
      <c r="AQ418">
        <v>0</v>
      </c>
      <c r="AR418">
        <v>0</v>
      </c>
      <c r="AS418">
        <v>0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</row>
    <row r="419" spans="1:57" x14ac:dyDescent="0.35">
      <c r="A419" t="s">
        <v>980</v>
      </c>
      <c r="B419" t="s">
        <v>77</v>
      </c>
      <c r="C419" t="s">
        <v>981</v>
      </c>
      <c r="D419" t="s">
        <v>79</v>
      </c>
      <c r="E419" s="2" t="str">
        <f>HYPERLINK("capsilon://?command=openfolder&amp;siteaddress=FAM.docvelocity-na8.net&amp;folderid=FXE241E350-5516-3BC3-19FD-B09EAF56E470","FX22037304")</f>
        <v>FX22037304</v>
      </c>
      <c r="F419" t="s">
        <v>80</v>
      </c>
      <c r="G419" t="s">
        <v>80</v>
      </c>
      <c r="H419" t="s">
        <v>81</v>
      </c>
      <c r="I419" t="s">
        <v>982</v>
      </c>
      <c r="J419">
        <v>0</v>
      </c>
      <c r="K419" t="s">
        <v>83</v>
      </c>
      <c r="L419" t="s">
        <v>84</v>
      </c>
      <c r="M419" t="s">
        <v>85</v>
      </c>
      <c r="N419">
        <v>2</v>
      </c>
      <c r="O419" s="1">
        <v>44645.760601851849</v>
      </c>
      <c r="P419" s="1">
        <v>44645.770555555559</v>
      </c>
      <c r="Q419">
        <v>639</v>
      </c>
      <c r="R419">
        <v>221</v>
      </c>
      <c r="S419" t="b">
        <v>0</v>
      </c>
      <c r="T419" t="s">
        <v>86</v>
      </c>
      <c r="U419" t="b">
        <v>0</v>
      </c>
      <c r="V419" t="s">
        <v>458</v>
      </c>
      <c r="W419" s="1">
        <v>44645.762685185182</v>
      </c>
      <c r="X419">
        <v>177</v>
      </c>
      <c r="Y419">
        <v>9</v>
      </c>
      <c r="Z419">
        <v>0</v>
      </c>
      <c r="AA419">
        <v>9</v>
      </c>
      <c r="AB419">
        <v>0</v>
      </c>
      <c r="AC419">
        <v>1</v>
      </c>
      <c r="AD419">
        <v>-9</v>
      </c>
      <c r="AE419">
        <v>0</v>
      </c>
      <c r="AF419">
        <v>0</v>
      </c>
      <c r="AG419">
        <v>0</v>
      </c>
      <c r="AH419" t="s">
        <v>186</v>
      </c>
      <c r="AI419" s="1">
        <v>44645.770555555559</v>
      </c>
      <c r="AJ419">
        <v>44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-9</v>
      </c>
      <c r="AQ419">
        <v>0</v>
      </c>
      <c r="AR419">
        <v>0</v>
      </c>
      <c r="AS419">
        <v>0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</row>
    <row r="420" spans="1:57" x14ac:dyDescent="0.35">
      <c r="A420" t="s">
        <v>983</v>
      </c>
      <c r="B420" t="s">
        <v>77</v>
      </c>
      <c r="C420" t="s">
        <v>984</v>
      </c>
      <c r="D420" t="s">
        <v>79</v>
      </c>
      <c r="E420" s="2" t="str">
        <f>HYPERLINK("capsilon://?command=openfolder&amp;siteaddress=FAM.docvelocity-na8.net&amp;folderid=FXA125B87F-9B3B-7405-0A17-41F6155B67D5","FX220212863")</f>
        <v>FX220212863</v>
      </c>
      <c r="F420" t="s">
        <v>80</v>
      </c>
      <c r="G420" t="s">
        <v>80</v>
      </c>
      <c r="H420" t="s">
        <v>81</v>
      </c>
      <c r="I420" t="s">
        <v>985</v>
      </c>
      <c r="J420">
        <v>0</v>
      </c>
      <c r="K420" t="s">
        <v>83</v>
      </c>
      <c r="L420" t="s">
        <v>84</v>
      </c>
      <c r="M420" t="s">
        <v>85</v>
      </c>
      <c r="N420">
        <v>2</v>
      </c>
      <c r="O420" s="1">
        <v>44645.792997685188</v>
      </c>
      <c r="P420" s="1">
        <v>44645.842314814814</v>
      </c>
      <c r="Q420">
        <v>4024</v>
      </c>
      <c r="R420">
        <v>237</v>
      </c>
      <c r="S420" t="b">
        <v>0</v>
      </c>
      <c r="T420" t="s">
        <v>86</v>
      </c>
      <c r="U420" t="b">
        <v>0</v>
      </c>
      <c r="V420" t="s">
        <v>458</v>
      </c>
      <c r="W420" s="1">
        <v>44645.795254629629</v>
      </c>
      <c r="X420">
        <v>172</v>
      </c>
      <c r="Y420">
        <v>9</v>
      </c>
      <c r="Z420">
        <v>0</v>
      </c>
      <c r="AA420">
        <v>9</v>
      </c>
      <c r="AB420">
        <v>0</v>
      </c>
      <c r="AC420">
        <v>3</v>
      </c>
      <c r="AD420">
        <v>-9</v>
      </c>
      <c r="AE420">
        <v>0</v>
      </c>
      <c r="AF420">
        <v>0</v>
      </c>
      <c r="AG420">
        <v>0</v>
      </c>
      <c r="AH420" t="s">
        <v>133</v>
      </c>
      <c r="AI420" s="1">
        <v>44645.842314814814</v>
      </c>
      <c r="AJ420">
        <v>65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-9</v>
      </c>
      <c r="AQ420">
        <v>0</v>
      </c>
      <c r="AR420">
        <v>0</v>
      </c>
      <c r="AS420">
        <v>0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</row>
    <row r="421" spans="1:57" x14ac:dyDescent="0.35">
      <c r="A421" t="s">
        <v>986</v>
      </c>
      <c r="B421" t="s">
        <v>77</v>
      </c>
      <c r="C421" t="s">
        <v>439</v>
      </c>
      <c r="D421" t="s">
        <v>79</v>
      </c>
      <c r="E421" s="2" t="str">
        <f>HYPERLINK("capsilon://?command=openfolder&amp;siteaddress=FAM.docvelocity-na8.net&amp;folderid=FX4C17CBB6-A258-57C4-D401-023240A67EC1","FX22018723")</f>
        <v>FX22018723</v>
      </c>
      <c r="F421" t="s">
        <v>80</v>
      </c>
      <c r="G421" t="s">
        <v>80</v>
      </c>
      <c r="H421" t="s">
        <v>81</v>
      </c>
      <c r="I421" t="s">
        <v>987</v>
      </c>
      <c r="J421">
        <v>28</v>
      </c>
      <c r="K421" t="s">
        <v>83</v>
      </c>
      <c r="L421" t="s">
        <v>84</v>
      </c>
      <c r="M421" t="s">
        <v>85</v>
      </c>
      <c r="N421">
        <v>2</v>
      </c>
      <c r="O421" s="1">
        <v>44648.349918981483</v>
      </c>
      <c r="P421" s="1">
        <v>44648.372002314813</v>
      </c>
      <c r="Q421">
        <v>1561</v>
      </c>
      <c r="R421">
        <v>347</v>
      </c>
      <c r="S421" t="b">
        <v>0</v>
      </c>
      <c r="T421" t="s">
        <v>86</v>
      </c>
      <c r="U421" t="b">
        <v>0</v>
      </c>
      <c r="V421" t="s">
        <v>988</v>
      </c>
      <c r="W421" s="1">
        <v>44648.362673611111</v>
      </c>
      <c r="X421">
        <v>188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7</v>
      </c>
      <c r="AE421">
        <v>0</v>
      </c>
      <c r="AF421">
        <v>0</v>
      </c>
      <c r="AG421">
        <v>0</v>
      </c>
      <c r="AH421" t="s">
        <v>276</v>
      </c>
      <c r="AI421" s="1">
        <v>44648.372002314813</v>
      </c>
      <c r="AJ421">
        <v>159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</row>
    <row r="422" spans="1:57" x14ac:dyDescent="0.35">
      <c r="A422" t="s">
        <v>989</v>
      </c>
      <c r="B422" t="s">
        <v>77</v>
      </c>
      <c r="C422" t="s">
        <v>439</v>
      </c>
      <c r="D422" t="s">
        <v>79</v>
      </c>
      <c r="E422" s="2" t="str">
        <f>HYPERLINK("capsilon://?command=openfolder&amp;siteaddress=FAM.docvelocity-na8.net&amp;folderid=FX4C17CBB6-A258-57C4-D401-023240A67EC1","FX22018723")</f>
        <v>FX22018723</v>
      </c>
      <c r="F422" t="s">
        <v>80</v>
      </c>
      <c r="G422" t="s">
        <v>80</v>
      </c>
      <c r="H422" t="s">
        <v>81</v>
      </c>
      <c r="I422" t="s">
        <v>990</v>
      </c>
      <c r="J422">
        <v>28</v>
      </c>
      <c r="K422" t="s">
        <v>83</v>
      </c>
      <c r="L422" t="s">
        <v>84</v>
      </c>
      <c r="M422" t="s">
        <v>85</v>
      </c>
      <c r="N422">
        <v>2</v>
      </c>
      <c r="O422" s="1">
        <v>44648.350266203706</v>
      </c>
      <c r="P422" s="1">
        <v>44648.376192129632</v>
      </c>
      <c r="Q422">
        <v>1795</v>
      </c>
      <c r="R422">
        <v>445</v>
      </c>
      <c r="S422" t="b">
        <v>0</v>
      </c>
      <c r="T422" t="s">
        <v>86</v>
      </c>
      <c r="U422" t="b">
        <v>0</v>
      </c>
      <c r="V422" t="s">
        <v>830</v>
      </c>
      <c r="W422" s="1">
        <v>44648.36346064815</v>
      </c>
      <c r="X422">
        <v>212</v>
      </c>
      <c r="Y422">
        <v>21</v>
      </c>
      <c r="Z422">
        <v>0</v>
      </c>
      <c r="AA422">
        <v>21</v>
      </c>
      <c r="AB422">
        <v>0</v>
      </c>
      <c r="AC422">
        <v>0</v>
      </c>
      <c r="AD422">
        <v>7</v>
      </c>
      <c r="AE422">
        <v>0</v>
      </c>
      <c r="AF422">
        <v>0</v>
      </c>
      <c r="AG422">
        <v>0</v>
      </c>
      <c r="AH422" t="s">
        <v>87</v>
      </c>
      <c r="AI422" s="1">
        <v>44648.376192129632</v>
      </c>
      <c r="AJ422">
        <v>227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7</v>
      </c>
      <c r="AQ422">
        <v>0</v>
      </c>
      <c r="AR422">
        <v>0</v>
      </c>
      <c r="AS422">
        <v>0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</row>
    <row r="423" spans="1:57" x14ac:dyDescent="0.35">
      <c r="A423" t="s">
        <v>991</v>
      </c>
      <c r="B423" t="s">
        <v>77</v>
      </c>
      <c r="C423" t="s">
        <v>992</v>
      </c>
      <c r="D423" t="s">
        <v>79</v>
      </c>
      <c r="E423" s="2" t="str">
        <f>HYPERLINK("capsilon://?command=openfolder&amp;siteaddress=FAM.docvelocity-na8.net&amp;folderid=FX765A03FE-9B55-1D07-A8F4-09E5A1D4A530","FX22035967")</f>
        <v>FX22035967</v>
      </c>
      <c r="F423" t="s">
        <v>80</v>
      </c>
      <c r="G423" t="s">
        <v>80</v>
      </c>
      <c r="H423" t="s">
        <v>81</v>
      </c>
      <c r="I423" t="s">
        <v>993</v>
      </c>
      <c r="J423">
        <v>0</v>
      </c>
      <c r="K423" t="s">
        <v>83</v>
      </c>
      <c r="L423" t="s">
        <v>84</v>
      </c>
      <c r="M423" t="s">
        <v>85</v>
      </c>
      <c r="N423">
        <v>2</v>
      </c>
      <c r="O423" s="1">
        <v>44648.468969907408</v>
      </c>
      <c r="P423" s="1">
        <v>44648.506006944444</v>
      </c>
      <c r="Q423">
        <v>2833</v>
      </c>
      <c r="R423">
        <v>367</v>
      </c>
      <c r="S423" t="b">
        <v>0</v>
      </c>
      <c r="T423" t="s">
        <v>86</v>
      </c>
      <c r="U423" t="b">
        <v>0</v>
      </c>
      <c r="V423" t="s">
        <v>708</v>
      </c>
      <c r="W423" s="1">
        <v>44648.485497685186</v>
      </c>
      <c r="X423">
        <v>175</v>
      </c>
      <c r="Y423">
        <v>9</v>
      </c>
      <c r="Z423">
        <v>0</v>
      </c>
      <c r="AA423">
        <v>9</v>
      </c>
      <c r="AB423">
        <v>0</v>
      </c>
      <c r="AC423">
        <v>5</v>
      </c>
      <c r="AD423">
        <v>-9</v>
      </c>
      <c r="AE423">
        <v>0</v>
      </c>
      <c r="AF423">
        <v>0</v>
      </c>
      <c r="AG423">
        <v>0</v>
      </c>
      <c r="AH423" t="s">
        <v>98</v>
      </c>
      <c r="AI423" s="1">
        <v>44648.506006944444</v>
      </c>
      <c r="AJ423">
        <v>192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</row>
    <row r="424" spans="1:57" x14ac:dyDescent="0.35">
      <c r="A424" t="s">
        <v>994</v>
      </c>
      <c r="B424" t="s">
        <v>77</v>
      </c>
      <c r="C424" t="s">
        <v>995</v>
      </c>
      <c r="D424" t="s">
        <v>79</v>
      </c>
      <c r="E424" s="2" t="str">
        <f>HYPERLINK("capsilon://?command=openfolder&amp;siteaddress=FAM.docvelocity-na8.net&amp;folderid=FX79127FF4-76C9-F478-FBB4-8BCFEB7A9ED9","FX220311582")</f>
        <v>FX220311582</v>
      </c>
      <c r="F424" t="s">
        <v>80</v>
      </c>
      <c r="G424" t="s">
        <v>80</v>
      </c>
      <c r="H424" t="s">
        <v>81</v>
      </c>
      <c r="I424" t="s">
        <v>996</v>
      </c>
      <c r="J424">
        <v>28</v>
      </c>
      <c r="K424" t="s">
        <v>83</v>
      </c>
      <c r="L424" t="s">
        <v>84</v>
      </c>
      <c r="M424" t="s">
        <v>85</v>
      </c>
      <c r="N424">
        <v>2</v>
      </c>
      <c r="O424" s="1">
        <v>44648.472303240742</v>
      </c>
      <c r="P424" s="1">
        <v>44648.508263888885</v>
      </c>
      <c r="Q424">
        <v>2396</v>
      </c>
      <c r="R424">
        <v>711</v>
      </c>
      <c r="S424" t="b">
        <v>0</v>
      </c>
      <c r="T424" t="s">
        <v>86</v>
      </c>
      <c r="U424" t="b">
        <v>0</v>
      </c>
      <c r="V424" t="s">
        <v>454</v>
      </c>
      <c r="W424" s="1">
        <v>44648.492951388886</v>
      </c>
      <c r="X424">
        <v>380</v>
      </c>
      <c r="Y424">
        <v>21</v>
      </c>
      <c r="Z424">
        <v>0</v>
      </c>
      <c r="AA424">
        <v>21</v>
      </c>
      <c r="AB424">
        <v>0</v>
      </c>
      <c r="AC424">
        <v>18</v>
      </c>
      <c r="AD424">
        <v>7</v>
      </c>
      <c r="AE424">
        <v>0</v>
      </c>
      <c r="AF424">
        <v>0</v>
      </c>
      <c r="AG424">
        <v>0</v>
      </c>
      <c r="AH424" t="s">
        <v>141</v>
      </c>
      <c r="AI424" s="1">
        <v>44648.508263888885</v>
      </c>
      <c r="AJ424">
        <v>296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</row>
    <row r="425" spans="1:57" x14ac:dyDescent="0.35">
      <c r="A425" t="s">
        <v>997</v>
      </c>
      <c r="B425" t="s">
        <v>77</v>
      </c>
      <c r="C425" t="s">
        <v>995</v>
      </c>
      <c r="D425" t="s">
        <v>79</v>
      </c>
      <c r="E425" s="2" t="str">
        <f>HYPERLINK("capsilon://?command=openfolder&amp;siteaddress=FAM.docvelocity-na8.net&amp;folderid=FX79127FF4-76C9-F478-FBB4-8BCFEB7A9ED9","FX220311582")</f>
        <v>FX220311582</v>
      </c>
      <c r="F425" t="s">
        <v>80</v>
      </c>
      <c r="G425" t="s">
        <v>80</v>
      </c>
      <c r="H425" t="s">
        <v>81</v>
      </c>
      <c r="I425" t="s">
        <v>998</v>
      </c>
      <c r="J425">
        <v>28</v>
      </c>
      <c r="K425" t="s">
        <v>83</v>
      </c>
      <c r="L425" t="s">
        <v>84</v>
      </c>
      <c r="M425" t="s">
        <v>85</v>
      </c>
      <c r="N425">
        <v>2</v>
      </c>
      <c r="O425" s="1">
        <v>44648.472638888888</v>
      </c>
      <c r="P425" s="1">
        <v>44648.508761574078</v>
      </c>
      <c r="Q425">
        <v>2402</v>
      </c>
      <c r="R425">
        <v>719</v>
      </c>
      <c r="S425" t="b">
        <v>0</v>
      </c>
      <c r="T425" t="s">
        <v>86</v>
      </c>
      <c r="U425" t="b">
        <v>0</v>
      </c>
      <c r="V425" t="s">
        <v>577</v>
      </c>
      <c r="W425" s="1">
        <v>44648.49523148148</v>
      </c>
      <c r="X425">
        <v>430</v>
      </c>
      <c r="Y425">
        <v>21</v>
      </c>
      <c r="Z425">
        <v>0</v>
      </c>
      <c r="AA425">
        <v>21</v>
      </c>
      <c r="AB425">
        <v>0</v>
      </c>
      <c r="AC425">
        <v>7</v>
      </c>
      <c r="AD425">
        <v>7</v>
      </c>
      <c r="AE425">
        <v>0</v>
      </c>
      <c r="AF425">
        <v>0</v>
      </c>
      <c r="AG425">
        <v>0</v>
      </c>
      <c r="AH425" t="s">
        <v>98</v>
      </c>
      <c r="AI425" s="1">
        <v>44648.508761574078</v>
      </c>
      <c r="AJ425">
        <v>237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0</v>
      </c>
      <c r="AR425">
        <v>0</v>
      </c>
      <c r="AS425">
        <v>0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</row>
    <row r="426" spans="1:57" x14ac:dyDescent="0.35">
      <c r="A426" t="s">
        <v>999</v>
      </c>
      <c r="B426" t="s">
        <v>77</v>
      </c>
      <c r="C426" t="s">
        <v>296</v>
      </c>
      <c r="D426" t="s">
        <v>79</v>
      </c>
      <c r="E426" s="2" t="str">
        <f>HYPERLINK("capsilon://?command=openfolder&amp;siteaddress=FAM.docvelocity-na8.net&amp;folderid=FX544E463B-A380-A0C9-DA14-C90CD5363D72","FX22031880")</f>
        <v>FX22031880</v>
      </c>
      <c r="F426" t="s">
        <v>80</v>
      </c>
      <c r="G426" t="s">
        <v>80</v>
      </c>
      <c r="H426" t="s">
        <v>81</v>
      </c>
      <c r="I426" t="s">
        <v>1000</v>
      </c>
      <c r="J426">
        <v>0</v>
      </c>
      <c r="K426" t="s">
        <v>83</v>
      </c>
      <c r="L426" t="s">
        <v>84</v>
      </c>
      <c r="M426" t="s">
        <v>85</v>
      </c>
      <c r="N426">
        <v>2</v>
      </c>
      <c r="O426" s="1">
        <v>44648.533738425926</v>
      </c>
      <c r="P426" s="1">
        <v>44648.539814814816</v>
      </c>
      <c r="Q426">
        <v>253</v>
      </c>
      <c r="R426">
        <v>272</v>
      </c>
      <c r="S426" t="b">
        <v>0</v>
      </c>
      <c r="T426" t="s">
        <v>86</v>
      </c>
      <c r="U426" t="b">
        <v>0</v>
      </c>
      <c r="V426" t="s">
        <v>577</v>
      </c>
      <c r="W426" s="1">
        <v>44648.536759259259</v>
      </c>
      <c r="X426">
        <v>190</v>
      </c>
      <c r="Y426">
        <v>9</v>
      </c>
      <c r="Z426">
        <v>0</v>
      </c>
      <c r="AA426">
        <v>9</v>
      </c>
      <c r="AB426">
        <v>0</v>
      </c>
      <c r="AC426">
        <v>2</v>
      </c>
      <c r="AD426">
        <v>-9</v>
      </c>
      <c r="AE426">
        <v>0</v>
      </c>
      <c r="AF426">
        <v>0</v>
      </c>
      <c r="AG426">
        <v>0</v>
      </c>
      <c r="AH426" t="s">
        <v>98</v>
      </c>
      <c r="AI426" s="1">
        <v>44648.539814814816</v>
      </c>
      <c r="AJ426">
        <v>82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-9</v>
      </c>
      <c r="AQ426">
        <v>0</v>
      </c>
      <c r="AR426">
        <v>0</v>
      </c>
      <c r="AS426">
        <v>0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</row>
    <row r="427" spans="1:57" x14ac:dyDescent="0.35">
      <c r="A427" t="s">
        <v>1001</v>
      </c>
      <c r="B427" t="s">
        <v>77</v>
      </c>
      <c r="C427" t="s">
        <v>1002</v>
      </c>
      <c r="D427" t="s">
        <v>79</v>
      </c>
      <c r="E427" s="2" t="str">
        <f>HYPERLINK("capsilon://?command=openfolder&amp;siteaddress=FAM.docvelocity-na8.net&amp;folderid=FXF6CAB438-E737-AF14-C0F6-F938D1AC9D68","FX22039857")</f>
        <v>FX22039857</v>
      </c>
      <c r="F427" t="s">
        <v>80</v>
      </c>
      <c r="G427" t="s">
        <v>80</v>
      </c>
      <c r="H427" t="s">
        <v>81</v>
      </c>
      <c r="I427" t="s">
        <v>1003</v>
      </c>
      <c r="J427">
        <v>0</v>
      </c>
      <c r="K427" t="s">
        <v>83</v>
      </c>
      <c r="L427" t="s">
        <v>84</v>
      </c>
      <c r="M427" t="s">
        <v>85</v>
      </c>
      <c r="N427">
        <v>2</v>
      </c>
      <c r="O427" s="1">
        <v>44648.546875</v>
      </c>
      <c r="P427" s="1">
        <v>44648.56585648148</v>
      </c>
      <c r="Q427">
        <v>1148</v>
      </c>
      <c r="R427">
        <v>492</v>
      </c>
      <c r="S427" t="b">
        <v>0</v>
      </c>
      <c r="T427" t="s">
        <v>86</v>
      </c>
      <c r="U427" t="b">
        <v>0</v>
      </c>
      <c r="V427" t="s">
        <v>555</v>
      </c>
      <c r="W427" s="1">
        <v>44648.550150462965</v>
      </c>
      <c r="X427">
        <v>276</v>
      </c>
      <c r="Y427">
        <v>9</v>
      </c>
      <c r="Z427">
        <v>0</v>
      </c>
      <c r="AA427">
        <v>9</v>
      </c>
      <c r="AB427">
        <v>0</v>
      </c>
      <c r="AC427">
        <v>4</v>
      </c>
      <c r="AD427">
        <v>-9</v>
      </c>
      <c r="AE427">
        <v>0</v>
      </c>
      <c r="AF427">
        <v>0</v>
      </c>
      <c r="AG427">
        <v>0</v>
      </c>
      <c r="AH427" t="s">
        <v>98</v>
      </c>
      <c r="AI427" s="1">
        <v>44648.56585648148</v>
      </c>
      <c r="AJ427">
        <v>216</v>
      </c>
      <c r="AK427">
        <v>4</v>
      </c>
      <c r="AL427">
        <v>0</v>
      </c>
      <c r="AM427">
        <v>4</v>
      </c>
      <c r="AN427">
        <v>0</v>
      </c>
      <c r="AO427">
        <v>4</v>
      </c>
      <c r="AP427">
        <v>-13</v>
      </c>
      <c r="AQ427">
        <v>0</v>
      </c>
      <c r="AR427">
        <v>0</v>
      </c>
      <c r="AS427">
        <v>0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</row>
    <row r="428" spans="1:57" x14ac:dyDescent="0.35">
      <c r="A428" t="s">
        <v>1004</v>
      </c>
      <c r="B428" t="s">
        <v>77</v>
      </c>
      <c r="C428" t="s">
        <v>1005</v>
      </c>
      <c r="D428" t="s">
        <v>79</v>
      </c>
      <c r="E428" s="2" t="str">
        <f>HYPERLINK("capsilon://?command=openfolder&amp;siteaddress=FAM.docvelocity-na8.net&amp;folderid=FXB8F9F014-D29E-DB3C-C26B-34B8092F24D6","FX22036950")</f>
        <v>FX22036950</v>
      </c>
      <c r="F428" t="s">
        <v>80</v>
      </c>
      <c r="G428" t="s">
        <v>80</v>
      </c>
      <c r="H428" t="s">
        <v>81</v>
      </c>
      <c r="I428" t="s">
        <v>1006</v>
      </c>
      <c r="J428">
        <v>0</v>
      </c>
      <c r="K428" t="s">
        <v>83</v>
      </c>
      <c r="L428" t="s">
        <v>84</v>
      </c>
      <c r="M428" t="s">
        <v>85</v>
      </c>
      <c r="N428">
        <v>1</v>
      </c>
      <c r="O428" s="1">
        <v>44648.569212962961</v>
      </c>
      <c r="P428" s="1">
        <v>44648.65353009259</v>
      </c>
      <c r="Q428">
        <v>6841</v>
      </c>
      <c r="R428">
        <v>444</v>
      </c>
      <c r="S428" t="b">
        <v>0</v>
      </c>
      <c r="T428" t="s">
        <v>86</v>
      </c>
      <c r="U428" t="b">
        <v>0</v>
      </c>
      <c r="V428" t="s">
        <v>426</v>
      </c>
      <c r="W428" s="1">
        <v>44648.65353009259</v>
      </c>
      <c r="X428">
        <v>62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52</v>
      </c>
      <c r="AF428">
        <v>0</v>
      </c>
      <c r="AG428">
        <v>1</v>
      </c>
      <c r="AH428" t="s">
        <v>86</v>
      </c>
      <c r="AI428" t="s">
        <v>86</v>
      </c>
      <c r="AJ428" t="s">
        <v>86</v>
      </c>
      <c r="AK428" t="s">
        <v>86</v>
      </c>
      <c r="AL428" t="s">
        <v>86</v>
      </c>
      <c r="AM428" t="s">
        <v>86</v>
      </c>
      <c r="AN428" t="s">
        <v>86</v>
      </c>
      <c r="AO428" t="s">
        <v>86</v>
      </c>
      <c r="AP428" t="s">
        <v>86</v>
      </c>
      <c r="AQ428" t="s">
        <v>86</v>
      </c>
      <c r="AR428" t="s">
        <v>86</v>
      </c>
      <c r="AS428" t="s">
        <v>86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</row>
    <row r="429" spans="1:57" x14ac:dyDescent="0.35">
      <c r="A429" t="s">
        <v>1007</v>
      </c>
      <c r="B429" t="s">
        <v>77</v>
      </c>
      <c r="C429" t="s">
        <v>1008</v>
      </c>
      <c r="D429" t="s">
        <v>79</v>
      </c>
      <c r="E429" s="2" t="str">
        <f>HYPERLINK("capsilon://?command=openfolder&amp;siteaddress=FAM.docvelocity-na8.net&amp;folderid=FX8D2A2256-25B9-3417-1181-9F010E795191","FX22036889")</f>
        <v>FX22036889</v>
      </c>
      <c r="F429" t="s">
        <v>80</v>
      </c>
      <c r="G429" t="s">
        <v>80</v>
      </c>
      <c r="H429" t="s">
        <v>81</v>
      </c>
      <c r="I429" t="s">
        <v>1009</v>
      </c>
      <c r="J429">
        <v>216</v>
      </c>
      <c r="K429" t="s">
        <v>83</v>
      </c>
      <c r="L429" t="s">
        <v>84</v>
      </c>
      <c r="M429" t="s">
        <v>85</v>
      </c>
      <c r="N429">
        <v>1</v>
      </c>
      <c r="O429" s="1">
        <v>44648.595601851855</v>
      </c>
      <c r="P429" s="1">
        <v>44648.654791666668</v>
      </c>
      <c r="Q429">
        <v>4740</v>
      </c>
      <c r="R429">
        <v>374</v>
      </c>
      <c r="S429" t="b">
        <v>0</v>
      </c>
      <c r="T429" t="s">
        <v>86</v>
      </c>
      <c r="U429" t="b">
        <v>0</v>
      </c>
      <c r="V429" t="s">
        <v>426</v>
      </c>
      <c r="W429" s="1">
        <v>44648.654791666668</v>
      </c>
      <c r="X429">
        <v>108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216</v>
      </c>
      <c r="AE429">
        <v>211</v>
      </c>
      <c r="AF429">
        <v>0</v>
      </c>
      <c r="AG429">
        <v>4</v>
      </c>
      <c r="AH429" t="s">
        <v>86</v>
      </c>
      <c r="AI429" t="s">
        <v>86</v>
      </c>
      <c r="AJ429" t="s">
        <v>86</v>
      </c>
      <c r="AK429" t="s">
        <v>86</v>
      </c>
      <c r="AL429" t="s">
        <v>86</v>
      </c>
      <c r="AM429" t="s">
        <v>86</v>
      </c>
      <c r="AN429" t="s">
        <v>86</v>
      </c>
      <c r="AO429" t="s">
        <v>86</v>
      </c>
      <c r="AP429" t="s">
        <v>86</v>
      </c>
      <c r="AQ429" t="s">
        <v>86</v>
      </c>
      <c r="AR429" t="s">
        <v>86</v>
      </c>
      <c r="AS429" t="s">
        <v>86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</row>
    <row r="430" spans="1:57" x14ac:dyDescent="0.35">
      <c r="A430" t="s">
        <v>1010</v>
      </c>
      <c r="B430" t="s">
        <v>77</v>
      </c>
      <c r="C430" t="s">
        <v>1008</v>
      </c>
      <c r="D430" t="s">
        <v>79</v>
      </c>
      <c r="E430" s="2" t="str">
        <f>HYPERLINK("capsilon://?command=openfolder&amp;siteaddress=FAM.docvelocity-na8.net&amp;folderid=FX8D2A2256-25B9-3417-1181-9F010E795191","FX22036889")</f>
        <v>FX22036889</v>
      </c>
      <c r="F430" t="s">
        <v>80</v>
      </c>
      <c r="G430" t="s">
        <v>80</v>
      </c>
      <c r="H430" t="s">
        <v>81</v>
      </c>
      <c r="I430" t="s">
        <v>1011</v>
      </c>
      <c r="J430">
        <v>74</v>
      </c>
      <c r="K430" t="s">
        <v>83</v>
      </c>
      <c r="L430" t="s">
        <v>84</v>
      </c>
      <c r="M430" t="s">
        <v>85</v>
      </c>
      <c r="N430">
        <v>1</v>
      </c>
      <c r="O430" s="1">
        <v>44648.596863425926</v>
      </c>
      <c r="P430" s="1">
        <v>44648.657118055555</v>
      </c>
      <c r="Q430">
        <v>4165</v>
      </c>
      <c r="R430">
        <v>1041</v>
      </c>
      <c r="S430" t="b">
        <v>0</v>
      </c>
      <c r="T430" t="s">
        <v>86</v>
      </c>
      <c r="U430" t="b">
        <v>0</v>
      </c>
      <c r="V430" t="s">
        <v>426</v>
      </c>
      <c r="W430" s="1">
        <v>44648.657118055555</v>
      </c>
      <c r="X430">
        <v>200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74</v>
      </c>
      <c r="AE430">
        <v>69</v>
      </c>
      <c r="AF430">
        <v>0</v>
      </c>
      <c r="AG430">
        <v>2</v>
      </c>
      <c r="AH430" t="s">
        <v>86</v>
      </c>
      <c r="AI430" t="s">
        <v>86</v>
      </c>
      <c r="AJ430" t="s">
        <v>86</v>
      </c>
      <c r="AK430" t="s">
        <v>86</v>
      </c>
      <c r="AL430" t="s">
        <v>86</v>
      </c>
      <c r="AM430" t="s">
        <v>86</v>
      </c>
      <c r="AN430" t="s">
        <v>86</v>
      </c>
      <c r="AO430" t="s">
        <v>86</v>
      </c>
      <c r="AP430" t="s">
        <v>86</v>
      </c>
      <c r="AQ430" t="s">
        <v>86</v>
      </c>
      <c r="AR430" t="s">
        <v>86</v>
      </c>
      <c r="AS430" t="s">
        <v>86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</row>
    <row r="431" spans="1:57" x14ac:dyDescent="0.35">
      <c r="A431" t="s">
        <v>1012</v>
      </c>
      <c r="B431" t="s">
        <v>77</v>
      </c>
      <c r="C431" t="s">
        <v>1013</v>
      </c>
      <c r="D431" t="s">
        <v>79</v>
      </c>
      <c r="E431" s="2" t="str">
        <f>HYPERLINK("capsilon://?command=openfolder&amp;siteaddress=FAM.docvelocity-na8.net&amp;folderid=FXCDCFA6AE-8D0A-2090-3F69-30B35CE9677A","FX220211002")</f>
        <v>FX220211002</v>
      </c>
      <c r="F431" t="s">
        <v>80</v>
      </c>
      <c r="G431" t="s">
        <v>80</v>
      </c>
      <c r="H431" t="s">
        <v>81</v>
      </c>
      <c r="I431" t="s">
        <v>1014</v>
      </c>
      <c r="J431">
        <v>0</v>
      </c>
      <c r="K431" t="s">
        <v>83</v>
      </c>
      <c r="L431" t="s">
        <v>84</v>
      </c>
      <c r="M431" t="s">
        <v>85</v>
      </c>
      <c r="N431">
        <v>2</v>
      </c>
      <c r="O431" s="1">
        <v>44622.729560185187</v>
      </c>
      <c r="P431" s="1">
        <v>44622.780405092592</v>
      </c>
      <c r="Q431">
        <v>4080</v>
      </c>
      <c r="R431">
        <v>313</v>
      </c>
      <c r="S431" t="b">
        <v>0</v>
      </c>
      <c r="T431" t="s">
        <v>86</v>
      </c>
      <c r="U431" t="b">
        <v>0</v>
      </c>
      <c r="V431" t="s">
        <v>150</v>
      </c>
      <c r="W431" s="1">
        <v>44622.736307870371</v>
      </c>
      <c r="X431">
        <v>223</v>
      </c>
      <c r="Y431">
        <v>9</v>
      </c>
      <c r="Z431">
        <v>0</v>
      </c>
      <c r="AA431">
        <v>9</v>
      </c>
      <c r="AB431">
        <v>0</v>
      </c>
      <c r="AC431">
        <v>3</v>
      </c>
      <c r="AD431">
        <v>-9</v>
      </c>
      <c r="AE431">
        <v>0</v>
      </c>
      <c r="AF431">
        <v>0</v>
      </c>
      <c r="AG431">
        <v>0</v>
      </c>
      <c r="AH431" t="s">
        <v>128</v>
      </c>
      <c r="AI431" s="1">
        <v>44622.780405092592</v>
      </c>
      <c r="AJ431">
        <v>90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-9</v>
      </c>
      <c r="AQ431">
        <v>0</v>
      </c>
      <c r="AR431">
        <v>0</v>
      </c>
      <c r="AS431">
        <v>0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</row>
    <row r="432" spans="1:57" x14ac:dyDescent="0.35">
      <c r="A432" t="s">
        <v>1015</v>
      </c>
      <c r="B432" t="s">
        <v>77</v>
      </c>
      <c r="C432" t="s">
        <v>1005</v>
      </c>
      <c r="D432" t="s">
        <v>79</v>
      </c>
      <c r="E432" s="2" t="str">
        <f>HYPERLINK("capsilon://?command=openfolder&amp;siteaddress=FAM.docvelocity-na8.net&amp;folderid=FXB8F9F014-D29E-DB3C-C26B-34B8092F24D6","FX22036950")</f>
        <v>FX22036950</v>
      </c>
      <c r="F432" t="s">
        <v>80</v>
      </c>
      <c r="G432" t="s">
        <v>80</v>
      </c>
      <c r="H432" t="s">
        <v>81</v>
      </c>
      <c r="I432" t="s">
        <v>1006</v>
      </c>
      <c r="J432">
        <v>0</v>
      </c>
      <c r="K432" t="s">
        <v>83</v>
      </c>
      <c r="L432" t="s">
        <v>84</v>
      </c>
      <c r="M432" t="s">
        <v>85</v>
      </c>
      <c r="N432">
        <v>2</v>
      </c>
      <c r="O432" s="1">
        <v>44648.653877314813</v>
      </c>
      <c r="P432" s="1">
        <v>44648.663576388892</v>
      </c>
      <c r="Q432">
        <v>365</v>
      </c>
      <c r="R432">
        <v>473</v>
      </c>
      <c r="S432" t="b">
        <v>0</v>
      </c>
      <c r="T432" t="s">
        <v>86</v>
      </c>
      <c r="U432" t="b">
        <v>1</v>
      </c>
      <c r="V432" t="s">
        <v>479</v>
      </c>
      <c r="W432" s="1">
        <v>44648.658368055556</v>
      </c>
      <c r="X432">
        <v>378</v>
      </c>
      <c r="Y432">
        <v>37</v>
      </c>
      <c r="Z432">
        <v>0</v>
      </c>
      <c r="AA432">
        <v>37</v>
      </c>
      <c r="AB432">
        <v>0</v>
      </c>
      <c r="AC432">
        <v>33</v>
      </c>
      <c r="AD432">
        <v>-37</v>
      </c>
      <c r="AE432">
        <v>0</v>
      </c>
      <c r="AF432">
        <v>0</v>
      </c>
      <c r="AG432">
        <v>0</v>
      </c>
      <c r="AH432" t="s">
        <v>88</v>
      </c>
      <c r="AI432" s="1">
        <v>44648.663576388892</v>
      </c>
      <c r="AJ432">
        <v>95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-37</v>
      </c>
      <c r="AQ432">
        <v>0</v>
      </c>
      <c r="AR432">
        <v>0</v>
      </c>
      <c r="AS432">
        <v>0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</row>
    <row r="433" spans="1:57" x14ac:dyDescent="0.35">
      <c r="A433" t="s">
        <v>1016</v>
      </c>
      <c r="B433" t="s">
        <v>77</v>
      </c>
      <c r="C433" t="s">
        <v>1008</v>
      </c>
      <c r="D433" t="s">
        <v>79</v>
      </c>
      <c r="E433" s="2" t="str">
        <f>HYPERLINK("capsilon://?command=openfolder&amp;siteaddress=FAM.docvelocity-na8.net&amp;folderid=FX8D2A2256-25B9-3417-1181-9F010E795191","FX22036889")</f>
        <v>FX22036889</v>
      </c>
      <c r="F433" t="s">
        <v>80</v>
      </c>
      <c r="G433" t="s">
        <v>80</v>
      </c>
      <c r="H433" t="s">
        <v>81</v>
      </c>
      <c r="I433" t="s">
        <v>1009</v>
      </c>
      <c r="J433">
        <v>288</v>
      </c>
      <c r="K433" t="s">
        <v>83</v>
      </c>
      <c r="L433" t="s">
        <v>84</v>
      </c>
      <c r="M433" t="s">
        <v>85</v>
      </c>
      <c r="N433">
        <v>2</v>
      </c>
      <c r="O433" s="1">
        <v>44648.65587962963</v>
      </c>
      <c r="P433" s="1">
        <v>44648.893877314818</v>
      </c>
      <c r="Q433">
        <v>17035</v>
      </c>
      <c r="R433">
        <v>3528</v>
      </c>
      <c r="S433" t="b">
        <v>0</v>
      </c>
      <c r="T433" t="s">
        <v>86</v>
      </c>
      <c r="U433" t="b">
        <v>1</v>
      </c>
      <c r="V433" t="s">
        <v>577</v>
      </c>
      <c r="W433" s="1">
        <v>44648.684050925927</v>
      </c>
      <c r="X433">
        <v>2371</v>
      </c>
      <c r="Y433">
        <v>268</v>
      </c>
      <c r="Z433">
        <v>0</v>
      </c>
      <c r="AA433">
        <v>268</v>
      </c>
      <c r="AB433">
        <v>0</v>
      </c>
      <c r="AC433">
        <v>14</v>
      </c>
      <c r="AD433">
        <v>20</v>
      </c>
      <c r="AE433">
        <v>0</v>
      </c>
      <c r="AF433">
        <v>0</v>
      </c>
      <c r="AG433">
        <v>0</v>
      </c>
      <c r="AH433" t="s">
        <v>191</v>
      </c>
      <c r="AI433" s="1">
        <v>44648.893877314818</v>
      </c>
      <c r="AJ433">
        <v>993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19</v>
      </c>
      <c r="AQ433">
        <v>0</v>
      </c>
      <c r="AR433">
        <v>0</v>
      </c>
      <c r="AS433">
        <v>0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</row>
    <row r="434" spans="1:57" x14ac:dyDescent="0.35">
      <c r="A434" t="s">
        <v>1017</v>
      </c>
      <c r="B434" t="s">
        <v>77</v>
      </c>
      <c r="C434" t="s">
        <v>1008</v>
      </c>
      <c r="D434" t="s">
        <v>79</v>
      </c>
      <c r="E434" s="2" t="str">
        <f>HYPERLINK("capsilon://?command=openfolder&amp;siteaddress=FAM.docvelocity-na8.net&amp;folderid=FX8D2A2256-25B9-3417-1181-9F010E795191","FX22036889")</f>
        <v>FX22036889</v>
      </c>
      <c r="F434" t="s">
        <v>80</v>
      </c>
      <c r="G434" t="s">
        <v>80</v>
      </c>
      <c r="H434" t="s">
        <v>81</v>
      </c>
      <c r="I434" t="s">
        <v>1011</v>
      </c>
      <c r="J434">
        <v>98</v>
      </c>
      <c r="K434" t="s">
        <v>83</v>
      </c>
      <c r="L434" t="s">
        <v>84</v>
      </c>
      <c r="M434" t="s">
        <v>85</v>
      </c>
      <c r="N434">
        <v>2</v>
      </c>
      <c r="O434" s="1">
        <v>44648.657685185186</v>
      </c>
      <c r="P434" s="1">
        <v>44648.90662037037</v>
      </c>
      <c r="Q434">
        <v>18701</v>
      </c>
      <c r="R434">
        <v>2807</v>
      </c>
      <c r="S434" t="b">
        <v>0</v>
      </c>
      <c r="T434" t="s">
        <v>86</v>
      </c>
      <c r="U434" t="b">
        <v>1</v>
      </c>
      <c r="V434" t="s">
        <v>708</v>
      </c>
      <c r="W434" s="1">
        <v>44648.682523148149</v>
      </c>
      <c r="X434">
        <v>1690</v>
      </c>
      <c r="Y434">
        <v>82</v>
      </c>
      <c r="Z434">
        <v>0</v>
      </c>
      <c r="AA434">
        <v>82</v>
      </c>
      <c r="AB434">
        <v>0</v>
      </c>
      <c r="AC434">
        <v>38</v>
      </c>
      <c r="AD434">
        <v>16</v>
      </c>
      <c r="AE434">
        <v>0</v>
      </c>
      <c r="AF434">
        <v>0</v>
      </c>
      <c r="AG434">
        <v>0</v>
      </c>
      <c r="AH434" t="s">
        <v>191</v>
      </c>
      <c r="AI434" s="1">
        <v>44648.90662037037</v>
      </c>
      <c r="AJ434">
        <v>895</v>
      </c>
      <c r="AK434">
        <v>12</v>
      </c>
      <c r="AL434">
        <v>0</v>
      </c>
      <c r="AM434">
        <v>12</v>
      </c>
      <c r="AN434">
        <v>0</v>
      </c>
      <c r="AO434">
        <v>12</v>
      </c>
      <c r="AP434">
        <v>4</v>
      </c>
      <c r="AQ434">
        <v>0</v>
      </c>
      <c r="AR434">
        <v>0</v>
      </c>
      <c r="AS434">
        <v>0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</row>
    <row r="435" spans="1:57" x14ac:dyDescent="0.35">
      <c r="A435" t="s">
        <v>1018</v>
      </c>
      <c r="B435" t="s">
        <v>77</v>
      </c>
      <c r="C435" t="s">
        <v>1019</v>
      </c>
      <c r="D435" t="s">
        <v>79</v>
      </c>
      <c r="E435" s="2" t="str">
        <f>HYPERLINK("capsilon://?command=openfolder&amp;siteaddress=FAM.docvelocity-na8.net&amp;folderid=FXB110F21C-B04D-A994-FDDB-9309FF751294","FX220310834")</f>
        <v>FX220310834</v>
      </c>
      <c r="F435" t="s">
        <v>80</v>
      </c>
      <c r="G435" t="s">
        <v>80</v>
      </c>
      <c r="H435" t="s">
        <v>81</v>
      </c>
      <c r="I435" t="s">
        <v>1020</v>
      </c>
      <c r="J435">
        <v>28</v>
      </c>
      <c r="K435" t="s">
        <v>83</v>
      </c>
      <c r="L435" t="s">
        <v>84</v>
      </c>
      <c r="M435" t="s">
        <v>85</v>
      </c>
      <c r="N435">
        <v>2</v>
      </c>
      <c r="O435" s="1">
        <v>44648.894606481481</v>
      </c>
      <c r="P435" s="1">
        <v>44648.90834490741</v>
      </c>
      <c r="Q435">
        <v>655</v>
      </c>
      <c r="R435">
        <v>532</v>
      </c>
      <c r="S435" t="b">
        <v>0</v>
      </c>
      <c r="T435" t="s">
        <v>86</v>
      </c>
      <c r="U435" t="b">
        <v>0</v>
      </c>
      <c r="V435" t="s">
        <v>638</v>
      </c>
      <c r="W435" s="1">
        <v>44648.899398148147</v>
      </c>
      <c r="X435">
        <v>372</v>
      </c>
      <c r="Y435">
        <v>21</v>
      </c>
      <c r="Z435">
        <v>0</v>
      </c>
      <c r="AA435">
        <v>21</v>
      </c>
      <c r="AB435">
        <v>0</v>
      </c>
      <c r="AC435">
        <v>0</v>
      </c>
      <c r="AD435">
        <v>7</v>
      </c>
      <c r="AE435">
        <v>0</v>
      </c>
      <c r="AF435">
        <v>0</v>
      </c>
      <c r="AG435">
        <v>0</v>
      </c>
      <c r="AH435" t="s">
        <v>191</v>
      </c>
      <c r="AI435" s="1">
        <v>44648.90834490741</v>
      </c>
      <c r="AJ435">
        <v>148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</row>
    <row r="436" spans="1:57" x14ac:dyDescent="0.35">
      <c r="A436" t="s">
        <v>1021</v>
      </c>
      <c r="B436" t="s">
        <v>77</v>
      </c>
      <c r="C436" t="s">
        <v>1022</v>
      </c>
      <c r="D436" t="s">
        <v>79</v>
      </c>
      <c r="E436" s="2" t="str">
        <f>HYPERLINK("capsilon://?command=openfolder&amp;siteaddress=FAM.docvelocity-na8.net&amp;folderid=FXC157DBD5-A779-7CCE-A67F-C36F5E2D69B6","FX220311477")</f>
        <v>FX220311477</v>
      </c>
      <c r="F436" t="s">
        <v>80</v>
      </c>
      <c r="G436" t="s">
        <v>80</v>
      </c>
      <c r="H436" t="s">
        <v>81</v>
      </c>
      <c r="I436" t="s">
        <v>1023</v>
      </c>
      <c r="J436">
        <v>0</v>
      </c>
      <c r="K436" t="s">
        <v>83</v>
      </c>
      <c r="L436" t="s">
        <v>84</v>
      </c>
      <c r="M436" t="s">
        <v>85</v>
      </c>
      <c r="N436">
        <v>2</v>
      </c>
      <c r="O436" s="1">
        <v>44649.337604166663</v>
      </c>
      <c r="P436" s="1">
        <v>44649.341805555552</v>
      </c>
      <c r="Q436">
        <v>52</v>
      </c>
      <c r="R436">
        <v>311</v>
      </c>
      <c r="S436" t="b">
        <v>0</v>
      </c>
      <c r="T436" t="s">
        <v>86</v>
      </c>
      <c r="U436" t="b">
        <v>0</v>
      </c>
      <c r="V436" t="s">
        <v>535</v>
      </c>
      <c r="W436" s="1">
        <v>44649.340150462966</v>
      </c>
      <c r="X436">
        <v>169</v>
      </c>
      <c r="Y436">
        <v>9</v>
      </c>
      <c r="Z436">
        <v>0</v>
      </c>
      <c r="AA436">
        <v>9</v>
      </c>
      <c r="AB436">
        <v>0</v>
      </c>
      <c r="AC436">
        <v>4</v>
      </c>
      <c r="AD436">
        <v>-9</v>
      </c>
      <c r="AE436">
        <v>0</v>
      </c>
      <c r="AF436">
        <v>0</v>
      </c>
      <c r="AG436">
        <v>0</v>
      </c>
      <c r="AH436" t="s">
        <v>87</v>
      </c>
      <c r="AI436" s="1">
        <v>44649.341805555552</v>
      </c>
      <c r="AJ436">
        <v>142</v>
      </c>
      <c r="AK436">
        <v>0</v>
      </c>
      <c r="AL436">
        <v>0</v>
      </c>
      <c r="AM436">
        <v>0</v>
      </c>
      <c r="AN436">
        <v>0</v>
      </c>
      <c r="AO436">
        <v>3</v>
      </c>
      <c r="AP436">
        <v>-9</v>
      </c>
      <c r="AQ436">
        <v>0</v>
      </c>
      <c r="AR436">
        <v>0</v>
      </c>
      <c r="AS436">
        <v>0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</row>
    <row r="437" spans="1:57" x14ac:dyDescent="0.35">
      <c r="A437" t="s">
        <v>1024</v>
      </c>
      <c r="B437" t="s">
        <v>77</v>
      </c>
      <c r="C437" t="s">
        <v>1025</v>
      </c>
      <c r="D437" t="s">
        <v>79</v>
      </c>
      <c r="E437" s="2" t="str">
        <f>HYPERLINK("capsilon://?command=openfolder&amp;siteaddress=FAM.docvelocity-na8.net&amp;folderid=FXAAE89DA0-FF97-0D67-54D6-4B33C61E4716","FX22039285")</f>
        <v>FX22039285</v>
      </c>
      <c r="F437" t="s">
        <v>80</v>
      </c>
      <c r="G437" t="s">
        <v>80</v>
      </c>
      <c r="H437" t="s">
        <v>81</v>
      </c>
      <c r="I437" t="s">
        <v>1026</v>
      </c>
      <c r="J437">
        <v>60</v>
      </c>
      <c r="K437" t="s">
        <v>83</v>
      </c>
      <c r="L437" t="s">
        <v>84</v>
      </c>
      <c r="M437" t="s">
        <v>85</v>
      </c>
      <c r="N437">
        <v>1</v>
      </c>
      <c r="O437" s="1">
        <v>44649.423692129632</v>
      </c>
      <c r="P437" s="1">
        <v>44649.450277777774</v>
      </c>
      <c r="Q437">
        <v>1823</v>
      </c>
      <c r="R437">
        <v>474</v>
      </c>
      <c r="S437" t="b">
        <v>0</v>
      </c>
      <c r="T437" t="s">
        <v>86</v>
      </c>
      <c r="U437" t="b">
        <v>0</v>
      </c>
      <c r="V437" t="s">
        <v>522</v>
      </c>
      <c r="W437" s="1">
        <v>44649.450277777774</v>
      </c>
      <c r="X437">
        <v>447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60</v>
      </c>
      <c r="AE437">
        <v>48</v>
      </c>
      <c r="AF437">
        <v>0</v>
      </c>
      <c r="AG437">
        <v>6</v>
      </c>
      <c r="AH437" t="s">
        <v>86</v>
      </c>
      <c r="AI437" t="s">
        <v>86</v>
      </c>
      <c r="AJ437" t="s">
        <v>86</v>
      </c>
      <c r="AK437" t="s">
        <v>86</v>
      </c>
      <c r="AL437" t="s">
        <v>86</v>
      </c>
      <c r="AM437" t="s">
        <v>86</v>
      </c>
      <c r="AN437" t="s">
        <v>86</v>
      </c>
      <c r="AO437" t="s">
        <v>86</v>
      </c>
      <c r="AP437" t="s">
        <v>86</v>
      </c>
      <c r="AQ437" t="s">
        <v>86</v>
      </c>
      <c r="AR437" t="s">
        <v>86</v>
      </c>
      <c r="AS437" t="s">
        <v>86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</row>
    <row r="438" spans="1:57" x14ac:dyDescent="0.35">
      <c r="A438" t="s">
        <v>1027</v>
      </c>
      <c r="B438" t="s">
        <v>77</v>
      </c>
      <c r="C438" t="s">
        <v>1025</v>
      </c>
      <c r="D438" t="s">
        <v>79</v>
      </c>
      <c r="E438" s="2" t="str">
        <f>HYPERLINK("capsilon://?command=openfolder&amp;siteaddress=FAM.docvelocity-na8.net&amp;folderid=FXAAE89DA0-FF97-0D67-54D6-4B33C61E4716","FX22039285")</f>
        <v>FX22039285</v>
      </c>
      <c r="F438" t="s">
        <v>80</v>
      </c>
      <c r="G438" t="s">
        <v>80</v>
      </c>
      <c r="H438" t="s">
        <v>81</v>
      </c>
      <c r="I438" t="s">
        <v>1026</v>
      </c>
      <c r="J438">
        <v>184</v>
      </c>
      <c r="K438" t="s">
        <v>83</v>
      </c>
      <c r="L438" t="s">
        <v>84</v>
      </c>
      <c r="M438" t="s">
        <v>85</v>
      </c>
      <c r="N438">
        <v>2</v>
      </c>
      <c r="O438" s="1">
        <v>44649.453518518516</v>
      </c>
      <c r="P438" s="1">
        <v>44649.569722222222</v>
      </c>
      <c r="Q438">
        <v>3459</v>
      </c>
      <c r="R438">
        <v>6581</v>
      </c>
      <c r="S438" t="b">
        <v>0</v>
      </c>
      <c r="T438" t="s">
        <v>86</v>
      </c>
      <c r="U438" t="b">
        <v>1</v>
      </c>
      <c r="V438" t="s">
        <v>550</v>
      </c>
      <c r="W438" s="1">
        <v>44649.528124999997</v>
      </c>
      <c r="X438">
        <v>3391</v>
      </c>
      <c r="Y438">
        <v>230</v>
      </c>
      <c r="Z438">
        <v>0</v>
      </c>
      <c r="AA438">
        <v>230</v>
      </c>
      <c r="AB438">
        <v>0</v>
      </c>
      <c r="AC438">
        <v>245</v>
      </c>
      <c r="AD438">
        <v>-46</v>
      </c>
      <c r="AE438">
        <v>0</v>
      </c>
      <c r="AF438">
        <v>0</v>
      </c>
      <c r="AG438">
        <v>0</v>
      </c>
      <c r="AH438" t="s">
        <v>167</v>
      </c>
      <c r="AI438" s="1">
        <v>44649.569722222222</v>
      </c>
      <c r="AJ438">
        <v>2974</v>
      </c>
      <c r="AK438">
        <v>19</v>
      </c>
      <c r="AL438">
        <v>0</v>
      </c>
      <c r="AM438">
        <v>19</v>
      </c>
      <c r="AN438">
        <v>0</v>
      </c>
      <c r="AO438">
        <v>19</v>
      </c>
      <c r="AP438">
        <v>-65</v>
      </c>
      <c r="AQ438">
        <v>0</v>
      </c>
      <c r="AR438">
        <v>0</v>
      </c>
      <c r="AS438">
        <v>0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</row>
    <row r="439" spans="1:57" x14ac:dyDescent="0.35">
      <c r="A439" t="s">
        <v>1028</v>
      </c>
      <c r="B439" t="s">
        <v>77</v>
      </c>
      <c r="C439" t="s">
        <v>644</v>
      </c>
      <c r="D439" t="s">
        <v>79</v>
      </c>
      <c r="E439" s="2" t="str">
        <f>HYPERLINK("capsilon://?command=openfolder&amp;siteaddress=FAM.docvelocity-na8.net&amp;folderid=FXE765C62B-115C-ED95-2F57-CFE8701850A4","FX22036350")</f>
        <v>FX22036350</v>
      </c>
      <c r="F439" t="s">
        <v>80</v>
      </c>
      <c r="G439" t="s">
        <v>80</v>
      </c>
      <c r="H439" t="s">
        <v>81</v>
      </c>
      <c r="I439" t="s">
        <v>1029</v>
      </c>
      <c r="J439">
        <v>0</v>
      </c>
      <c r="K439" t="s">
        <v>83</v>
      </c>
      <c r="L439" t="s">
        <v>84</v>
      </c>
      <c r="M439" t="s">
        <v>85</v>
      </c>
      <c r="N439">
        <v>2</v>
      </c>
      <c r="O439" s="1">
        <v>44649.468761574077</v>
      </c>
      <c r="P439" s="1">
        <v>44649.487951388888</v>
      </c>
      <c r="Q439">
        <v>1111</v>
      </c>
      <c r="R439">
        <v>547</v>
      </c>
      <c r="S439" t="b">
        <v>0</v>
      </c>
      <c r="T439" t="s">
        <v>86</v>
      </c>
      <c r="U439" t="b">
        <v>0</v>
      </c>
      <c r="V439" t="s">
        <v>174</v>
      </c>
      <c r="W439" s="1">
        <v>44649.486087962963</v>
      </c>
      <c r="X439">
        <v>431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98</v>
      </c>
      <c r="AI439" s="1">
        <v>44649.487951388888</v>
      </c>
      <c r="AJ439">
        <v>116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-9</v>
      </c>
      <c r="AQ439">
        <v>0</v>
      </c>
      <c r="AR439">
        <v>0</v>
      </c>
      <c r="AS439">
        <v>0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</row>
    <row r="440" spans="1:57" x14ac:dyDescent="0.35">
      <c r="A440" t="s">
        <v>1030</v>
      </c>
      <c r="B440" t="s">
        <v>77</v>
      </c>
      <c r="C440" t="s">
        <v>1031</v>
      </c>
      <c r="D440" t="s">
        <v>79</v>
      </c>
      <c r="E440" s="2" t="str">
        <f>HYPERLINK("capsilon://?command=openfolder&amp;siteaddress=FAM.docvelocity-na8.net&amp;folderid=FX4EEDA290-E6F5-7138-D115-1C64F6D66CB1","FX22031212")</f>
        <v>FX22031212</v>
      </c>
      <c r="F440" t="s">
        <v>80</v>
      </c>
      <c r="G440" t="s">
        <v>80</v>
      </c>
      <c r="H440" t="s">
        <v>81</v>
      </c>
      <c r="I440" t="s">
        <v>1032</v>
      </c>
      <c r="J440">
        <v>406</v>
      </c>
      <c r="K440" t="s">
        <v>83</v>
      </c>
      <c r="L440" t="s">
        <v>84</v>
      </c>
      <c r="M440" t="s">
        <v>85</v>
      </c>
      <c r="N440">
        <v>1</v>
      </c>
      <c r="O440" s="1">
        <v>44649.504756944443</v>
      </c>
      <c r="P440" s="1">
        <v>44649.517777777779</v>
      </c>
      <c r="Q440">
        <v>498</v>
      </c>
      <c r="R440">
        <v>627</v>
      </c>
      <c r="S440" t="b">
        <v>0</v>
      </c>
      <c r="T440" t="s">
        <v>86</v>
      </c>
      <c r="U440" t="b">
        <v>0</v>
      </c>
      <c r="V440" t="s">
        <v>426</v>
      </c>
      <c r="W440" s="1">
        <v>44649.517777777779</v>
      </c>
      <c r="X440">
        <v>578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406</v>
      </c>
      <c r="AE440">
        <v>389</v>
      </c>
      <c r="AF440">
        <v>0</v>
      </c>
      <c r="AG440">
        <v>9</v>
      </c>
      <c r="AH440" t="s">
        <v>86</v>
      </c>
      <c r="AI440" t="s">
        <v>86</v>
      </c>
      <c r="AJ440" t="s">
        <v>86</v>
      </c>
      <c r="AK440" t="s">
        <v>86</v>
      </c>
      <c r="AL440" t="s">
        <v>86</v>
      </c>
      <c r="AM440" t="s">
        <v>86</v>
      </c>
      <c r="AN440" t="s">
        <v>86</v>
      </c>
      <c r="AO440" t="s">
        <v>86</v>
      </c>
      <c r="AP440" t="s">
        <v>86</v>
      </c>
      <c r="AQ440" t="s">
        <v>86</v>
      </c>
      <c r="AR440" t="s">
        <v>86</v>
      </c>
      <c r="AS440" t="s">
        <v>86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</row>
    <row r="441" spans="1:57" x14ac:dyDescent="0.35">
      <c r="A441" t="s">
        <v>1033</v>
      </c>
      <c r="B441" t="s">
        <v>77</v>
      </c>
      <c r="C441" t="s">
        <v>1031</v>
      </c>
      <c r="D441" t="s">
        <v>79</v>
      </c>
      <c r="E441" s="2" t="str">
        <f>HYPERLINK("capsilon://?command=openfolder&amp;siteaddress=FAM.docvelocity-na8.net&amp;folderid=FX4EEDA290-E6F5-7138-D115-1C64F6D66CB1","FX22031212")</f>
        <v>FX22031212</v>
      </c>
      <c r="F441" t="s">
        <v>80</v>
      </c>
      <c r="G441" t="s">
        <v>80</v>
      </c>
      <c r="H441" t="s">
        <v>81</v>
      </c>
      <c r="I441" t="s">
        <v>1032</v>
      </c>
      <c r="J441">
        <v>554</v>
      </c>
      <c r="K441" t="s">
        <v>83</v>
      </c>
      <c r="L441" t="s">
        <v>84</v>
      </c>
      <c r="M441" t="s">
        <v>85</v>
      </c>
      <c r="N441">
        <v>2</v>
      </c>
      <c r="O441" s="1">
        <v>44649.518946759257</v>
      </c>
      <c r="P441" s="1">
        <v>44649.585150462961</v>
      </c>
      <c r="Q441">
        <v>315</v>
      </c>
      <c r="R441">
        <v>5405</v>
      </c>
      <c r="S441" t="b">
        <v>0</v>
      </c>
      <c r="T441" t="s">
        <v>86</v>
      </c>
      <c r="U441" t="b">
        <v>1</v>
      </c>
      <c r="V441" t="s">
        <v>511</v>
      </c>
      <c r="W441" s="1">
        <v>44649.567743055559</v>
      </c>
      <c r="X441">
        <v>4081</v>
      </c>
      <c r="Y441">
        <v>337</v>
      </c>
      <c r="Z441">
        <v>0</v>
      </c>
      <c r="AA441">
        <v>337</v>
      </c>
      <c r="AB441">
        <v>138</v>
      </c>
      <c r="AC441">
        <v>40</v>
      </c>
      <c r="AD441">
        <v>217</v>
      </c>
      <c r="AE441">
        <v>0</v>
      </c>
      <c r="AF441">
        <v>0</v>
      </c>
      <c r="AG441">
        <v>0</v>
      </c>
      <c r="AH441" t="s">
        <v>167</v>
      </c>
      <c r="AI441" s="1">
        <v>44649.585150462961</v>
      </c>
      <c r="AJ441">
        <v>1034</v>
      </c>
      <c r="AK441">
        <v>5</v>
      </c>
      <c r="AL441">
        <v>0</v>
      </c>
      <c r="AM441">
        <v>5</v>
      </c>
      <c r="AN441">
        <v>138</v>
      </c>
      <c r="AO441">
        <v>5</v>
      </c>
      <c r="AP441">
        <v>212</v>
      </c>
      <c r="AQ441">
        <v>0</v>
      </c>
      <c r="AR441">
        <v>0</v>
      </c>
      <c r="AS441">
        <v>0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</row>
    <row r="442" spans="1:57" x14ac:dyDescent="0.35">
      <c r="A442" t="s">
        <v>1034</v>
      </c>
      <c r="B442" t="s">
        <v>77</v>
      </c>
      <c r="C442" t="s">
        <v>780</v>
      </c>
      <c r="D442" t="s">
        <v>79</v>
      </c>
      <c r="E442" s="2" t="str">
        <f>HYPERLINK("capsilon://?command=openfolder&amp;siteaddress=FAM.docvelocity-na8.net&amp;folderid=FX4313B36E-4735-3651-3BAF-7D8A27F8AB3C","FX22025016")</f>
        <v>FX22025016</v>
      </c>
      <c r="F442" t="s">
        <v>80</v>
      </c>
      <c r="G442" t="s">
        <v>80</v>
      </c>
      <c r="H442" t="s">
        <v>81</v>
      </c>
      <c r="I442" t="s">
        <v>1035</v>
      </c>
      <c r="J442">
        <v>0</v>
      </c>
      <c r="K442" t="s">
        <v>83</v>
      </c>
      <c r="L442" t="s">
        <v>84</v>
      </c>
      <c r="M442" t="s">
        <v>85</v>
      </c>
      <c r="N442">
        <v>2</v>
      </c>
      <c r="O442" s="1">
        <v>44649.591747685183</v>
      </c>
      <c r="P442" s="1">
        <v>44649.608738425923</v>
      </c>
      <c r="Q442">
        <v>1124</v>
      </c>
      <c r="R442">
        <v>344</v>
      </c>
      <c r="S442" t="b">
        <v>0</v>
      </c>
      <c r="T442" t="s">
        <v>86</v>
      </c>
      <c r="U442" t="b">
        <v>0</v>
      </c>
      <c r="V442" t="s">
        <v>577</v>
      </c>
      <c r="W442" s="1">
        <v>44649.596192129633</v>
      </c>
      <c r="X442">
        <v>263</v>
      </c>
      <c r="Y442">
        <v>9</v>
      </c>
      <c r="Z442">
        <v>0</v>
      </c>
      <c r="AA442">
        <v>9</v>
      </c>
      <c r="AB442">
        <v>0</v>
      </c>
      <c r="AC442">
        <v>4</v>
      </c>
      <c r="AD442">
        <v>-9</v>
      </c>
      <c r="AE442">
        <v>0</v>
      </c>
      <c r="AF442">
        <v>0</v>
      </c>
      <c r="AG442">
        <v>0</v>
      </c>
      <c r="AH442" t="s">
        <v>98</v>
      </c>
      <c r="AI442" s="1">
        <v>44649.608738425923</v>
      </c>
      <c r="AJ442">
        <v>81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-9</v>
      </c>
      <c r="AQ442">
        <v>0</v>
      </c>
      <c r="AR442">
        <v>0</v>
      </c>
      <c r="AS442">
        <v>0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</row>
    <row r="443" spans="1:57" x14ac:dyDescent="0.35">
      <c r="A443" t="s">
        <v>1036</v>
      </c>
      <c r="B443" t="s">
        <v>77</v>
      </c>
      <c r="C443" t="s">
        <v>1037</v>
      </c>
      <c r="D443" t="s">
        <v>79</v>
      </c>
      <c r="E443" s="2" t="str">
        <f>HYPERLINK("capsilon://?command=openfolder&amp;siteaddress=FAM.docvelocity-na8.net&amp;folderid=FX76F4D19C-1C92-A292-5737-29900FC4FD28","FX220312516")</f>
        <v>FX220312516</v>
      </c>
      <c r="F443" t="s">
        <v>80</v>
      </c>
      <c r="G443" t="s">
        <v>80</v>
      </c>
      <c r="H443" t="s">
        <v>81</v>
      </c>
      <c r="I443" t="s">
        <v>1038</v>
      </c>
      <c r="J443">
        <v>0</v>
      </c>
      <c r="K443" t="s">
        <v>83</v>
      </c>
      <c r="L443" t="s">
        <v>84</v>
      </c>
      <c r="M443" t="s">
        <v>85</v>
      </c>
      <c r="N443">
        <v>2</v>
      </c>
      <c r="O443" s="1">
        <v>44650.380497685182</v>
      </c>
      <c r="P443" s="1">
        <v>44650.385763888888</v>
      </c>
      <c r="Q443">
        <v>261</v>
      </c>
      <c r="R443">
        <v>194</v>
      </c>
      <c r="S443" t="b">
        <v>0</v>
      </c>
      <c r="T443" t="s">
        <v>86</v>
      </c>
      <c r="U443" t="b">
        <v>0</v>
      </c>
      <c r="V443" t="s">
        <v>535</v>
      </c>
      <c r="W443" s="1">
        <v>44650.382164351853</v>
      </c>
      <c r="X443">
        <v>41</v>
      </c>
      <c r="Y443">
        <v>0</v>
      </c>
      <c r="Z443">
        <v>0</v>
      </c>
      <c r="AA443">
        <v>0</v>
      </c>
      <c r="AB443">
        <v>52</v>
      </c>
      <c r="AC443">
        <v>0</v>
      </c>
      <c r="AD443">
        <v>0</v>
      </c>
      <c r="AE443">
        <v>0</v>
      </c>
      <c r="AF443">
        <v>0</v>
      </c>
      <c r="AG443">
        <v>0</v>
      </c>
      <c r="AH443" t="s">
        <v>298</v>
      </c>
      <c r="AI443" s="1">
        <v>44650.385763888888</v>
      </c>
      <c r="AJ443">
        <v>153</v>
      </c>
      <c r="AK443">
        <v>0</v>
      </c>
      <c r="AL443">
        <v>0</v>
      </c>
      <c r="AM443">
        <v>0</v>
      </c>
      <c r="AN443">
        <v>52</v>
      </c>
      <c r="AO443">
        <v>0</v>
      </c>
      <c r="AP443">
        <v>0</v>
      </c>
      <c r="AQ443">
        <v>0</v>
      </c>
      <c r="AR443">
        <v>0</v>
      </c>
      <c r="AS443">
        <v>0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</row>
    <row r="444" spans="1:57" x14ac:dyDescent="0.35">
      <c r="A444" t="s">
        <v>1039</v>
      </c>
      <c r="B444" t="s">
        <v>77</v>
      </c>
      <c r="C444" t="s">
        <v>1040</v>
      </c>
      <c r="D444" t="s">
        <v>79</v>
      </c>
      <c r="E444" s="2" t="str">
        <f>HYPERLINK("capsilon://?command=openfolder&amp;siteaddress=FAM.docvelocity-na8.net&amp;folderid=FX372BCF8B-338E-53D5-6EA1-DC691742EBE9","FX22031401")</f>
        <v>FX22031401</v>
      </c>
      <c r="F444" t="s">
        <v>80</v>
      </c>
      <c r="G444" t="s">
        <v>80</v>
      </c>
      <c r="H444" t="s">
        <v>81</v>
      </c>
      <c r="I444" t="s">
        <v>1041</v>
      </c>
      <c r="J444">
        <v>0</v>
      </c>
      <c r="K444" t="s">
        <v>83</v>
      </c>
      <c r="L444" t="s">
        <v>84</v>
      </c>
      <c r="M444" t="s">
        <v>85</v>
      </c>
      <c r="N444">
        <v>2</v>
      </c>
      <c r="O444" s="1">
        <v>44650.389548611114</v>
      </c>
      <c r="P444" s="1">
        <v>44650.411724537036</v>
      </c>
      <c r="Q444">
        <v>1751</v>
      </c>
      <c r="R444">
        <v>165</v>
      </c>
      <c r="S444" t="b">
        <v>0</v>
      </c>
      <c r="T444" t="s">
        <v>86</v>
      </c>
      <c r="U444" t="b">
        <v>0</v>
      </c>
      <c r="V444" t="s">
        <v>535</v>
      </c>
      <c r="W444" s="1">
        <v>44650.390462962961</v>
      </c>
      <c r="X444">
        <v>69</v>
      </c>
      <c r="Y444">
        <v>0</v>
      </c>
      <c r="Z444">
        <v>0</v>
      </c>
      <c r="AA444">
        <v>0</v>
      </c>
      <c r="AB444">
        <v>52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141</v>
      </c>
      <c r="AI444" s="1">
        <v>44650.411724537036</v>
      </c>
      <c r="AJ444">
        <v>96</v>
      </c>
      <c r="AK444">
        <v>0</v>
      </c>
      <c r="AL444">
        <v>0</v>
      </c>
      <c r="AM444">
        <v>0</v>
      </c>
      <c r="AN444">
        <v>52</v>
      </c>
      <c r="AO444">
        <v>0</v>
      </c>
      <c r="AP444">
        <v>0</v>
      </c>
      <c r="AQ444">
        <v>0</v>
      </c>
      <c r="AR444">
        <v>0</v>
      </c>
      <c r="AS444">
        <v>0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</row>
    <row r="445" spans="1:57" x14ac:dyDescent="0.35">
      <c r="A445" t="s">
        <v>1042</v>
      </c>
      <c r="B445" t="s">
        <v>77</v>
      </c>
      <c r="C445" t="s">
        <v>1043</v>
      </c>
      <c r="D445" t="s">
        <v>79</v>
      </c>
      <c r="E445" s="2" t="str">
        <f>HYPERLINK("capsilon://?command=openfolder&amp;siteaddress=FAM.docvelocity-na8.net&amp;folderid=FX0ACF49E4-17EF-B5EC-41F9-E9C635A3AEF8","FX220311597")</f>
        <v>FX220311597</v>
      </c>
      <c r="F445" t="s">
        <v>80</v>
      </c>
      <c r="G445" t="s">
        <v>80</v>
      </c>
      <c r="H445" t="s">
        <v>81</v>
      </c>
      <c r="I445" t="s">
        <v>1044</v>
      </c>
      <c r="J445">
        <v>0</v>
      </c>
      <c r="K445" t="s">
        <v>83</v>
      </c>
      <c r="L445" t="s">
        <v>84</v>
      </c>
      <c r="M445" t="s">
        <v>85</v>
      </c>
      <c r="N445">
        <v>2</v>
      </c>
      <c r="O445" s="1">
        <v>44650.390601851854</v>
      </c>
      <c r="P445" s="1">
        <v>44650.412256944444</v>
      </c>
      <c r="Q445">
        <v>1765</v>
      </c>
      <c r="R445">
        <v>106</v>
      </c>
      <c r="S445" t="b">
        <v>0</v>
      </c>
      <c r="T445" t="s">
        <v>86</v>
      </c>
      <c r="U445" t="b">
        <v>0</v>
      </c>
      <c r="V445" t="s">
        <v>535</v>
      </c>
      <c r="W445" s="1">
        <v>44650.391365740739</v>
      </c>
      <c r="X445">
        <v>61</v>
      </c>
      <c r="Y445">
        <v>0</v>
      </c>
      <c r="Z445">
        <v>0</v>
      </c>
      <c r="AA445">
        <v>0</v>
      </c>
      <c r="AB445">
        <v>52</v>
      </c>
      <c r="AC445">
        <v>0</v>
      </c>
      <c r="AD445">
        <v>0</v>
      </c>
      <c r="AE445">
        <v>0</v>
      </c>
      <c r="AF445">
        <v>0</v>
      </c>
      <c r="AG445">
        <v>0</v>
      </c>
      <c r="AH445" t="s">
        <v>141</v>
      </c>
      <c r="AI445" s="1">
        <v>44650.412256944444</v>
      </c>
      <c r="AJ445">
        <v>45</v>
      </c>
      <c r="AK445">
        <v>0</v>
      </c>
      <c r="AL445">
        <v>0</v>
      </c>
      <c r="AM445">
        <v>0</v>
      </c>
      <c r="AN445">
        <v>52</v>
      </c>
      <c r="AO445">
        <v>0</v>
      </c>
      <c r="AP445">
        <v>0</v>
      </c>
      <c r="AQ445">
        <v>0</v>
      </c>
      <c r="AR445">
        <v>0</v>
      </c>
      <c r="AS445">
        <v>0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</row>
    <row r="446" spans="1:57" x14ac:dyDescent="0.35">
      <c r="A446" t="s">
        <v>1045</v>
      </c>
      <c r="B446" t="s">
        <v>77</v>
      </c>
      <c r="C446" t="s">
        <v>1040</v>
      </c>
      <c r="D446" t="s">
        <v>79</v>
      </c>
      <c r="E446" s="2" t="str">
        <f>HYPERLINK("capsilon://?command=openfolder&amp;siteaddress=FAM.docvelocity-na8.net&amp;folderid=FX372BCF8B-338E-53D5-6EA1-DC691742EBE9","FX22031401")</f>
        <v>FX22031401</v>
      </c>
      <c r="F446" t="s">
        <v>80</v>
      </c>
      <c r="G446" t="s">
        <v>80</v>
      </c>
      <c r="H446" t="s">
        <v>81</v>
      </c>
      <c r="I446" t="s">
        <v>1046</v>
      </c>
      <c r="J446">
        <v>0</v>
      </c>
      <c r="K446" t="s">
        <v>83</v>
      </c>
      <c r="L446" t="s">
        <v>84</v>
      </c>
      <c r="M446" t="s">
        <v>85</v>
      </c>
      <c r="N446">
        <v>2</v>
      </c>
      <c r="O446" s="1">
        <v>44650.408067129632</v>
      </c>
      <c r="P446" s="1">
        <v>44650.500300925924</v>
      </c>
      <c r="Q446">
        <v>7301</v>
      </c>
      <c r="R446">
        <v>668</v>
      </c>
      <c r="S446" t="b">
        <v>0</v>
      </c>
      <c r="T446" t="s">
        <v>86</v>
      </c>
      <c r="U446" t="b">
        <v>0</v>
      </c>
      <c r="V446" t="s">
        <v>535</v>
      </c>
      <c r="W446" s="1">
        <v>44650.466053240743</v>
      </c>
      <c r="X446">
        <v>61</v>
      </c>
      <c r="Y446">
        <v>0</v>
      </c>
      <c r="Z446">
        <v>0</v>
      </c>
      <c r="AA446">
        <v>0</v>
      </c>
      <c r="AB446">
        <v>37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141</v>
      </c>
      <c r="AI446" s="1">
        <v>44650.500300925924</v>
      </c>
      <c r="AJ446">
        <v>23</v>
      </c>
      <c r="AK446">
        <v>0</v>
      </c>
      <c r="AL446">
        <v>0</v>
      </c>
      <c r="AM446">
        <v>0</v>
      </c>
      <c r="AN446">
        <v>37</v>
      </c>
      <c r="AO446">
        <v>0</v>
      </c>
      <c r="AP446">
        <v>0</v>
      </c>
      <c r="AQ446">
        <v>0</v>
      </c>
      <c r="AR446">
        <v>0</v>
      </c>
      <c r="AS446">
        <v>0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</row>
    <row r="447" spans="1:57" x14ac:dyDescent="0.35">
      <c r="A447" t="s">
        <v>1047</v>
      </c>
      <c r="B447" t="s">
        <v>77</v>
      </c>
      <c r="C447" t="s">
        <v>334</v>
      </c>
      <c r="D447" t="s">
        <v>79</v>
      </c>
      <c r="E447" s="2" t="str">
        <f>HYPERLINK("capsilon://?command=openfolder&amp;siteaddress=FAM.docvelocity-na8.net&amp;folderid=FX4F122F21-8D39-957E-78CC-862FF31B9B0D","FX22032824")</f>
        <v>FX22032824</v>
      </c>
      <c r="F447" t="s">
        <v>80</v>
      </c>
      <c r="G447" t="s">
        <v>80</v>
      </c>
      <c r="H447" t="s">
        <v>81</v>
      </c>
      <c r="I447" t="s">
        <v>1048</v>
      </c>
      <c r="J447">
        <v>124</v>
      </c>
      <c r="K447" t="s">
        <v>83</v>
      </c>
      <c r="L447" t="s">
        <v>84</v>
      </c>
      <c r="M447" t="s">
        <v>85</v>
      </c>
      <c r="N447">
        <v>1</v>
      </c>
      <c r="O447" s="1">
        <v>44650.430983796294</v>
      </c>
      <c r="P447" s="1">
        <v>44650.509328703702</v>
      </c>
      <c r="Q447">
        <v>6488</v>
      </c>
      <c r="R447">
        <v>281</v>
      </c>
      <c r="S447" t="b">
        <v>0</v>
      </c>
      <c r="T447" t="s">
        <v>86</v>
      </c>
      <c r="U447" t="b">
        <v>0</v>
      </c>
      <c r="V447" t="s">
        <v>479</v>
      </c>
      <c r="W447" s="1">
        <v>44650.509328703702</v>
      </c>
      <c r="X447">
        <v>225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124</v>
      </c>
      <c r="AE447">
        <v>119</v>
      </c>
      <c r="AF447">
        <v>0</v>
      </c>
      <c r="AG447">
        <v>3</v>
      </c>
      <c r="AH447" t="s">
        <v>86</v>
      </c>
      <c r="AI447" t="s">
        <v>86</v>
      </c>
      <c r="AJ447" t="s">
        <v>86</v>
      </c>
      <c r="AK447" t="s">
        <v>86</v>
      </c>
      <c r="AL447" t="s">
        <v>86</v>
      </c>
      <c r="AM447" t="s">
        <v>86</v>
      </c>
      <c r="AN447" t="s">
        <v>86</v>
      </c>
      <c r="AO447" t="s">
        <v>86</v>
      </c>
      <c r="AP447" t="s">
        <v>86</v>
      </c>
      <c r="AQ447" t="s">
        <v>86</v>
      </c>
      <c r="AR447" t="s">
        <v>86</v>
      </c>
      <c r="AS447" t="s">
        <v>86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</row>
    <row r="448" spans="1:57" x14ac:dyDescent="0.35">
      <c r="A448" t="s">
        <v>1049</v>
      </c>
      <c r="B448" t="s">
        <v>77</v>
      </c>
      <c r="C448" t="s">
        <v>334</v>
      </c>
      <c r="D448" t="s">
        <v>79</v>
      </c>
      <c r="E448" s="2" t="str">
        <f>HYPERLINK("capsilon://?command=openfolder&amp;siteaddress=FAM.docvelocity-na8.net&amp;folderid=FX4F122F21-8D39-957E-78CC-862FF31B9B0D","FX22032824")</f>
        <v>FX22032824</v>
      </c>
      <c r="F448" t="s">
        <v>80</v>
      </c>
      <c r="G448" t="s">
        <v>80</v>
      </c>
      <c r="H448" t="s">
        <v>81</v>
      </c>
      <c r="I448" t="s">
        <v>1050</v>
      </c>
      <c r="J448">
        <v>97</v>
      </c>
      <c r="K448" t="s">
        <v>83</v>
      </c>
      <c r="L448" t="s">
        <v>84</v>
      </c>
      <c r="M448" t="s">
        <v>85</v>
      </c>
      <c r="N448">
        <v>1</v>
      </c>
      <c r="O448" s="1">
        <v>44650.431377314817</v>
      </c>
      <c r="P448" s="1">
        <v>44650.530752314815</v>
      </c>
      <c r="Q448">
        <v>8288</v>
      </c>
      <c r="R448">
        <v>298</v>
      </c>
      <c r="S448" t="b">
        <v>0</v>
      </c>
      <c r="T448" t="s">
        <v>86</v>
      </c>
      <c r="U448" t="b">
        <v>0</v>
      </c>
      <c r="V448" t="s">
        <v>426</v>
      </c>
      <c r="W448" s="1">
        <v>44650.530752314815</v>
      </c>
      <c r="X448">
        <v>81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97</v>
      </c>
      <c r="AE448">
        <v>92</v>
      </c>
      <c r="AF448">
        <v>0</v>
      </c>
      <c r="AG448">
        <v>3</v>
      </c>
      <c r="AH448" t="s">
        <v>86</v>
      </c>
      <c r="AI448" t="s">
        <v>86</v>
      </c>
      <c r="AJ448" t="s">
        <v>86</v>
      </c>
      <c r="AK448" t="s">
        <v>86</v>
      </c>
      <c r="AL448" t="s">
        <v>86</v>
      </c>
      <c r="AM448" t="s">
        <v>86</v>
      </c>
      <c r="AN448" t="s">
        <v>86</v>
      </c>
      <c r="AO448" t="s">
        <v>86</v>
      </c>
      <c r="AP448" t="s">
        <v>86</v>
      </c>
      <c r="AQ448" t="s">
        <v>86</v>
      </c>
      <c r="AR448" t="s">
        <v>86</v>
      </c>
      <c r="AS448" t="s">
        <v>86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</row>
    <row r="449" spans="1:57" x14ac:dyDescent="0.35">
      <c r="A449" t="s">
        <v>1051</v>
      </c>
      <c r="B449" t="s">
        <v>77</v>
      </c>
      <c r="C449" t="s">
        <v>334</v>
      </c>
      <c r="D449" t="s">
        <v>79</v>
      </c>
      <c r="E449" s="2" t="str">
        <f>HYPERLINK("capsilon://?command=openfolder&amp;siteaddress=FAM.docvelocity-na8.net&amp;folderid=FX4F122F21-8D39-957E-78CC-862FF31B9B0D","FX22032824")</f>
        <v>FX22032824</v>
      </c>
      <c r="F449" t="s">
        <v>80</v>
      </c>
      <c r="G449" t="s">
        <v>80</v>
      </c>
      <c r="H449" t="s">
        <v>81</v>
      </c>
      <c r="I449" t="s">
        <v>1052</v>
      </c>
      <c r="J449">
        <v>124</v>
      </c>
      <c r="K449" t="s">
        <v>83</v>
      </c>
      <c r="L449" t="s">
        <v>84</v>
      </c>
      <c r="M449" t="s">
        <v>85</v>
      </c>
      <c r="N449">
        <v>1</v>
      </c>
      <c r="O449" s="1">
        <v>44650.43644675926</v>
      </c>
      <c r="P449" s="1">
        <v>44650.515474537038</v>
      </c>
      <c r="Q449">
        <v>6565</v>
      </c>
      <c r="R449">
        <v>263</v>
      </c>
      <c r="S449" t="b">
        <v>0</v>
      </c>
      <c r="T449" t="s">
        <v>86</v>
      </c>
      <c r="U449" t="b">
        <v>0</v>
      </c>
      <c r="V449" t="s">
        <v>479</v>
      </c>
      <c r="W449" s="1">
        <v>44650.515474537038</v>
      </c>
      <c r="X449">
        <v>215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124</v>
      </c>
      <c r="AE449">
        <v>119</v>
      </c>
      <c r="AF449">
        <v>0</v>
      </c>
      <c r="AG449">
        <v>3</v>
      </c>
      <c r="AH449" t="s">
        <v>86</v>
      </c>
      <c r="AI449" t="s">
        <v>86</v>
      </c>
      <c r="AJ449" t="s">
        <v>86</v>
      </c>
      <c r="AK449" t="s">
        <v>86</v>
      </c>
      <c r="AL449" t="s">
        <v>86</v>
      </c>
      <c r="AM449" t="s">
        <v>86</v>
      </c>
      <c r="AN449" t="s">
        <v>86</v>
      </c>
      <c r="AO449" t="s">
        <v>86</v>
      </c>
      <c r="AP449" t="s">
        <v>86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</row>
    <row r="450" spans="1:57" x14ac:dyDescent="0.35">
      <c r="A450" t="s">
        <v>1053</v>
      </c>
      <c r="B450" t="s">
        <v>77</v>
      </c>
      <c r="C450" t="s">
        <v>1054</v>
      </c>
      <c r="D450" t="s">
        <v>79</v>
      </c>
      <c r="E450" s="2" t="str">
        <f>HYPERLINK("capsilon://?command=openfolder&amp;siteaddress=FAM.docvelocity-na8.net&amp;folderid=FX9DCECDA6-B74A-EF6E-FCAA-B5EE99681390","FX22036343")</f>
        <v>FX22036343</v>
      </c>
      <c r="F450" t="s">
        <v>80</v>
      </c>
      <c r="G450" t="s">
        <v>80</v>
      </c>
      <c r="H450" t="s">
        <v>81</v>
      </c>
      <c r="I450" t="s">
        <v>1055</v>
      </c>
      <c r="J450">
        <v>0</v>
      </c>
      <c r="K450" t="s">
        <v>83</v>
      </c>
      <c r="L450" t="s">
        <v>84</v>
      </c>
      <c r="M450" t="s">
        <v>85</v>
      </c>
      <c r="N450">
        <v>2</v>
      </c>
      <c r="O450" s="1">
        <v>44650.48574074074</v>
      </c>
      <c r="P450" s="1">
        <v>44650.59002314815</v>
      </c>
      <c r="Q450">
        <v>8645</v>
      </c>
      <c r="R450">
        <v>365</v>
      </c>
      <c r="S450" t="b">
        <v>0</v>
      </c>
      <c r="T450" t="s">
        <v>86</v>
      </c>
      <c r="U450" t="b">
        <v>0</v>
      </c>
      <c r="V450" t="s">
        <v>957</v>
      </c>
      <c r="W450" s="1">
        <v>44650.51699074074</v>
      </c>
      <c r="X450">
        <v>143</v>
      </c>
      <c r="Y450">
        <v>0</v>
      </c>
      <c r="Z450">
        <v>0</v>
      </c>
      <c r="AA450">
        <v>0</v>
      </c>
      <c r="AB450">
        <v>9</v>
      </c>
      <c r="AC450">
        <v>0</v>
      </c>
      <c r="AD450">
        <v>0</v>
      </c>
      <c r="AE450">
        <v>0</v>
      </c>
      <c r="AF450">
        <v>0</v>
      </c>
      <c r="AG450">
        <v>0</v>
      </c>
      <c r="AH450" t="s">
        <v>98</v>
      </c>
      <c r="AI450" s="1">
        <v>44650.59002314815</v>
      </c>
      <c r="AJ450">
        <v>38</v>
      </c>
      <c r="AK450">
        <v>0</v>
      </c>
      <c r="AL450">
        <v>0</v>
      </c>
      <c r="AM450">
        <v>0</v>
      </c>
      <c r="AN450">
        <v>9</v>
      </c>
      <c r="AO450">
        <v>0</v>
      </c>
      <c r="AP450">
        <v>0</v>
      </c>
      <c r="AQ450">
        <v>0</v>
      </c>
      <c r="AR450">
        <v>0</v>
      </c>
      <c r="AS450">
        <v>0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</row>
    <row r="451" spans="1:57" x14ac:dyDescent="0.35">
      <c r="A451" t="s">
        <v>1056</v>
      </c>
      <c r="B451" t="s">
        <v>77</v>
      </c>
      <c r="C451" t="s">
        <v>334</v>
      </c>
      <c r="D451" t="s">
        <v>79</v>
      </c>
      <c r="E451" s="2" t="str">
        <f>HYPERLINK("capsilon://?command=openfolder&amp;siteaddress=FAM.docvelocity-na8.net&amp;folderid=FX4F122F21-8D39-957E-78CC-862FF31B9B0D","FX22032824")</f>
        <v>FX22032824</v>
      </c>
      <c r="F451" t="s">
        <v>80</v>
      </c>
      <c r="G451" t="s">
        <v>80</v>
      </c>
      <c r="H451" t="s">
        <v>81</v>
      </c>
      <c r="I451" t="s">
        <v>1048</v>
      </c>
      <c r="J451">
        <v>172</v>
      </c>
      <c r="K451" t="s">
        <v>83</v>
      </c>
      <c r="L451" t="s">
        <v>84</v>
      </c>
      <c r="M451" t="s">
        <v>85</v>
      </c>
      <c r="N451">
        <v>2</v>
      </c>
      <c r="O451" s="1">
        <v>44650.509976851848</v>
      </c>
      <c r="P451" s="1">
        <v>44650.541817129626</v>
      </c>
      <c r="Q451">
        <v>2088</v>
      </c>
      <c r="R451">
        <v>663</v>
      </c>
      <c r="S451" t="b">
        <v>0</v>
      </c>
      <c r="T451" t="s">
        <v>86</v>
      </c>
      <c r="U451" t="b">
        <v>1</v>
      </c>
      <c r="V451" t="s">
        <v>479</v>
      </c>
      <c r="W451" s="1">
        <v>44650.512974537036</v>
      </c>
      <c r="X451">
        <v>256</v>
      </c>
      <c r="Y451">
        <v>157</v>
      </c>
      <c r="Z451">
        <v>0</v>
      </c>
      <c r="AA451">
        <v>157</v>
      </c>
      <c r="AB451">
        <v>0</v>
      </c>
      <c r="AC451">
        <v>4</v>
      </c>
      <c r="AD451">
        <v>15</v>
      </c>
      <c r="AE451">
        <v>0</v>
      </c>
      <c r="AF451">
        <v>0</v>
      </c>
      <c r="AG451">
        <v>0</v>
      </c>
      <c r="AH451" t="s">
        <v>97</v>
      </c>
      <c r="AI451" s="1">
        <v>44650.541817129626</v>
      </c>
      <c r="AJ451">
        <v>407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14</v>
      </c>
      <c r="AQ451">
        <v>0</v>
      </c>
      <c r="AR451">
        <v>0</v>
      </c>
      <c r="AS451">
        <v>0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</row>
    <row r="452" spans="1:57" x14ac:dyDescent="0.35">
      <c r="A452" t="s">
        <v>1057</v>
      </c>
      <c r="B452" t="s">
        <v>77</v>
      </c>
      <c r="C452" t="s">
        <v>334</v>
      </c>
      <c r="D452" t="s">
        <v>79</v>
      </c>
      <c r="E452" s="2" t="str">
        <f>HYPERLINK("capsilon://?command=openfolder&amp;siteaddress=FAM.docvelocity-na8.net&amp;folderid=FX4F122F21-8D39-957E-78CC-862FF31B9B0D","FX22032824")</f>
        <v>FX22032824</v>
      </c>
      <c r="F452" t="s">
        <v>80</v>
      </c>
      <c r="G452" t="s">
        <v>80</v>
      </c>
      <c r="H452" t="s">
        <v>81</v>
      </c>
      <c r="I452" t="s">
        <v>1052</v>
      </c>
      <c r="J452">
        <v>172</v>
      </c>
      <c r="K452" t="s">
        <v>83</v>
      </c>
      <c r="L452" t="s">
        <v>84</v>
      </c>
      <c r="M452" t="s">
        <v>85</v>
      </c>
      <c r="N452">
        <v>2</v>
      </c>
      <c r="O452" s="1">
        <v>44650.516076388885</v>
      </c>
      <c r="P452" s="1">
        <v>44650.54582175926</v>
      </c>
      <c r="Q452">
        <v>1879</v>
      </c>
      <c r="R452">
        <v>691</v>
      </c>
      <c r="S452" t="b">
        <v>0</v>
      </c>
      <c r="T452" t="s">
        <v>86</v>
      </c>
      <c r="U452" t="b">
        <v>1</v>
      </c>
      <c r="V452" t="s">
        <v>479</v>
      </c>
      <c r="W452" s="1">
        <v>44650.518680555557</v>
      </c>
      <c r="X452">
        <v>224</v>
      </c>
      <c r="Y452">
        <v>157</v>
      </c>
      <c r="Z452">
        <v>0</v>
      </c>
      <c r="AA452">
        <v>157</v>
      </c>
      <c r="AB452">
        <v>0</v>
      </c>
      <c r="AC452">
        <v>4</v>
      </c>
      <c r="AD452">
        <v>15</v>
      </c>
      <c r="AE452">
        <v>0</v>
      </c>
      <c r="AF452">
        <v>0</v>
      </c>
      <c r="AG452">
        <v>0</v>
      </c>
      <c r="AH452" t="s">
        <v>98</v>
      </c>
      <c r="AI452" s="1">
        <v>44650.54582175926</v>
      </c>
      <c r="AJ452">
        <v>406</v>
      </c>
      <c r="AK452">
        <v>2</v>
      </c>
      <c r="AL452">
        <v>0</v>
      </c>
      <c r="AM452">
        <v>2</v>
      </c>
      <c r="AN452">
        <v>0</v>
      </c>
      <c r="AO452">
        <v>2</v>
      </c>
      <c r="AP452">
        <v>13</v>
      </c>
      <c r="AQ452">
        <v>0</v>
      </c>
      <c r="AR452">
        <v>0</v>
      </c>
      <c r="AS452">
        <v>0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</row>
    <row r="453" spans="1:57" x14ac:dyDescent="0.35">
      <c r="A453" t="s">
        <v>1058</v>
      </c>
      <c r="B453" t="s">
        <v>77</v>
      </c>
      <c r="C453" t="s">
        <v>334</v>
      </c>
      <c r="D453" t="s">
        <v>79</v>
      </c>
      <c r="E453" s="2" t="str">
        <f>HYPERLINK("capsilon://?command=openfolder&amp;siteaddress=FAM.docvelocity-na8.net&amp;folderid=FX4F122F21-8D39-957E-78CC-862FF31B9B0D","FX22032824")</f>
        <v>FX22032824</v>
      </c>
      <c r="F453" t="s">
        <v>80</v>
      </c>
      <c r="G453" t="s">
        <v>80</v>
      </c>
      <c r="H453" t="s">
        <v>81</v>
      </c>
      <c r="I453" t="s">
        <v>1050</v>
      </c>
      <c r="J453">
        <v>145</v>
      </c>
      <c r="K453" t="s">
        <v>83</v>
      </c>
      <c r="L453" t="s">
        <v>84</v>
      </c>
      <c r="M453" t="s">
        <v>85</v>
      </c>
      <c r="N453">
        <v>2</v>
      </c>
      <c r="O453" s="1">
        <v>44650.531307870369</v>
      </c>
      <c r="P453" s="1">
        <v>44650.597557870373</v>
      </c>
      <c r="Q453">
        <v>4067</v>
      </c>
      <c r="R453">
        <v>1657</v>
      </c>
      <c r="S453" t="b">
        <v>0</v>
      </c>
      <c r="T453" t="s">
        <v>86</v>
      </c>
      <c r="U453" t="b">
        <v>1</v>
      </c>
      <c r="V453" t="s">
        <v>454</v>
      </c>
      <c r="W453" s="1">
        <v>44650.54146990741</v>
      </c>
      <c r="X453">
        <v>877</v>
      </c>
      <c r="Y453">
        <v>118</v>
      </c>
      <c r="Z453">
        <v>0</v>
      </c>
      <c r="AA453">
        <v>118</v>
      </c>
      <c r="AB453">
        <v>0</v>
      </c>
      <c r="AC453">
        <v>40</v>
      </c>
      <c r="AD453">
        <v>27</v>
      </c>
      <c r="AE453">
        <v>0</v>
      </c>
      <c r="AF453">
        <v>0</v>
      </c>
      <c r="AG453">
        <v>0</v>
      </c>
      <c r="AH453" t="s">
        <v>97</v>
      </c>
      <c r="AI453" s="1">
        <v>44650.597557870373</v>
      </c>
      <c r="AJ453">
        <v>753</v>
      </c>
      <c r="AK453">
        <v>4</v>
      </c>
      <c r="AL453">
        <v>0</v>
      </c>
      <c r="AM453">
        <v>4</v>
      </c>
      <c r="AN453">
        <v>0</v>
      </c>
      <c r="AO453">
        <v>4</v>
      </c>
      <c r="AP453">
        <v>23</v>
      </c>
      <c r="AQ453">
        <v>0</v>
      </c>
      <c r="AR453">
        <v>0</v>
      </c>
      <c r="AS453">
        <v>0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</row>
    <row r="454" spans="1:57" x14ac:dyDescent="0.35">
      <c r="A454" t="s">
        <v>1059</v>
      </c>
      <c r="B454" t="s">
        <v>77</v>
      </c>
      <c r="C454" t="s">
        <v>1060</v>
      </c>
      <c r="D454" t="s">
        <v>79</v>
      </c>
      <c r="E454" s="2" t="str">
        <f>HYPERLINK("capsilon://?command=openfolder&amp;siteaddress=FAM.docvelocity-na8.net&amp;folderid=FXBF3C31A8-DBD1-021D-68FC-F2B727E18D39","FX220114260")</f>
        <v>FX220114260</v>
      </c>
      <c r="F454" t="s">
        <v>80</v>
      </c>
      <c r="G454" t="s">
        <v>80</v>
      </c>
      <c r="H454" t="s">
        <v>81</v>
      </c>
      <c r="I454" t="s">
        <v>1061</v>
      </c>
      <c r="J454">
        <v>88</v>
      </c>
      <c r="K454" t="s">
        <v>83</v>
      </c>
      <c r="L454" t="s">
        <v>84</v>
      </c>
      <c r="M454" t="s">
        <v>85</v>
      </c>
      <c r="N454">
        <v>1</v>
      </c>
      <c r="O454" s="1">
        <v>44650.612118055556</v>
      </c>
      <c r="P454" s="1">
        <v>44650.61446759259</v>
      </c>
      <c r="Q454">
        <v>74</v>
      </c>
      <c r="R454">
        <v>129</v>
      </c>
      <c r="S454" t="b">
        <v>0</v>
      </c>
      <c r="T454" t="s">
        <v>86</v>
      </c>
      <c r="U454" t="b">
        <v>0</v>
      </c>
      <c r="V454" t="s">
        <v>426</v>
      </c>
      <c r="W454" s="1">
        <v>44650.61446759259</v>
      </c>
      <c r="X454">
        <v>81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88</v>
      </c>
      <c r="AE454">
        <v>83</v>
      </c>
      <c r="AF454">
        <v>0</v>
      </c>
      <c r="AG454">
        <v>2</v>
      </c>
      <c r="AH454" t="s">
        <v>86</v>
      </c>
      <c r="AI454" t="s">
        <v>86</v>
      </c>
      <c r="AJ454" t="s">
        <v>86</v>
      </c>
      <c r="AK454" t="s">
        <v>86</v>
      </c>
      <c r="AL454" t="s">
        <v>86</v>
      </c>
      <c r="AM454" t="s">
        <v>86</v>
      </c>
      <c r="AN454" t="s">
        <v>86</v>
      </c>
      <c r="AO454" t="s">
        <v>86</v>
      </c>
      <c r="AP454" t="s">
        <v>86</v>
      </c>
      <c r="AQ454" t="s">
        <v>86</v>
      </c>
      <c r="AR454" t="s">
        <v>86</v>
      </c>
      <c r="AS454" t="s">
        <v>86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</row>
    <row r="455" spans="1:57" x14ac:dyDescent="0.35">
      <c r="A455" t="s">
        <v>1062</v>
      </c>
      <c r="B455" t="s">
        <v>77</v>
      </c>
      <c r="C455" t="s">
        <v>1060</v>
      </c>
      <c r="D455" t="s">
        <v>79</v>
      </c>
      <c r="E455" s="2" t="str">
        <f>HYPERLINK("capsilon://?command=openfolder&amp;siteaddress=FAM.docvelocity-na8.net&amp;folderid=FXBF3C31A8-DBD1-021D-68FC-F2B727E18D39","FX220114260")</f>
        <v>FX220114260</v>
      </c>
      <c r="F455" t="s">
        <v>80</v>
      </c>
      <c r="G455" t="s">
        <v>80</v>
      </c>
      <c r="H455" t="s">
        <v>81</v>
      </c>
      <c r="I455" t="s">
        <v>1061</v>
      </c>
      <c r="J455">
        <v>112</v>
      </c>
      <c r="K455" t="s">
        <v>83</v>
      </c>
      <c r="L455" t="s">
        <v>84</v>
      </c>
      <c r="M455" t="s">
        <v>85</v>
      </c>
      <c r="N455">
        <v>2</v>
      </c>
      <c r="O455" s="1">
        <v>44650.615057870367</v>
      </c>
      <c r="P455" s="1">
        <v>44650.632986111108</v>
      </c>
      <c r="Q455">
        <v>256</v>
      </c>
      <c r="R455">
        <v>1293</v>
      </c>
      <c r="S455" t="b">
        <v>0</v>
      </c>
      <c r="T455" t="s">
        <v>86</v>
      </c>
      <c r="U455" t="b">
        <v>1</v>
      </c>
      <c r="V455" t="s">
        <v>904</v>
      </c>
      <c r="W455" s="1">
        <v>44650.623784722222</v>
      </c>
      <c r="X455">
        <v>751</v>
      </c>
      <c r="Y455">
        <v>92</v>
      </c>
      <c r="Z455">
        <v>0</v>
      </c>
      <c r="AA455">
        <v>92</v>
      </c>
      <c r="AB455">
        <v>0</v>
      </c>
      <c r="AC455">
        <v>24</v>
      </c>
      <c r="AD455">
        <v>20</v>
      </c>
      <c r="AE455">
        <v>0</v>
      </c>
      <c r="AF455">
        <v>0</v>
      </c>
      <c r="AG455">
        <v>0</v>
      </c>
      <c r="AH455" t="s">
        <v>98</v>
      </c>
      <c r="AI455" s="1">
        <v>44650.632986111108</v>
      </c>
      <c r="AJ455">
        <v>542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20</v>
      </c>
      <c r="AQ455">
        <v>0</v>
      </c>
      <c r="AR455">
        <v>0</v>
      </c>
      <c r="AS455">
        <v>0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</row>
    <row r="456" spans="1:57" x14ac:dyDescent="0.35">
      <c r="A456" t="s">
        <v>1063</v>
      </c>
      <c r="B456" t="s">
        <v>77</v>
      </c>
      <c r="C456" t="s">
        <v>1064</v>
      </c>
      <c r="D456" t="s">
        <v>79</v>
      </c>
      <c r="E456" s="2" t="str">
        <f>HYPERLINK("capsilon://?command=openfolder&amp;siteaddress=FAM.docvelocity-na8.net&amp;folderid=FX29E8BA32-988E-8584-8832-E08B82868243","FX220312428")</f>
        <v>FX220312428</v>
      </c>
      <c r="F456" t="s">
        <v>80</v>
      </c>
      <c r="G456" t="s">
        <v>80</v>
      </c>
      <c r="H456" t="s">
        <v>81</v>
      </c>
      <c r="I456" t="s">
        <v>1065</v>
      </c>
      <c r="J456">
        <v>84</v>
      </c>
      <c r="K456" t="s">
        <v>83</v>
      </c>
      <c r="L456" t="s">
        <v>84</v>
      </c>
      <c r="M456" t="s">
        <v>85</v>
      </c>
      <c r="N456">
        <v>2</v>
      </c>
      <c r="O456" s="1">
        <v>44650.690833333334</v>
      </c>
      <c r="P456" s="1">
        <v>44650.730104166665</v>
      </c>
      <c r="Q456">
        <v>2533</v>
      </c>
      <c r="R456">
        <v>860</v>
      </c>
      <c r="S456" t="b">
        <v>0</v>
      </c>
      <c r="T456" t="s">
        <v>86</v>
      </c>
      <c r="U456" t="b">
        <v>0</v>
      </c>
      <c r="V456" t="s">
        <v>559</v>
      </c>
      <c r="W456" s="1">
        <v>44650.696793981479</v>
      </c>
      <c r="X456">
        <v>479</v>
      </c>
      <c r="Y456">
        <v>63</v>
      </c>
      <c r="Z456">
        <v>0</v>
      </c>
      <c r="AA456">
        <v>63</v>
      </c>
      <c r="AB456">
        <v>0</v>
      </c>
      <c r="AC456">
        <v>2</v>
      </c>
      <c r="AD456">
        <v>21</v>
      </c>
      <c r="AE456">
        <v>0</v>
      </c>
      <c r="AF456">
        <v>0</v>
      </c>
      <c r="AG456">
        <v>0</v>
      </c>
      <c r="AH456" t="s">
        <v>98</v>
      </c>
      <c r="AI456" s="1">
        <v>44650.730104166665</v>
      </c>
      <c r="AJ456">
        <v>373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21</v>
      </c>
      <c r="AQ456">
        <v>0</v>
      </c>
      <c r="AR456">
        <v>0</v>
      </c>
      <c r="AS456">
        <v>0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</row>
    <row r="457" spans="1:57" x14ac:dyDescent="0.35">
      <c r="A457" t="s">
        <v>1066</v>
      </c>
      <c r="B457" t="s">
        <v>77</v>
      </c>
      <c r="C457" t="s">
        <v>1067</v>
      </c>
      <c r="D457" t="s">
        <v>79</v>
      </c>
      <c r="E457" s="2" t="str">
        <f t="shared" ref="E457:E468" si="7">HYPERLINK("capsilon://?command=openfolder&amp;siteaddress=FAM.docvelocity-na8.net&amp;folderid=FX8454ED17-36A3-7432-E788-4AA884281A21","FX220311002")</f>
        <v>FX220311002</v>
      </c>
      <c r="F457" t="s">
        <v>80</v>
      </c>
      <c r="G457" t="s">
        <v>80</v>
      </c>
      <c r="H457" t="s">
        <v>81</v>
      </c>
      <c r="I457" t="s">
        <v>1068</v>
      </c>
      <c r="J457">
        <v>126</v>
      </c>
      <c r="K457" t="s">
        <v>83</v>
      </c>
      <c r="L457" t="s">
        <v>84</v>
      </c>
      <c r="M457" t="s">
        <v>85</v>
      </c>
      <c r="N457">
        <v>1</v>
      </c>
      <c r="O457" s="1">
        <v>44651.35596064815</v>
      </c>
      <c r="P457" s="1">
        <v>44651.361655092594</v>
      </c>
      <c r="Q457">
        <v>65</v>
      </c>
      <c r="R457">
        <v>427</v>
      </c>
      <c r="S457" t="b">
        <v>0</v>
      </c>
      <c r="T457" t="s">
        <v>86</v>
      </c>
      <c r="U457" t="b">
        <v>0</v>
      </c>
      <c r="V457" t="s">
        <v>535</v>
      </c>
      <c r="W457" s="1">
        <v>44651.361655092594</v>
      </c>
      <c r="X457">
        <v>427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126</v>
      </c>
      <c r="AE457">
        <v>121</v>
      </c>
      <c r="AF457">
        <v>0</v>
      </c>
      <c r="AG457">
        <v>6</v>
      </c>
      <c r="AH457" t="s">
        <v>86</v>
      </c>
      <c r="AI457" t="s">
        <v>86</v>
      </c>
      <c r="AJ457" t="s">
        <v>86</v>
      </c>
      <c r="AK457" t="s">
        <v>86</v>
      </c>
      <c r="AL457" t="s">
        <v>86</v>
      </c>
      <c r="AM457" t="s">
        <v>86</v>
      </c>
      <c r="AN457" t="s">
        <v>86</v>
      </c>
      <c r="AO457" t="s">
        <v>86</v>
      </c>
      <c r="AP457" t="s">
        <v>86</v>
      </c>
      <c r="AQ457" t="s">
        <v>86</v>
      </c>
      <c r="AR457" t="s">
        <v>86</v>
      </c>
      <c r="AS457" t="s">
        <v>86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</row>
    <row r="458" spans="1:57" x14ac:dyDescent="0.35">
      <c r="A458" t="s">
        <v>1069</v>
      </c>
      <c r="B458" t="s">
        <v>77</v>
      </c>
      <c r="C458" t="s">
        <v>1067</v>
      </c>
      <c r="D458" t="s">
        <v>79</v>
      </c>
      <c r="E458" s="2" t="str">
        <f t="shared" si="7"/>
        <v>FX220311002</v>
      </c>
      <c r="F458" t="s">
        <v>80</v>
      </c>
      <c r="G458" t="s">
        <v>80</v>
      </c>
      <c r="H458" t="s">
        <v>81</v>
      </c>
      <c r="I458" t="s">
        <v>1070</v>
      </c>
      <c r="J458">
        <v>137</v>
      </c>
      <c r="K458" t="s">
        <v>83</v>
      </c>
      <c r="L458" t="s">
        <v>84</v>
      </c>
      <c r="M458" t="s">
        <v>85</v>
      </c>
      <c r="N458">
        <v>1</v>
      </c>
      <c r="O458" s="1">
        <v>44651.356215277781</v>
      </c>
      <c r="P458" s="1">
        <v>44651.361180555556</v>
      </c>
      <c r="Q458">
        <v>89</v>
      </c>
      <c r="R458">
        <v>340</v>
      </c>
      <c r="S458" t="b">
        <v>0</v>
      </c>
      <c r="T458" t="s">
        <v>86</v>
      </c>
      <c r="U458" t="b">
        <v>0</v>
      </c>
      <c r="V458" t="s">
        <v>988</v>
      </c>
      <c r="W458" s="1">
        <v>44651.361180555556</v>
      </c>
      <c r="X458">
        <v>340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137</v>
      </c>
      <c r="AE458">
        <v>132</v>
      </c>
      <c r="AF458">
        <v>0</v>
      </c>
      <c r="AG458">
        <v>7</v>
      </c>
      <c r="AH458" t="s">
        <v>86</v>
      </c>
      <c r="AI458" t="s">
        <v>86</v>
      </c>
      <c r="AJ458" t="s">
        <v>86</v>
      </c>
      <c r="AK458" t="s">
        <v>86</v>
      </c>
      <c r="AL458" t="s">
        <v>86</v>
      </c>
      <c r="AM458" t="s">
        <v>86</v>
      </c>
      <c r="AN458" t="s">
        <v>86</v>
      </c>
      <c r="AO458" t="s">
        <v>86</v>
      </c>
      <c r="AP458" t="s">
        <v>86</v>
      </c>
      <c r="AQ458" t="s">
        <v>86</v>
      </c>
      <c r="AR458" t="s">
        <v>86</v>
      </c>
      <c r="AS458" t="s">
        <v>86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</row>
    <row r="459" spans="1:57" x14ac:dyDescent="0.35">
      <c r="A459" t="s">
        <v>1071</v>
      </c>
      <c r="B459" t="s">
        <v>77</v>
      </c>
      <c r="C459" t="s">
        <v>1067</v>
      </c>
      <c r="D459" t="s">
        <v>79</v>
      </c>
      <c r="E459" s="2" t="str">
        <f t="shared" si="7"/>
        <v>FX220311002</v>
      </c>
      <c r="F459" t="s">
        <v>80</v>
      </c>
      <c r="G459" t="s">
        <v>80</v>
      </c>
      <c r="H459" t="s">
        <v>81</v>
      </c>
      <c r="I459" t="s">
        <v>1072</v>
      </c>
      <c r="J459">
        <v>56</v>
      </c>
      <c r="K459" t="s">
        <v>83</v>
      </c>
      <c r="L459" t="s">
        <v>84</v>
      </c>
      <c r="M459" t="s">
        <v>85</v>
      </c>
      <c r="N459">
        <v>1</v>
      </c>
      <c r="O459" s="1">
        <v>44651.35670138889</v>
      </c>
      <c r="P459" s="1">
        <v>44651.359340277777</v>
      </c>
      <c r="Q459">
        <v>81</v>
      </c>
      <c r="R459">
        <v>147</v>
      </c>
      <c r="S459" t="b">
        <v>0</v>
      </c>
      <c r="T459" t="s">
        <v>86</v>
      </c>
      <c r="U459" t="b">
        <v>0</v>
      </c>
      <c r="V459" t="s">
        <v>485</v>
      </c>
      <c r="W459" s="1">
        <v>44651.359340277777</v>
      </c>
      <c r="X459">
        <v>147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56</v>
      </c>
      <c r="AE459">
        <v>51</v>
      </c>
      <c r="AF459">
        <v>0</v>
      </c>
      <c r="AG459">
        <v>3</v>
      </c>
      <c r="AH459" t="s">
        <v>86</v>
      </c>
      <c r="AI459" t="s">
        <v>86</v>
      </c>
      <c r="AJ459" t="s">
        <v>86</v>
      </c>
      <c r="AK459" t="s">
        <v>86</v>
      </c>
      <c r="AL459" t="s">
        <v>86</v>
      </c>
      <c r="AM459" t="s">
        <v>86</v>
      </c>
      <c r="AN459" t="s">
        <v>86</v>
      </c>
      <c r="AO459" t="s">
        <v>86</v>
      </c>
      <c r="AP459" t="s">
        <v>86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</row>
    <row r="460" spans="1:57" x14ac:dyDescent="0.35">
      <c r="A460" t="s">
        <v>1073</v>
      </c>
      <c r="B460" t="s">
        <v>77</v>
      </c>
      <c r="C460" t="s">
        <v>1067</v>
      </c>
      <c r="D460" t="s">
        <v>79</v>
      </c>
      <c r="E460" s="2" t="str">
        <f t="shared" si="7"/>
        <v>FX220311002</v>
      </c>
      <c r="F460" t="s">
        <v>80</v>
      </c>
      <c r="G460" t="s">
        <v>80</v>
      </c>
      <c r="H460" t="s">
        <v>81</v>
      </c>
      <c r="I460" t="s">
        <v>1074</v>
      </c>
      <c r="J460">
        <v>114</v>
      </c>
      <c r="K460" t="s">
        <v>83</v>
      </c>
      <c r="L460" t="s">
        <v>84</v>
      </c>
      <c r="M460" t="s">
        <v>85</v>
      </c>
      <c r="N460">
        <v>1</v>
      </c>
      <c r="O460" s="1">
        <v>44651.35728009259</v>
      </c>
      <c r="P460" s="1">
        <v>44651.364247685182</v>
      </c>
      <c r="Q460">
        <v>174</v>
      </c>
      <c r="R460">
        <v>428</v>
      </c>
      <c r="S460" t="b">
        <v>0</v>
      </c>
      <c r="T460" t="s">
        <v>86</v>
      </c>
      <c r="U460" t="b">
        <v>0</v>
      </c>
      <c r="V460" t="s">
        <v>1075</v>
      </c>
      <c r="W460" s="1">
        <v>44651.364247685182</v>
      </c>
      <c r="X460">
        <v>428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114</v>
      </c>
      <c r="AE460">
        <v>109</v>
      </c>
      <c r="AF460">
        <v>0</v>
      </c>
      <c r="AG460">
        <v>5</v>
      </c>
      <c r="AH460" t="s">
        <v>86</v>
      </c>
      <c r="AI460" t="s">
        <v>86</v>
      </c>
      <c r="AJ460" t="s">
        <v>86</v>
      </c>
      <c r="AK460" t="s">
        <v>86</v>
      </c>
      <c r="AL460" t="s">
        <v>86</v>
      </c>
      <c r="AM460" t="s">
        <v>86</v>
      </c>
      <c r="AN460" t="s">
        <v>86</v>
      </c>
      <c r="AO460" t="s">
        <v>86</v>
      </c>
      <c r="AP460" t="s">
        <v>86</v>
      </c>
      <c r="AQ460" t="s">
        <v>86</v>
      </c>
      <c r="AR460" t="s">
        <v>86</v>
      </c>
      <c r="AS460" t="s">
        <v>86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</row>
    <row r="461" spans="1:57" x14ac:dyDescent="0.35">
      <c r="A461" t="s">
        <v>1076</v>
      </c>
      <c r="B461" t="s">
        <v>77</v>
      </c>
      <c r="C461" t="s">
        <v>1067</v>
      </c>
      <c r="D461" t="s">
        <v>79</v>
      </c>
      <c r="E461" s="2" t="str">
        <f t="shared" si="7"/>
        <v>FX220311002</v>
      </c>
      <c r="F461" t="s">
        <v>80</v>
      </c>
      <c r="G461" t="s">
        <v>80</v>
      </c>
      <c r="H461" t="s">
        <v>81</v>
      </c>
      <c r="I461" t="s">
        <v>1077</v>
      </c>
      <c r="J461">
        <v>28</v>
      </c>
      <c r="K461" t="s">
        <v>83</v>
      </c>
      <c r="L461" t="s">
        <v>84</v>
      </c>
      <c r="M461" t="s">
        <v>85</v>
      </c>
      <c r="N461">
        <v>2</v>
      </c>
      <c r="O461" s="1">
        <v>44651.358090277776</v>
      </c>
      <c r="P461" s="1">
        <v>44651.369733796295</v>
      </c>
      <c r="Q461">
        <v>117</v>
      </c>
      <c r="R461">
        <v>889</v>
      </c>
      <c r="S461" t="b">
        <v>0</v>
      </c>
      <c r="T461" t="s">
        <v>86</v>
      </c>
      <c r="U461" t="b">
        <v>0</v>
      </c>
      <c r="V461" t="s">
        <v>485</v>
      </c>
      <c r="W461" s="1">
        <v>44651.363263888888</v>
      </c>
      <c r="X461">
        <v>338</v>
      </c>
      <c r="Y461">
        <v>21</v>
      </c>
      <c r="Z461">
        <v>0</v>
      </c>
      <c r="AA461">
        <v>21</v>
      </c>
      <c r="AB461">
        <v>0</v>
      </c>
      <c r="AC461">
        <v>17</v>
      </c>
      <c r="AD461">
        <v>7</v>
      </c>
      <c r="AE461">
        <v>0</v>
      </c>
      <c r="AF461">
        <v>0</v>
      </c>
      <c r="AG461">
        <v>0</v>
      </c>
      <c r="AH461" t="s">
        <v>276</v>
      </c>
      <c r="AI461" s="1">
        <v>44651.369733796295</v>
      </c>
      <c r="AJ461">
        <v>68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</row>
    <row r="462" spans="1:57" x14ac:dyDescent="0.35">
      <c r="A462" t="s">
        <v>1078</v>
      </c>
      <c r="B462" t="s">
        <v>77</v>
      </c>
      <c r="C462" t="s">
        <v>1067</v>
      </c>
      <c r="D462" t="s">
        <v>79</v>
      </c>
      <c r="E462" s="2" t="str">
        <f t="shared" si="7"/>
        <v>FX220311002</v>
      </c>
      <c r="F462" t="s">
        <v>80</v>
      </c>
      <c r="G462" t="s">
        <v>80</v>
      </c>
      <c r="H462" t="s">
        <v>81</v>
      </c>
      <c r="I462" t="s">
        <v>1079</v>
      </c>
      <c r="J462">
        <v>28</v>
      </c>
      <c r="K462" t="s">
        <v>83</v>
      </c>
      <c r="L462" t="s">
        <v>84</v>
      </c>
      <c r="M462" t="s">
        <v>85</v>
      </c>
      <c r="N462">
        <v>2</v>
      </c>
      <c r="O462" s="1">
        <v>44651.358391203707</v>
      </c>
      <c r="P462" s="1">
        <v>44651.366226851853</v>
      </c>
      <c r="Q462">
        <v>122</v>
      </c>
      <c r="R462">
        <v>555</v>
      </c>
      <c r="S462" t="b">
        <v>0</v>
      </c>
      <c r="T462" t="s">
        <v>86</v>
      </c>
      <c r="U462" t="b">
        <v>0</v>
      </c>
      <c r="V462" t="s">
        <v>830</v>
      </c>
      <c r="W462" s="1">
        <v>44651.361875000002</v>
      </c>
      <c r="X462">
        <v>199</v>
      </c>
      <c r="Y462">
        <v>21</v>
      </c>
      <c r="Z462">
        <v>0</v>
      </c>
      <c r="AA462">
        <v>21</v>
      </c>
      <c r="AB462">
        <v>0</v>
      </c>
      <c r="AC462">
        <v>1</v>
      </c>
      <c r="AD462">
        <v>7</v>
      </c>
      <c r="AE462">
        <v>0</v>
      </c>
      <c r="AF462">
        <v>0</v>
      </c>
      <c r="AG462">
        <v>0</v>
      </c>
      <c r="AH462" t="s">
        <v>141</v>
      </c>
      <c r="AI462" s="1">
        <v>44651.366226851853</v>
      </c>
      <c r="AJ462">
        <v>356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6</v>
      </c>
      <c r="AQ462">
        <v>0</v>
      </c>
      <c r="AR462">
        <v>0</v>
      </c>
      <c r="AS462">
        <v>0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</row>
    <row r="463" spans="1:57" x14ac:dyDescent="0.35">
      <c r="A463" t="s">
        <v>1080</v>
      </c>
      <c r="B463" t="s">
        <v>77</v>
      </c>
      <c r="C463" t="s">
        <v>1067</v>
      </c>
      <c r="D463" t="s">
        <v>79</v>
      </c>
      <c r="E463" s="2" t="str">
        <f t="shared" si="7"/>
        <v>FX220311002</v>
      </c>
      <c r="F463" t="s">
        <v>80</v>
      </c>
      <c r="G463" t="s">
        <v>80</v>
      </c>
      <c r="H463" t="s">
        <v>81</v>
      </c>
      <c r="I463" t="s">
        <v>1081</v>
      </c>
      <c r="J463">
        <v>28</v>
      </c>
      <c r="K463" t="s">
        <v>83</v>
      </c>
      <c r="L463" t="s">
        <v>84</v>
      </c>
      <c r="M463" t="s">
        <v>85</v>
      </c>
      <c r="N463">
        <v>1</v>
      </c>
      <c r="O463" s="1">
        <v>44651.358831018515</v>
      </c>
      <c r="P463" s="1">
        <v>44651.365208333336</v>
      </c>
      <c r="Q463">
        <v>245</v>
      </c>
      <c r="R463">
        <v>306</v>
      </c>
      <c r="S463" t="b">
        <v>0</v>
      </c>
      <c r="T463" t="s">
        <v>86</v>
      </c>
      <c r="U463" t="b">
        <v>0</v>
      </c>
      <c r="V463" t="s">
        <v>535</v>
      </c>
      <c r="W463" s="1">
        <v>44651.365208333336</v>
      </c>
      <c r="X463">
        <v>306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28</v>
      </c>
      <c r="AE463">
        <v>21</v>
      </c>
      <c r="AF463">
        <v>0</v>
      </c>
      <c r="AG463">
        <v>3</v>
      </c>
      <c r="AH463" t="s">
        <v>86</v>
      </c>
      <c r="AI463" t="s">
        <v>86</v>
      </c>
      <c r="AJ463" t="s">
        <v>86</v>
      </c>
      <c r="AK463" t="s">
        <v>86</v>
      </c>
      <c r="AL463" t="s">
        <v>86</v>
      </c>
      <c r="AM463" t="s">
        <v>86</v>
      </c>
      <c r="AN463" t="s">
        <v>86</v>
      </c>
      <c r="AO463" t="s">
        <v>86</v>
      </c>
      <c r="AP463" t="s">
        <v>86</v>
      </c>
      <c r="AQ463" t="s">
        <v>86</v>
      </c>
      <c r="AR463" t="s">
        <v>86</v>
      </c>
      <c r="AS463" t="s">
        <v>86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</row>
    <row r="464" spans="1:57" x14ac:dyDescent="0.35">
      <c r="A464" t="s">
        <v>1082</v>
      </c>
      <c r="B464" t="s">
        <v>77</v>
      </c>
      <c r="C464" t="s">
        <v>1067</v>
      </c>
      <c r="D464" t="s">
        <v>79</v>
      </c>
      <c r="E464" s="2" t="str">
        <f t="shared" si="7"/>
        <v>FX220311002</v>
      </c>
      <c r="F464" t="s">
        <v>80</v>
      </c>
      <c r="G464" t="s">
        <v>80</v>
      </c>
      <c r="H464" t="s">
        <v>81</v>
      </c>
      <c r="I464" t="s">
        <v>1072</v>
      </c>
      <c r="J464">
        <v>114</v>
      </c>
      <c r="K464" t="s">
        <v>83</v>
      </c>
      <c r="L464" t="s">
        <v>84</v>
      </c>
      <c r="M464" t="s">
        <v>85</v>
      </c>
      <c r="N464">
        <v>2</v>
      </c>
      <c r="O464" s="1">
        <v>44651.359965277778</v>
      </c>
      <c r="P464" s="1">
        <v>44651.375208333331</v>
      </c>
      <c r="Q464">
        <v>175</v>
      </c>
      <c r="R464">
        <v>1142</v>
      </c>
      <c r="S464" t="b">
        <v>0</v>
      </c>
      <c r="T464" t="s">
        <v>86</v>
      </c>
      <c r="U464" t="b">
        <v>1</v>
      </c>
      <c r="V464" t="s">
        <v>988</v>
      </c>
      <c r="W464" s="1">
        <v>44651.366319444445</v>
      </c>
      <c r="X464">
        <v>443</v>
      </c>
      <c r="Y464">
        <v>99</v>
      </c>
      <c r="Z464">
        <v>0</v>
      </c>
      <c r="AA464">
        <v>99</v>
      </c>
      <c r="AB464">
        <v>0</v>
      </c>
      <c r="AC464">
        <v>6</v>
      </c>
      <c r="AD464">
        <v>15</v>
      </c>
      <c r="AE464">
        <v>0</v>
      </c>
      <c r="AF464">
        <v>0</v>
      </c>
      <c r="AG464">
        <v>0</v>
      </c>
      <c r="AH464" t="s">
        <v>87</v>
      </c>
      <c r="AI464" s="1">
        <v>44651.375208333331</v>
      </c>
      <c r="AJ464">
        <v>686</v>
      </c>
      <c r="AK464">
        <v>6</v>
      </c>
      <c r="AL464">
        <v>0</v>
      </c>
      <c r="AM464">
        <v>6</v>
      </c>
      <c r="AN464">
        <v>0</v>
      </c>
      <c r="AO464">
        <v>9</v>
      </c>
      <c r="AP464">
        <v>9</v>
      </c>
      <c r="AQ464">
        <v>0</v>
      </c>
      <c r="AR464">
        <v>0</v>
      </c>
      <c r="AS464">
        <v>0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</row>
    <row r="465" spans="1:57" x14ac:dyDescent="0.35">
      <c r="A465" t="s">
        <v>1083</v>
      </c>
      <c r="B465" t="s">
        <v>77</v>
      </c>
      <c r="C465" t="s">
        <v>1067</v>
      </c>
      <c r="D465" t="s">
        <v>79</v>
      </c>
      <c r="E465" s="2" t="str">
        <f t="shared" si="7"/>
        <v>FX220311002</v>
      </c>
      <c r="F465" t="s">
        <v>80</v>
      </c>
      <c r="G465" t="s">
        <v>80</v>
      </c>
      <c r="H465" t="s">
        <v>81</v>
      </c>
      <c r="I465" t="s">
        <v>1070</v>
      </c>
      <c r="J465">
        <v>281</v>
      </c>
      <c r="K465" t="s">
        <v>83</v>
      </c>
      <c r="L465" t="s">
        <v>84</v>
      </c>
      <c r="M465" t="s">
        <v>85</v>
      </c>
      <c r="N465">
        <v>2</v>
      </c>
      <c r="O465" s="1">
        <v>44651.361828703702</v>
      </c>
      <c r="P465" s="1">
        <v>44651.398310185185</v>
      </c>
      <c r="Q465">
        <v>337</v>
      </c>
      <c r="R465">
        <v>2815</v>
      </c>
      <c r="S465" t="b">
        <v>0</v>
      </c>
      <c r="T465" t="s">
        <v>86</v>
      </c>
      <c r="U465" t="b">
        <v>1</v>
      </c>
      <c r="V465" t="s">
        <v>535</v>
      </c>
      <c r="W465" s="1">
        <v>44651.382523148146</v>
      </c>
      <c r="X465">
        <v>1495</v>
      </c>
      <c r="Y465">
        <v>147</v>
      </c>
      <c r="Z465">
        <v>0</v>
      </c>
      <c r="AA465">
        <v>147</v>
      </c>
      <c r="AB465">
        <v>99</v>
      </c>
      <c r="AC465">
        <v>13</v>
      </c>
      <c r="AD465">
        <v>134</v>
      </c>
      <c r="AE465">
        <v>0</v>
      </c>
      <c r="AF465">
        <v>0</v>
      </c>
      <c r="AG465">
        <v>0</v>
      </c>
      <c r="AH465" t="s">
        <v>141</v>
      </c>
      <c r="AI465" s="1">
        <v>44651.398310185185</v>
      </c>
      <c r="AJ465">
        <v>720</v>
      </c>
      <c r="AK465">
        <v>0</v>
      </c>
      <c r="AL465">
        <v>0</v>
      </c>
      <c r="AM465">
        <v>0</v>
      </c>
      <c r="AN465">
        <v>99</v>
      </c>
      <c r="AO465">
        <v>0</v>
      </c>
      <c r="AP465">
        <v>134</v>
      </c>
      <c r="AQ465">
        <v>0</v>
      </c>
      <c r="AR465">
        <v>0</v>
      </c>
      <c r="AS465">
        <v>0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</row>
    <row r="466" spans="1:57" x14ac:dyDescent="0.35">
      <c r="A466" t="s">
        <v>1084</v>
      </c>
      <c r="B466" t="s">
        <v>77</v>
      </c>
      <c r="C466" t="s">
        <v>1067</v>
      </c>
      <c r="D466" t="s">
        <v>79</v>
      </c>
      <c r="E466" s="2" t="str">
        <f t="shared" si="7"/>
        <v>FX220311002</v>
      </c>
      <c r="F466" t="s">
        <v>80</v>
      </c>
      <c r="G466" t="s">
        <v>80</v>
      </c>
      <c r="H466" t="s">
        <v>81</v>
      </c>
      <c r="I466" t="s">
        <v>1068</v>
      </c>
      <c r="J466">
        <v>246</v>
      </c>
      <c r="K466" t="s">
        <v>83</v>
      </c>
      <c r="L466" t="s">
        <v>84</v>
      </c>
      <c r="M466" t="s">
        <v>85</v>
      </c>
      <c r="N466">
        <v>2</v>
      </c>
      <c r="O466" s="1">
        <v>44651.362303240741</v>
      </c>
      <c r="P466" s="1">
        <v>44651.412986111114</v>
      </c>
      <c r="Q466">
        <v>2011</v>
      </c>
      <c r="R466">
        <v>2368</v>
      </c>
      <c r="S466" t="b">
        <v>0</v>
      </c>
      <c r="T466" t="s">
        <v>86</v>
      </c>
      <c r="U466" t="b">
        <v>1</v>
      </c>
      <c r="V466" t="s">
        <v>988</v>
      </c>
      <c r="W466" s="1">
        <v>44651.399062500001</v>
      </c>
      <c r="X466">
        <v>1173</v>
      </c>
      <c r="Y466">
        <v>164</v>
      </c>
      <c r="Z466">
        <v>0</v>
      </c>
      <c r="AA466">
        <v>164</v>
      </c>
      <c r="AB466">
        <v>144</v>
      </c>
      <c r="AC466">
        <v>21</v>
      </c>
      <c r="AD466">
        <v>82</v>
      </c>
      <c r="AE466">
        <v>0</v>
      </c>
      <c r="AF466">
        <v>0</v>
      </c>
      <c r="AG466">
        <v>0</v>
      </c>
      <c r="AH466" t="s">
        <v>141</v>
      </c>
      <c r="AI466" s="1">
        <v>44651.412986111114</v>
      </c>
      <c r="AJ466">
        <v>1192</v>
      </c>
      <c r="AK466">
        <v>2</v>
      </c>
      <c r="AL466">
        <v>0</v>
      </c>
      <c r="AM466">
        <v>2</v>
      </c>
      <c r="AN466">
        <v>72</v>
      </c>
      <c r="AO466">
        <v>3</v>
      </c>
      <c r="AP466">
        <v>80</v>
      </c>
      <c r="AQ466">
        <v>0</v>
      </c>
      <c r="AR466">
        <v>0</v>
      </c>
      <c r="AS466">
        <v>0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</row>
    <row r="467" spans="1:57" x14ac:dyDescent="0.35">
      <c r="A467" t="s">
        <v>1085</v>
      </c>
      <c r="B467" t="s">
        <v>77</v>
      </c>
      <c r="C467" t="s">
        <v>1067</v>
      </c>
      <c r="D467" t="s">
        <v>79</v>
      </c>
      <c r="E467" s="2" t="str">
        <f t="shared" si="7"/>
        <v>FX220311002</v>
      </c>
      <c r="F467" t="s">
        <v>80</v>
      </c>
      <c r="G467" t="s">
        <v>80</v>
      </c>
      <c r="H467" t="s">
        <v>81</v>
      </c>
      <c r="I467" t="s">
        <v>1081</v>
      </c>
      <c r="J467">
        <v>84</v>
      </c>
      <c r="K467" t="s">
        <v>83</v>
      </c>
      <c r="L467" t="s">
        <v>84</v>
      </c>
      <c r="M467" t="s">
        <v>85</v>
      </c>
      <c r="N467">
        <v>2</v>
      </c>
      <c r="O467" s="1">
        <v>44651.365983796299</v>
      </c>
      <c r="P467" s="1">
        <v>44651.409641203703</v>
      </c>
      <c r="Q467">
        <v>2720</v>
      </c>
      <c r="R467">
        <v>1052</v>
      </c>
      <c r="S467" t="b">
        <v>0</v>
      </c>
      <c r="T467" t="s">
        <v>86</v>
      </c>
      <c r="U467" t="b">
        <v>1</v>
      </c>
      <c r="V467" t="s">
        <v>485</v>
      </c>
      <c r="W467" s="1">
        <v>44651.400405092594</v>
      </c>
      <c r="X467">
        <v>410</v>
      </c>
      <c r="Y467">
        <v>63</v>
      </c>
      <c r="Z467">
        <v>0</v>
      </c>
      <c r="AA467">
        <v>63</v>
      </c>
      <c r="AB467">
        <v>0</v>
      </c>
      <c r="AC467">
        <v>12</v>
      </c>
      <c r="AD467">
        <v>21</v>
      </c>
      <c r="AE467">
        <v>0</v>
      </c>
      <c r="AF467">
        <v>0</v>
      </c>
      <c r="AG467">
        <v>0</v>
      </c>
      <c r="AH467" t="s">
        <v>87</v>
      </c>
      <c r="AI467" s="1">
        <v>44651.409641203703</v>
      </c>
      <c r="AJ467">
        <v>635</v>
      </c>
      <c r="AK467">
        <v>1</v>
      </c>
      <c r="AL467">
        <v>0</v>
      </c>
      <c r="AM467">
        <v>1</v>
      </c>
      <c r="AN467">
        <v>0</v>
      </c>
      <c r="AO467">
        <v>1</v>
      </c>
      <c r="AP467">
        <v>20</v>
      </c>
      <c r="AQ467">
        <v>0</v>
      </c>
      <c r="AR467">
        <v>0</v>
      </c>
      <c r="AS467">
        <v>0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</row>
    <row r="468" spans="1:57" x14ac:dyDescent="0.35">
      <c r="A468" t="s">
        <v>1086</v>
      </c>
      <c r="B468" t="s">
        <v>77</v>
      </c>
      <c r="C468" t="s">
        <v>1067</v>
      </c>
      <c r="D468" t="s">
        <v>79</v>
      </c>
      <c r="E468" s="2" t="str">
        <f t="shared" si="7"/>
        <v>FX220311002</v>
      </c>
      <c r="F468" t="s">
        <v>80</v>
      </c>
      <c r="G468" t="s">
        <v>80</v>
      </c>
      <c r="H468" t="s">
        <v>81</v>
      </c>
      <c r="I468" t="s">
        <v>1087</v>
      </c>
      <c r="J468">
        <v>28</v>
      </c>
      <c r="K468" t="s">
        <v>83</v>
      </c>
      <c r="L468" t="s">
        <v>84</v>
      </c>
      <c r="M468" t="s">
        <v>85</v>
      </c>
      <c r="N468">
        <v>1</v>
      </c>
      <c r="O468" s="1">
        <v>44651.36619212963</v>
      </c>
      <c r="P468" s="1">
        <v>44651.401875000003</v>
      </c>
      <c r="Q468">
        <v>2841</v>
      </c>
      <c r="R468">
        <v>242</v>
      </c>
      <c r="S468" t="b">
        <v>0</v>
      </c>
      <c r="T468" t="s">
        <v>86</v>
      </c>
      <c r="U468" t="b">
        <v>0</v>
      </c>
      <c r="V468" t="s">
        <v>988</v>
      </c>
      <c r="W468" s="1">
        <v>44651.401875000003</v>
      </c>
      <c r="X468">
        <v>242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28</v>
      </c>
      <c r="AE468">
        <v>21</v>
      </c>
      <c r="AF468">
        <v>0</v>
      </c>
      <c r="AG468">
        <v>2</v>
      </c>
      <c r="AH468" t="s">
        <v>86</v>
      </c>
      <c r="AI468" t="s">
        <v>86</v>
      </c>
      <c r="AJ468" t="s">
        <v>86</v>
      </c>
      <c r="AK468" t="s">
        <v>86</v>
      </c>
      <c r="AL468" t="s">
        <v>86</v>
      </c>
      <c r="AM468" t="s">
        <v>86</v>
      </c>
      <c r="AN468" t="s">
        <v>86</v>
      </c>
      <c r="AO468" t="s">
        <v>86</v>
      </c>
      <c r="AP468" t="s">
        <v>86</v>
      </c>
      <c r="AQ468" t="s">
        <v>86</v>
      </c>
      <c r="AR468" t="s">
        <v>86</v>
      </c>
      <c r="AS468" t="s">
        <v>86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</row>
    <row r="469" spans="1:57" x14ac:dyDescent="0.35">
      <c r="A469" t="s">
        <v>1088</v>
      </c>
      <c r="B469" t="s">
        <v>77</v>
      </c>
      <c r="C469" t="s">
        <v>842</v>
      </c>
      <c r="D469" t="s">
        <v>79</v>
      </c>
      <c r="E469" s="2" t="str">
        <f>HYPERLINK("capsilon://?command=openfolder&amp;siteaddress=FAM.docvelocity-na8.net&amp;folderid=FX48C86831-B0BE-0AF6-0788-D2AA76DB40E7","FX22027712")</f>
        <v>FX22027712</v>
      </c>
      <c r="F469" t="s">
        <v>80</v>
      </c>
      <c r="G469" t="s">
        <v>80</v>
      </c>
      <c r="H469" t="s">
        <v>81</v>
      </c>
      <c r="I469" t="s">
        <v>843</v>
      </c>
      <c r="J469">
        <v>0</v>
      </c>
      <c r="K469" t="s">
        <v>83</v>
      </c>
      <c r="L469" t="s">
        <v>84</v>
      </c>
      <c r="M469" t="s">
        <v>85</v>
      </c>
      <c r="N469">
        <v>2</v>
      </c>
      <c r="O469" s="1">
        <v>44623.361539351848</v>
      </c>
      <c r="P469" s="1">
        <v>44623.392430555556</v>
      </c>
      <c r="Q469">
        <v>1109</v>
      </c>
      <c r="R469">
        <v>1560</v>
      </c>
      <c r="S469" t="b">
        <v>0</v>
      </c>
      <c r="T469" t="s">
        <v>86</v>
      </c>
      <c r="U469" t="b">
        <v>1</v>
      </c>
      <c r="V469" t="s">
        <v>141</v>
      </c>
      <c r="W469" s="1">
        <v>44623.379803240743</v>
      </c>
      <c r="X469">
        <v>871</v>
      </c>
      <c r="Y469">
        <v>42</v>
      </c>
      <c r="Z469">
        <v>0</v>
      </c>
      <c r="AA469">
        <v>42</v>
      </c>
      <c r="AB469">
        <v>0</v>
      </c>
      <c r="AC469">
        <v>22</v>
      </c>
      <c r="AD469">
        <v>-42</v>
      </c>
      <c r="AE469">
        <v>0</v>
      </c>
      <c r="AF469">
        <v>0</v>
      </c>
      <c r="AG469">
        <v>0</v>
      </c>
      <c r="AH469" t="s">
        <v>203</v>
      </c>
      <c r="AI469" s="1">
        <v>44623.392430555556</v>
      </c>
      <c r="AJ469">
        <v>387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-42</v>
      </c>
      <c r="AQ469">
        <v>0</v>
      </c>
      <c r="AR469">
        <v>0</v>
      </c>
      <c r="AS469">
        <v>0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</row>
    <row r="470" spans="1:57" x14ac:dyDescent="0.35">
      <c r="A470" t="s">
        <v>1089</v>
      </c>
      <c r="B470" t="s">
        <v>77</v>
      </c>
      <c r="C470" t="s">
        <v>341</v>
      </c>
      <c r="D470" t="s">
        <v>79</v>
      </c>
      <c r="E470" s="2" t="str">
        <f>HYPERLINK("capsilon://?command=openfolder&amp;siteaddress=FAM.docvelocity-na8.net&amp;folderid=FXBA18067B-ED52-6D87-0E3C-6F20AFFF0756","FX22024160")</f>
        <v>FX22024160</v>
      </c>
      <c r="F470" t="s">
        <v>80</v>
      </c>
      <c r="G470" t="s">
        <v>80</v>
      </c>
      <c r="H470" t="s">
        <v>81</v>
      </c>
      <c r="I470" t="s">
        <v>845</v>
      </c>
      <c r="J470">
        <v>0</v>
      </c>
      <c r="K470" t="s">
        <v>83</v>
      </c>
      <c r="L470" t="s">
        <v>84</v>
      </c>
      <c r="M470" t="s">
        <v>85</v>
      </c>
      <c r="N470">
        <v>2</v>
      </c>
      <c r="O470" s="1">
        <v>44623.36440972222</v>
      </c>
      <c r="P470" s="1">
        <v>44623.425381944442</v>
      </c>
      <c r="Q470">
        <v>2308</v>
      </c>
      <c r="R470">
        <v>2960</v>
      </c>
      <c r="S470" t="b">
        <v>0</v>
      </c>
      <c r="T470" t="s">
        <v>86</v>
      </c>
      <c r="U470" t="b">
        <v>1</v>
      </c>
      <c r="V470" t="s">
        <v>87</v>
      </c>
      <c r="W470" s="1">
        <v>44623.394999999997</v>
      </c>
      <c r="X470">
        <v>1763</v>
      </c>
      <c r="Y470">
        <v>196</v>
      </c>
      <c r="Z470">
        <v>0</v>
      </c>
      <c r="AA470">
        <v>196</v>
      </c>
      <c r="AB470">
        <v>0</v>
      </c>
      <c r="AC470">
        <v>133</v>
      </c>
      <c r="AD470">
        <v>-196</v>
      </c>
      <c r="AE470">
        <v>0</v>
      </c>
      <c r="AF470">
        <v>0</v>
      </c>
      <c r="AG470">
        <v>0</v>
      </c>
      <c r="AH470" t="s">
        <v>203</v>
      </c>
      <c r="AI470" s="1">
        <v>44623.425381944442</v>
      </c>
      <c r="AJ470">
        <v>1197</v>
      </c>
      <c r="AK470">
        <v>1</v>
      </c>
      <c r="AL470">
        <v>0</v>
      </c>
      <c r="AM470">
        <v>1</v>
      </c>
      <c r="AN470">
        <v>0</v>
      </c>
      <c r="AO470">
        <v>1</v>
      </c>
      <c r="AP470">
        <v>-197</v>
      </c>
      <c r="AQ470">
        <v>0</v>
      </c>
      <c r="AR470">
        <v>0</v>
      </c>
      <c r="AS470">
        <v>0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</row>
    <row r="471" spans="1:57" x14ac:dyDescent="0.35">
      <c r="A471" t="s">
        <v>1090</v>
      </c>
      <c r="B471" t="s">
        <v>77</v>
      </c>
      <c r="C471" t="s">
        <v>564</v>
      </c>
      <c r="D471" t="s">
        <v>79</v>
      </c>
      <c r="E471" s="2" t="str">
        <f>HYPERLINK("capsilon://?command=openfolder&amp;siteaddress=FAM.docvelocity-na8.net&amp;folderid=FX2C0C3C28-1EB3-99CB-DFC8-A8E9CE4A5E2D","FX22028329")</f>
        <v>FX22028329</v>
      </c>
      <c r="F471" t="s">
        <v>80</v>
      </c>
      <c r="G471" t="s">
        <v>80</v>
      </c>
      <c r="H471" t="s">
        <v>81</v>
      </c>
      <c r="I471" t="s">
        <v>1091</v>
      </c>
      <c r="J471">
        <v>0</v>
      </c>
      <c r="K471" t="s">
        <v>83</v>
      </c>
      <c r="L471" t="s">
        <v>84</v>
      </c>
      <c r="M471" t="s">
        <v>85</v>
      </c>
      <c r="N471">
        <v>2</v>
      </c>
      <c r="O471" s="1">
        <v>44623.430405092593</v>
      </c>
      <c r="P471" s="1">
        <v>44623.466215277775</v>
      </c>
      <c r="Q471">
        <v>2837</v>
      </c>
      <c r="R471">
        <v>257</v>
      </c>
      <c r="S471" t="b">
        <v>0</v>
      </c>
      <c r="T471" t="s">
        <v>86</v>
      </c>
      <c r="U471" t="b">
        <v>0</v>
      </c>
      <c r="V471" t="s">
        <v>159</v>
      </c>
      <c r="W471" s="1">
        <v>44623.433020833334</v>
      </c>
      <c r="X471">
        <v>156</v>
      </c>
      <c r="Y471">
        <v>9</v>
      </c>
      <c r="Z471">
        <v>0</v>
      </c>
      <c r="AA471">
        <v>9</v>
      </c>
      <c r="AB471">
        <v>0</v>
      </c>
      <c r="AC471">
        <v>1</v>
      </c>
      <c r="AD471">
        <v>-9</v>
      </c>
      <c r="AE471">
        <v>0</v>
      </c>
      <c r="AF471">
        <v>0</v>
      </c>
      <c r="AG471">
        <v>0</v>
      </c>
      <c r="AH471" t="s">
        <v>203</v>
      </c>
      <c r="AI471" s="1">
        <v>44623.466215277775</v>
      </c>
      <c r="AJ471">
        <v>101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-9</v>
      </c>
      <c r="AQ471">
        <v>0</v>
      </c>
      <c r="AR471">
        <v>0</v>
      </c>
      <c r="AS471">
        <v>0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</row>
    <row r="472" spans="1:57" x14ac:dyDescent="0.35">
      <c r="A472" t="s">
        <v>1092</v>
      </c>
      <c r="B472" t="s">
        <v>77</v>
      </c>
      <c r="C472" t="s">
        <v>95</v>
      </c>
      <c r="D472" t="s">
        <v>79</v>
      </c>
      <c r="E472" s="2" t="str">
        <f>HYPERLINK("capsilon://?command=openfolder&amp;siteaddress=FAM.docvelocity-na8.net&amp;folderid=FXA08DD81C-7353-79E4-9DDD-E134BB784CA8","FX220210404")</f>
        <v>FX220210404</v>
      </c>
      <c r="F472" t="s">
        <v>80</v>
      </c>
      <c r="G472" t="s">
        <v>80</v>
      </c>
      <c r="H472" t="s">
        <v>81</v>
      </c>
      <c r="I472" t="s">
        <v>152</v>
      </c>
      <c r="J472">
        <v>0</v>
      </c>
      <c r="K472" t="s">
        <v>83</v>
      </c>
      <c r="L472" t="s">
        <v>84</v>
      </c>
      <c r="M472" t="s">
        <v>85</v>
      </c>
      <c r="N472">
        <v>1</v>
      </c>
      <c r="O472" s="1">
        <v>44621.456770833334</v>
      </c>
      <c r="P472" s="1">
        <v>44621.482581018521</v>
      </c>
      <c r="Q472">
        <v>2087</v>
      </c>
      <c r="R472">
        <v>143</v>
      </c>
      <c r="S472" t="b">
        <v>0</v>
      </c>
      <c r="T472" t="s">
        <v>86</v>
      </c>
      <c r="U472" t="b">
        <v>0</v>
      </c>
      <c r="V472" t="s">
        <v>141</v>
      </c>
      <c r="W472" s="1">
        <v>44621.482581018521</v>
      </c>
      <c r="X472">
        <v>143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52</v>
      </c>
      <c r="AF472">
        <v>0</v>
      </c>
      <c r="AG472">
        <v>1</v>
      </c>
      <c r="AH472" t="s">
        <v>86</v>
      </c>
      <c r="AI472" t="s">
        <v>86</v>
      </c>
      <c r="AJ472" t="s">
        <v>86</v>
      </c>
      <c r="AK472" t="s">
        <v>86</v>
      </c>
      <c r="AL472" t="s">
        <v>86</v>
      </c>
      <c r="AM472" t="s">
        <v>86</v>
      </c>
      <c r="AN472" t="s">
        <v>86</v>
      </c>
      <c r="AO472" t="s">
        <v>86</v>
      </c>
      <c r="AP472" t="s">
        <v>86</v>
      </c>
      <c r="AQ472" t="s">
        <v>86</v>
      </c>
      <c r="AR472" t="s">
        <v>86</v>
      </c>
      <c r="AS472" t="s">
        <v>86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2022-03-31T15:00:00Z</dcterms:created>
  <dcterms:modified xsi:type="dcterms:W3CDTF">2022-04-20T12:38:11Z</dcterms:modified>
</cp:coreProperties>
</file>