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29AAB27F9D9681F64516A81EA15CFCC0BD0C11DC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8" i="2" l="1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<sst xmlns="http://schemas.openxmlformats.org/spreadsheetml/2006/main" count="21412" uniqueCount="1671">
  <si>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</si>
  <si>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</si>
  <si>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</si>
  <si>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</si>
  <si>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</si>
  <si>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</si>
  <si>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</si>
  <si>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</si>
  <si>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</si>
  <si>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</si>
  <si>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</si>
  <si>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</si>
  <si>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</si>
  <si>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</si>
  <si>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</si>
  <si>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</si>
  <si>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</si>
  <si>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</si>
  <si>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</si>
  <si>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</si>
  <si>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</si>
  <si>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</si>
  <si>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</si>
  <si>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</si>
  <si>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</si>
  <si>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</si>
  <si>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</si>
  <si>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</si>
  <si>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</si>
  <si>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</si>
  <si>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</si>
  <si>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</si>
  <si>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</si>
  <si>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</si>
  <si>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</si>
  <si>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</si>
  <si>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</si>
  <si>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</si>
  <si>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</si>
  <si>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</si>
  <si>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</si>
  <si>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</si>
  <si>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</si>
  <si>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</si>
  <si>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</si>
  <si>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</si>
  <si>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</si>
  <si>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</si>
  <si>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</si>
  <si>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</si>
  <si>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</si>
  <si>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</si>
  <si>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</si>
  <si>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</si>
  <si>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</si>
  <si>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</si>
  <si>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</si>
  <si>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</si>
  <si>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</si>
  <si>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</si>
  <si>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</si>
  <si>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</si>
  <si>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</si>
  <si>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</si>
  <si>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</si>
  <si>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</si>
  <si>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</si>
  <si>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</si>
  <si>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</si>
  <si>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</si>
  <si>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</si>
  <si>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</si>
  <si>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</si>
  <si>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</si>
  <si>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</si>
  <si>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</si>
  <si>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</si>
  <si>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</si>
  <si>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</si>
  <si>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</si>
  <si>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/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</si>
  <si>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</si>
  <si>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</si>
  <si>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</si>
  <si>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</si>
  <si>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</si>
  <si>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</si>
  <si>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</si>
  <si>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</si>
  <si>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</si>
  <si>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</si>
  <si>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</si>
  <si>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</si>
  <si>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</si>
  <si>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</si>
  <si>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</si>
  <si>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</si>
  <si>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</si>
  <si>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</si>
  <si>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</si>
  <si>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</si>
  <si>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</si>
  <si>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</si>
  <si>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</si>
  <si>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</si>
  <si>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</si>
  <si>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</si>
  <si>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</si>
  <si>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</si>
  <si>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</si>
  <si>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</si>
  <si>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</si>
  <si>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</si>
  <si>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</si>
  <si>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</si>
  <si>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</si>
  <si>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</si>
  <si>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</si>
  <si>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</si>
  <si>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</si>
  <si>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</si>
  <si>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</si>
  <si>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</si>
  <si>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</si>
  <si>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</si>
  <si>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</si>
  <si>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</si>
  <si>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</si>
  <si>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</si>
  <si>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</si>
  <si>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</si>
  <si>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</si>
  <si>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</si>
  <si>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</si>
  <si>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</si>
  <si>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</si>
  <si>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</si>
  <si>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</si>
  <si>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</si>
  <si>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</si>
  <si>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</si>
  <si>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</si>
  <si>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</si>
  <si>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</si>
  <si>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</si>
  <si>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</si>
  <si>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</si>
  <si>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</si>
  <si>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</si>
  <si>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</si>
  <si>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</si>
  <si>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</si>
  <si>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</si>
  <si>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</si>
  <si>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</si>
  <si>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</si>
  <si>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</si>
  <si>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</si>
  <si>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</si>
  <si>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</si>
  <si>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</si>
  <si>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</si>
  <si>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</si>
  <si>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</si>
  <si>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</si>
  <si>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</si>
  <si>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</si>
  <si>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</si>
  <si>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</si>
  <si>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</si>
  <si>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</si>
  <si>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</si>
  <si>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</si>
  <si>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</si>
  <si>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</si>
  <si>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</si>
  <si>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</si>
  <si>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</si>
  <si>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</si>
  <si>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</si>
  <si>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</si>
  <si>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</si>
  <si>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</si>
  <si>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</si>
  <si>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</si>
  <si>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</si>
  <si>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</si>
  <si>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</si>
  <si>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</si>
  <si>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</si>
  <si>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</si>
  <si>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</si>
  <si>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</si>
  <si>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</si>
  <si>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</si>
  <si>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</si>
  <si>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</si>
  <si>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</si>
  <si>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</si>
  <si>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</si>
  <si>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</si>
  <si>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</si>
  <si>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</si>
  <si>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</si>
  <si>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</si>
  <si>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</si>
  <si>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</si>
  <si>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</si>
  <si>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</si>
  <si>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</si>
  <si>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</si>
  <si>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</si>
  <si>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</si>
  <si>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</si>
  <si>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</si>
  <si>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</si>
  <si>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</si>
  <si>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</si>
  <si>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</si>
  <si>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</si>
  <si>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</si>
  <si>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</si>
  <si>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</si>
  <si>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</si>
  <si>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</si>
  <si>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</si>
  <si>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</si>
  <si>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</si>
  <si>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</si>
  <si>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</si>
  <si>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</si>
  <si>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</si>
  <si>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</si>
  <si>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</si>
  <si>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</si>
  <si>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</si>
  <si>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</si>
  <si>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</si>
  <si>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</si>
  <si>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</si>
  <si>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</si>
  <si>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</si>
  <si>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</si>
  <si>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</si>
  <si>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</si>
  <si>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</si>
  <si>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</si>
  <si>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</si>
  <si>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</si>
  <si>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</si>
  <si>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</si>
  <si>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</si>
  <si>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</si>
  <si>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</si>
  <si>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</si>
  <si>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</si>
  <si>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</si>
  <si>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</si>
  <si>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</si>
  <si>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</si>
  <si>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</si>
  <si>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</si>
  <si>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</si>
  <si>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</si>
  <si>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</si>
  <si>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</si>
  <si>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</si>
  <si>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</si>
  <si>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</si>
  <si>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</si>
  <si>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</si>
  <si>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</si>
  <si>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</si>
  <si>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</si>
  <si>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</si>
  <si>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</si>
  <si>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</si>
  <si>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</si>
  <si>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</si>
  <si>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</si>
  <si>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</si>
  <si>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</si>
  <si>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</si>
  <si>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</si>
  <si>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</si>
  <si>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</si>
  <si>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</si>
  <si>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</si>
  <si>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</si>
  <si>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</si>
  <si>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</si>
  <si>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</si>
  <si>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</si>
  <si>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</si>
  <si>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</si>
  <si>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</si>
  <si>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</si>
  <si>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</si>
  <si>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</si>
  <si>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</si>
  <si>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</si>
  <si>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</si>
  <si>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</si>
  <si>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</si>
  <si>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</si>
  <si>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</si>
  <si>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</si>
  <si>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</si>
  <si>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</si>
  <si>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</si>
  <si>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</si>
  <si>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</si>
  <si>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</si>
  <si>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</si>
  <si>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</si>
  <si>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</si>
  <si>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</si>
  <si>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</si>
  <si>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</si>
  <si>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</si>
  <si>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</si>
  <si>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</si>
  <si>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</si>
  <si>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</si>
  <si>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</si>
  <si>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</si>
  <si>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</si>
  <si>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</si>
  <si>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</si>
  <si>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</si>
  <si>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</si>
  <si>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</si>
  <si>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</si>
  <si>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</si>
  <si>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</si>
  <si>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</si>
  <si>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</si>
  <si>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</si>
  <si>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</si>
  <si>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</si>
  <si>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</si>
  <si>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</si>
  <si>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</si>
  <si>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</si>
  <si>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</si>
  <si>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</si>
  <si>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</si>
  <si>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</si>
  <si>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</si>
  <si>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</si>
  <si>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</si>
  <si>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</si>
  <si>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</si>
  <si>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</si>
  <si>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</si>
  <si>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</si>
  <si>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</si>
  <si>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</si>
  <si>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</si>
  <si>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</si>
  <si>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</si>
  <si>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</si>
  <si>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</si>
  <si>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</si>
  <si>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</si>
  <si>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</si>
  <si>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</si>
  <si>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</si>
  <si>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</si>
  <si>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</si>
  <si>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</si>
  <si>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</si>
  <si>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</si>
  <si>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</si>
  <si>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</si>
  <si>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</si>
  <si>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</si>
  <si>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</si>
  <si>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</si>
  <si>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</si>
  <si>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</si>
  <si>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</si>
  <si>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</si>
  <si>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</si>
  <si>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</si>
  <si>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</si>
  <si>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</si>
  <si>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</si>
  <si>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</si>
  <si>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</si>
  <si>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</si>
  <si>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</si>
  <si>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</si>
  <si>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</si>
  <si>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</si>
  <si>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</si>
  <si>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</si>
  <si>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</si>
  <si>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</si>
  <si>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</si>
  <si>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</si>
  <si>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</si>
  <si>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</si>
  <si>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</si>
  <si>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</si>
  <si>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</si>
  <si>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</si>
  <si>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</si>
  <si>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</si>
  <si>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</si>
  <si>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</si>
  <si>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</si>
  <si>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</si>
  <si>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</si>
  <si>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</si>
  <si>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</si>
  <si>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</si>
  <si>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</si>
  <si>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</si>
  <si>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</si>
  <si>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</si>
  <si>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</si>
  <si>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</si>
  <si>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</si>
  <si>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</si>
  <si>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</si>
  <si>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</si>
  <si>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</si>
  <si>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</si>
  <si>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</si>
  <si>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</si>
  <si>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</si>
  <si>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</si>
  <si>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</si>
  <si>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</si>
  <si>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</si>
  <si>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</si>
  <si>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</si>
  <si>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</si>
  <si>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</si>
  <si>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</si>
  <si>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</si>
  <si>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</si>
  <si>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</si>
  <si>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</si>
  <si>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</si>
  <si>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</si>
  <si>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</si>
  <si>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</si>
  <si>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</si>
  <si>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</si>
  <si>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</si>
  <si>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</si>
  <si>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</si>
  <si>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</si>
  <si>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</si>
  <si>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</si>
  <si>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</si>
  <si>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</si>
  <si>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</si>
  <si>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</si>
  <si>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</si>
  <si>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</si>
  <si>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</si>
  <si>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</si>
  <si>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</si>
  <si>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</si>
  <si>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</si>
  <si>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</si>
  <si>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</si>
  <si>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</si>
  <si>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</si>
  <si>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</si>
  <si>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</si>
  <si>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</si>
  <si>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</si>
  <si>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</si>
  <si>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</si>
  <si>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</si>
  <si>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</si>
  <si>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</si>
  <si>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</si>
  <si>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</si>
  <si>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</si>
  <si>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</si>
  <si>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</si>
  <si>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</si>
  <si>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</si>
  <si>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</si>
  <si>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</si>
  <si>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</si>
  <si>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</si>
  <si>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</si>
  <si>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</si>
  <si>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</si>
  <si>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</si>
  <si>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</si>
  <si>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</si>
  <si>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</si>
  <si>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</si>
  <si>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</si>
  <si>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</si>
  <si>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</si>
  <si>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</si>
  <si>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</si>
  <si>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</si>
  <si>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</si>
  <si>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</si>
  <si>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</si>
  <si>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</si>
  <si>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</si>
  <si>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</si>
  <si>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</si>
  <si>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</si>
  <si>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</si>
  <si>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</si>
  <si>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</si>
  <si>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</si>
  <si>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</si>
  <si>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</si>
  <si>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</si>
  <si>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</si>
  <si>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</si>
  <si>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</si>
  <si>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</si>
  <si>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</si>
  <si>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</si>
  <si>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</si>
  <si>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</si>
  <si>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</si>
  <si>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</si>
  <si>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</si>
  <si>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</si>
  <si>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</si>
  <si>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</si>
  <si>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</si>
  <si>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</si>
  <si>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</si>
  <si>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</si>
  <si>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</si>
  <si>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</si>
  <si>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</si>
  <si>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</si>
  <si>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</si>
  <si>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</si>
  <si>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</si>
  <si>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</si>
  <si>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</si>
  <si>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</si>
  <si>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</si>
  <si>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</si>
  <si>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</si>
  <si>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</si>
  <si>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</si>
  <si>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</si>
  <si>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</si>
  <si>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</si>
  <si>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</si>
  <si>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</si>
  <si>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</si>
  <si>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</si>
  <si>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</si>
  <si>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</si>
  <si>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</si>
  <si>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</si>
  <si>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</si>
  <si>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</si>
  <si>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</si>
  <si>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</si>
  <si>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</si>
  <si>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</si>
  <si>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</si>
  <si>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</si>
  <si>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</si>
  <si>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</si>
  <si>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</si>
  <si>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</si>
  <si>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</si>
  <si>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</si>
  <si>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</si>
  <si>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</si>
  <si>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</si>
  <si>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</si>
  <si>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</si>
  <si>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</si>
  <si>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</si>
  <si>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</si>
  <si>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</si>
  <si>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</si>
  <si>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</si>
  <si>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</si>
  <si>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</si>
  <si>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</si>
  <si>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</si>
  <si>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</si>
  <si>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</si>
  <si>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</si>
  <si>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</si>
  <si>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</si>
  <si>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</si>
  <si>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</si>
  <si>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</si>
  <si>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</si>
  <si>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</si>
  <si>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</si>
  <si>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</si>
  <si>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</si>
  <si>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</si>
  <si>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</si>
  <si>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</si>
  <si>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</si>
  <si>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</si>
  <si>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</si>
  <si>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</si>
  <si>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</si>
  <si>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</si>
  <si>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</si>
  <si>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</si>
  <si>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</si>
  <si>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</si>
  <si>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</si>
  <si>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</si>
  <si>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</si>
  <si>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</si>
  <si>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</si>
  <si>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</si>
  <si>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</si>
  <si>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</si>
  <si>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</si>
  <si>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</si>
  <si>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</si>
  <si>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</si>
  <si>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</si>
  <si>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</si>
  <si>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</si>
  <si>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</si>
  <si>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</si>
  <si>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</si>
  <si>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</si>
  <si>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</si>
  <si>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</si>
  <si>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</si>
  <si>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</si>
  <si>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</si>
  <si>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</si>
  <si>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</si>
  <si>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</si>
  <si>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</si>
  <si>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</si>
  <si>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</si>
  <si>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</si>
  <si>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</si>
  <si>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</si>
  <si>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</si>
  <si>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</si>
  <si>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</si>
  <si>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</si>
  <si>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</si>
  <si>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</si>
  <si>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</si>
  <si>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</si>
  <si>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</si>
  <si>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</si>
  <si>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</si>
  <si>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</si>
  <si>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</si>
  <si>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</si>
  <si>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</si>
  <si>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</si>
  <si>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</si>
  <si>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</si>
  <si>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</si>
  <si>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</si>
  <si>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</si>
  <si>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</si>
  <si>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</si>
  <si>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</si>
  <si>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</si>
  <si>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</si>
  <si>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</si>
  <si>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</si>
  <si>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</si>
  <si>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</si>
  <si>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</si>
  <si>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</si>
  <si>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</si>
  <si>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</si>
  <si>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</si>
  <si>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</si>
  <si>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</si>
  <si>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</si>
  <si>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</si>
  <si>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</si>
  <si>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</si>
  <si>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</si>
  <si>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</si>
  <si>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</si>
  <si>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</si>
  <si>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</si>
  <si>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</si>
  <si>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</si>
  <si>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</si>
  <si>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</si>
  <si>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</si>
  <si>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</si>
  <si>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</si>
  <si>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</si>
  <si>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</si>
  <si>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</si>
  <si>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</si>
  <si>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</si>
  <si>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</si>
  <si>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</si>
  <si>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</si>
  <si>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</si>
  <si>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</si>
  <si>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</si>
  <si>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</si>
  <si>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</si>
  <si>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</si>
  <si>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</si>
  <si>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</si>
  <si>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</si>
  <si>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</si>
  <si>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</si>
  <si>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</si>
  <si>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</si>
  <si>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</si>
  <si>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</si>
  <si>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</si>
  <si>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</si>
  <si>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</si>
  <si>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</si>
  <si>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</si>
  <si>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</si>
  <si>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</si>
  <si>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</si>
  <si>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</si>
  <si>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</si>
  <si>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</si>
  <si>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</si>
  <si>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</si>
  <si>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</si>
  <si>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</si>
  <si>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</si>
  <si>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</si>
  <si>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</si>
  <si>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</si>
  <si>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</si>
  <si>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</si>
  <si>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</si>
  <si>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</si>
  <si>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</si>
  <si>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</si>
  <si>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</si>
  <si>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</si>
  <si>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</si>
  <si>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</si>
  <si>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</si>
  <si>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</si>
  <si>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</si>
  <si>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</si>
  <si>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</si>
  <si>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</si>
  <si>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</si>
  <si>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</si>
  <si>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</si>
  <si>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</si>
  <si>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</si>
  <si>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</si>
  <si>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</si>
  <si>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</si>
  <si>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</si>
  <si>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</si>
  <si>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</si>
  <si>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</si>
  <si>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</si>
  <si>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</si>
  <si>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</si>
  <si>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</si>
  <si>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</si>
  <si>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</si>
  <si>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</si>
  <si>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</si>
  <si>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</si>
  <si>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</si>
  <si>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</si>
  <si>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</si>
  <si>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</si>
  <si>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</si>
  <si>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</si>
  <si>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</si>
  <si>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</si>
  <si>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</si>
  <si>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</si>
  <si>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</si>
  <si>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</si>
  <si>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</si>
  <si>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</si>
  <si>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</si>
  <si>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</si>
  <si>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</si>
  <si>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</si>
  <si>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</si>
  <si>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</si>
  <si>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</si>
  <si>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</si>
  <si>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</si>
  <si>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</si>
  <si>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</si>
  <si>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</si>
  <si>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</si>
  <si>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</si>
  <si>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</si>
  <si>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</si>
  <si>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</si>
  <si>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</si>
  <si>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</si>
  <si>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</si>
  <si>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</si>
  <si>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</si>
  <si>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</si>
  <si>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</si>
  <si>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</si>
  <si>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</si>
  <si>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</si>
  <si>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</si>
  <si>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</si>
  <si>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</si>
  <si>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</si>
  <si>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</si>
  <si>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</si>
  <si>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</si>
  <si>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</si>
  <si>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</si>
  <si>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</si>
  <si>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</si>
  <si>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</si>
  <si>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</si>
  <si>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</si>
  <si>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</si>
  <si>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</si>
  <si>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</si>
  <si>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</si>
  <si>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</si>
  <si>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</si>
  <si>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</si>
  <si>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</si>
  <si>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</si>
  <si>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</si>
  <si>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</si>
  <si>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</si>
  <si>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</si>
  <si>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</si>
  <si>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</si>
  <si>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</si>
  <si>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</si>
  <si>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</si>
  <si>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</si>
  <si>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</si>
  <si>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</si>
  <si>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</si>
  <si>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</si>
  <si>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</si>
  <si>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</si>
  <si>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</si>
  <si>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</si>
  <si>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</si>
  <si>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</si>
  <si>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</si>
  <si>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</si>
  <si>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</si>
  <si>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</si>
  <si>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</si>
  <si>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</si>
  <si>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</si>
  <si>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</si>
  <si>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</si>
  <si>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</si>
  <si>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</si>
  <si>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</si>
  <si>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</si>
  <si>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</si>
  <si>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</si>
  <si>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</si>
  <si>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</si>
  <si>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</si>
  <si>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</si>
  <si>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</si>
  <si>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</si>
  <si>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</si>
  <si>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</si>
  <si>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</si>
  <si>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</si>
  <si>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</si>
  <si>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</si>
  <si>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</si>
  <si>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</si>
  <si>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</si>
  <si>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</si>
  <si>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</si>
  <si>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</si>
  <si>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</si>
  <si>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</si>
  <si>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</si>
  <si>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</si>
  <si>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</si>
  <si>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</si>
  <si>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</si>
  <si>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</si>
  <si>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</si>
  <si>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</si>
  <si>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</si>
  <si>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</si>
  <si>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</si>
  <si>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</si>
  <si>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</si>
  <si>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</si>
  <si>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</si>
  <si>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</si>
  <si>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</si>
  <si>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</si>
  <si>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</si>
  <si>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</si>
  <si>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</si>
  <si>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</si>
  <si>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</si>
  <si>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</si>
  <si>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</si>
  <si>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</si>
  <si>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</si>
  <si>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</si>
  <si>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</si>
  <si>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</si>
  <si>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</si>
  <si>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</si>
  <si>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</si>
  <si>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</si>
  <si>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</si>
  <si>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</si>
  <si>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</si>
  <si>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</si>
  <si>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</si>
  <si>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</si>
  <si>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</si>
  <si>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</si>
  <si>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</si>
  <si>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</si>
  <si>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</si>
  <si>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</si>
  <si>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</si>
  <si>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</si>
  <si>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</si>
  <si>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</si>
  <si>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</si>
  <si>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</si>
  <si>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</si>
  <si>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</si>
  <si>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</si>
  <si>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</si>
  <si>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</si>
  <si>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</si>
  <si>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</si>
  <si>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</si>
  <si>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</si>
  <si>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</si>
  <si>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</si>
  <si>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</si>
  <si>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</si>
  <si>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</si>
  <si>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</si>
  <si>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</si>
  <si>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</si>
  <si>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</si>
  <si>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</si>
  <si>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</si>
  <si>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</si>
  <si>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</si>
  <si>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</si>
  <si>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</si>
  <si>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</si>
  <si>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</si>
  <si>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</si>
  <si>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</si>
  <si>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</si>
  <si>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</si>
  <si>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</si>
  <si>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</si>
  <si>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</si>
  <si>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</si>
  <si>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</si>
  <si>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</si>
  <si>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</si>
  <si>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</si>
  <si>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</si>
  <si>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</si>
  <si>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</si>
  <si>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</si>
  <si>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</si>
  <si>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</si>
  <si>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</si>
  <si>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</si>
  <si>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</si>
  <si>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</si>
  <si>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</si>
  <si>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</si>
  <si>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</si>
  <si>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</si>
  <si>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</si>
  <si>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</si>
  <si>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</si>
  <si>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</si>
  <si>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</si>
  <si>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</si>
  <si>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</si>
  <si>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</si>
  <si>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</si>
  <si>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</si>
  <si>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</si>
  <si>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</si>
  <si>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</si>
  <si>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</si>
  <si>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</si>
  <si>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</si>
  <si>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</si>
  <si>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</si>
  <si>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</si>
  <si>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</si>
  <si>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</si>
  <si>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</si>
  <si>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</si>
  <si>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</si>
  <si>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</si>
  <si>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</si>
  <si>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</si>
  <si>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</si>
  <si>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</si>
  <si>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</si>
  <si>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</si>
  <si>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</si>
  <si>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</si>
  <si>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</si>
  <si>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</si>
  <si>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</si>
  <si>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</si>
  <si>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</si>
  <si>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</si>
  <si>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</si>
  <si>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</si>
  <si>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</si>
  <si>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</si>
  <si>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</si>
  <si>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</si>
  <si>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</si>
  <si>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</si>
  <si>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</si>
  <si>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</si>
  <si>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</si>
  <si>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</si>
  <si>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</si>
  <si>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</si>
  <si>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</si>
  <si>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</si>
  <si>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</si>
  <si>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</si>
  <si>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</si>
  <si>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</si>
  <si>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</si>
  <si>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</si>
  <si>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</si>
  <si>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</si>
  <si>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</si>
  <si>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</si>
  <si>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</si>
  <si>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</si>
  <si>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</si>
  <si>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</si>
  <si>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</si>
  <si>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</si>
  <si>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</si>
  <si>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</si>
  <si>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</si>
  <si>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</si>
  <si>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</si>
  <si>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</si>
  <si>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</si>
  <si>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</si>
  <si>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</si>
  <si>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</si>
  <si>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</si>
  <si>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</si>
  <si>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</si>
  <si>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</si>
  <si>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</si>
  <si>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</si>
  <si>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</si>
  <si>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</si>
  <si>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</si>
  <si>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</si>
  <si>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</si>
  <si>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</si>
  <si>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</si>
  <si>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</si>
  <si>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</si>
  <si>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</si>
  <si>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</si>
  <si>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</si>
  <si>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</si>
  <si>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</si>
  <si>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</si>
  <si>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</si>
  <si>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</si>
  <si>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</si>
  <si>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</si>
  <si>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</si>
  <si>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</si>
  <si>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</si>
  <si>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</si>
  <si>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</si>
  <si>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</si>
  <si>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</si>
  <si>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</si>
  <si>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</si>
  <si>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</si>
  <si>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</si>
  <si>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</si>
  <si>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</si>
  <si>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</si>
  <si>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</si>
  <si>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</si>
  <si>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</si>
  <si>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</si>
  <si>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</si>
  <si>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</si>
  <si>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</si>
  <si>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</si>
  <si>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</si>
  <si>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</si>
  <si>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</si>
  <si>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</si>
  <si>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</si>
  <si>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</si>
  <si>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</si>
  <si>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</si>
  <si>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</si>
  <si>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</si>
  <si>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</si>
  <si>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</si>
  <si>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</si>
  <si>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</si>
  <si>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</si>
  <si>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</si>
  <si>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</si>
  <si>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</si>
  <si>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</si>
  <si>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</si>
  <si>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</si>
  <si>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</si>
  <si>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</si>
  <si>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</si>
  <si>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</si>
  <si>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</si>
  <si>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</si>
  <si>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</si>
  <si>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</si>
  <si>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</si>
  <si>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</si>
  <si>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</si>
  <si>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</si>
  <si>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</si>
  <si>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</si>
  <si>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</si>
  <si>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</si>
  <si>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</si>
  <si>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</si>
  <si>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</si>
  <si>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</si>
  <si>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</si>
  <si>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</si>
  <si>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</si>
  <si>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</si>
  <si>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</si>
  <si>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</si>
  <si>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</si>
  <si>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</si>
  <si>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</si>
  <si>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</si>
  <si>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</si>
  <si>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</si>
  <si>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</si>
  <si>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</si>
  <si>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</si>
  <si>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</si>
  <si>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</si>
  <si>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</si>
  <si>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</si>
  <si>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</si>
  <si>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</si>
  <si>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</si>
  <si>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</si>
  <si>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</si>
  <si>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</si>
  <si>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</si>
  <si>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</si>
  <si>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</si>
  <si>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</si>
  <si>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</si>
  <si>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</si>
  <si>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</si>
  <si>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</si>
  <si>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</si>
  <si>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</si>
  <si>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</si>
  <si>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</si>
  <si>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</si>
  <si>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</si>
  <si>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</si>
  <si>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</si>
  <si>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</si>
  <si>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</si>
  <si>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</si>
  <si>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</si>
  <si>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</si>
  <si>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</si>
  <si>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</si>
  <si>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</si>
  <si>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</si>
  <si>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</si>
  <si>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</si>
  <si>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</si>
  <si>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</si>
  <si>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</si>
  <si>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</si>
  <si>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</si>
  <si>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WI22042492</t>
  </si>
  <si>
    <t>WI22042638</t>
  </si>
  <si>
    <t>201340000761</t>
  </si>
  <si>
    <t>MI220429354</t>
  </si>
  <si>
    <t>WI22042645</t>
  </si>
  <si>
    <t>201300022594</t>
  </si>
  <si>
    <t>MI220429600</t>
  </si>
  <si>
    <t>WI22042699</t>
  </si>
  <si>
    <t>201300022629</t>
  </si>
  <si>
    <t>MI220430628</t>
  </si>
  <si>
    <t>WI22042798</t>
  </si>
  <si>
    <t>201338000119</t>
  </si>
  <si>
    <t>MI220431268</t>
  </si>
  <si>
    <t>WI22042799</t>
  </si>
  <si>
    <t>MI220431293</t>
  </si>
  <si>
    <t>WI22042801</t>
  </si>
  <si>
    <t>MI220431306</t>
  </si>
  <si>
    <t>WI22042806</t>
  </si>
  <si>
    <t>201300022570</t>
  </si>
  <si>
    <t>MI220431466</t>
  </si>
  <si>
    <t>WI22042840</t>
  </si>
  <si>
    <t>WI22042845</t>
  </si>
  <si>
    <t>WI22042853</t>
  </si>
  <si>
    <t>WI22042863</t>
  </si>
  <si>
    <t>MI220432020</t>
  </si>
  <si>
    <t>WI22042914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</si>
  <si>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</si>
  <si>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</si>
  <si>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</si>
  <si>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</si>
  <si>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</si>
  <si>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</si>
  <si>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</si>
  <si>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</si>
  <si>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</si>
  <si>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WI22043088</t>
  </si>
  <si>
    <t>201330006187</t>
  </si>
  <si>
    <t>MI220434598</t>
  </si>
  <si>
    <t>WI22043093</t>
  </si>
  <si>
    <t>WI22043095</t>
  </si>
  <si>
    <t>201340000764</t>
  </si>
  <si>
    <t>MI220434753</t>
  </si>
  <si>
    <t>WI22043096</t>
  </si>
  <si>
    <t>WI22043136</t>
  </si>
  <si>
    <t>201300022635</t>
  </si>
  <si>
    <t>MI220435281</t>
  </si>
  <si>
    <t>WI22043150</t>
  </si>
  <si>
    <t>201330006217</t>
  </si>
  <si>
    <t>MI220435627</t>
  </si>
  <si>
    <t>WI22043161</t>
  </si>
  <si>
    <t>MI220435848</t>
  </si>
  <si>
    <t>WI22043216</t>
  </si>
  <si>
    <t>201330006251</t>
  </si>
  <si>
    <t>MI220436572</t>
  </si>
  <si>
    <t>WI22043254</t>
  </si>
  <si>
    <t>WI22043256</t>
  </si>
  <si>
    <t>WI22043260</t>
  </si>
  <si>
    <t>WI22043261</t>
  </si>
  <si>
    <t>WI22043268</t>
  </si>
  <si>
    <t>WI22043810</t>
  </si>
  <si>
    <t>MI220442531</t>
  </si>
  <si>
    <t>Apeksha Hirve</t>
  </si>
  <si>
    <t>WI22043816</t>
  </si>
  <si>
    <t>201130013566</t>
  </si>
  <si>
    <t>MI220442607</t>
  </si>
  <si>
    <t>WI22044178</t>
  </si>
  <si>
    <t>201300022624</t>
  </si>
  <si>
    <t>MI220445969</t>
  </si>
  <si>
    <t>WI22044210</t>
  </si>
  <si>
    <t>201130013593</t>
  </si>
  <si>
    <t>MI220446234</t>
  </si>
  <si>
    <t>WI22044211</t>
  </si>
  <si>
    <t>MI220446238</t>
  </si>
  <si>
    <t>WI22044218</t>
  </si>
  <si>
    <t>MI220446245</t>
  </si>
  <si>
    <t>WI22044223</t>
  </si>
  <si>
    <t>MI220446240</t>
  </si>
  <si>
    <t>WI22044263</t>
  </si>
  <si>
    <t>201340000773</t>
  </si>
  <si>
    <t>MI220446977</t>
  </si>
  <si>
    <t>WI22044266</t>
  </si>
  <si>
    <t>MI220447055</t>
  </si>
  <si>
    <t>WI22044285</t>
  </si>
  <si>
    <t>Varsha Dombale</t>
  </si>
  <si>
    <t>WI22044321</t>
  </si>
  <si>
    <t>201330006248</t>
  </si>
  <si>
    <t>MI220447907</t>
  </si>
  <si>
    <t>WI22044340</t>
  </si>
  <si>
    <t>WI22044342</t>
  </si>
  <si>
    <t>MI220448378</t>
  </si>
  <si>
    <t>WI22044386</t>
  </si>
  <si>
    <t>WI22044463</t>
  </si>
  <si>
    <t>201300022576</t>
  </si>
  <si>
    <t>MI220449247</t>
  </si>
  <si>
    <t>WI22044654</t>
  </si>
  <si>
    <t>201340000763</t>
  </si>
  <si>
    <t>MI220450773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</si>
  <si>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</si>
  <si>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</si>
  <si>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</si>
  <si>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</si>
  <si>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</si>
  <si>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</si>
  <si>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</si>
  <si>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</si>
  <si>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</si>
  <si>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WI22044760</t>
  </si>
  <si>
    <t>WI22044767</t>
  </si>
  <si>
    <t>WI22044796</t>
  </si>
  <si>
    <t>WI22044799</t>
  </si>
  <si>
    <t>WI22044811</t>
  </si>
  <si>
    <t>WI22044834</t>
  </si>
  <si>
    <t>WI22044884</t>
  </si>
  <si>
    <t>201110012675</t>
  </si>
  <si>
    <t>MI220452448</t>
  </si>
  <si>
    <t>WI22044905</t>
  </si>
  <si>
    <t>201308008356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</si>
  <si>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</si>
  <si>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</si>
  <si>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</si>
  <si>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</si>
  <si>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</si>
  <si>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</si>
  <si>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</si>
  <si>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</si>
  <si>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</si>
  <si>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WI22044995</t>
  </si>
  <si>
    <t>WI22045070</t>
  </si>
  <si>
    <t>MI220453797</t>
  </si>
  <si>
    <t>WI22045073</t>
  </si>
  <si>
    <t>MI220453810</t>
  </si>
  <si>
    <t>WI22045158</t>
  </si>
  <si>
    <t>201330006256</t>
  </si>
  <si>
    <t>MI220454406</t>
  </si>
  <si>
    <t>WI22045191</t>
  </si>
  <si>
    <t>201110012666</t>
  </si>
  <si>
    <t>MI220454600</t>
  </si>
  <si>
    <t>WI22045350</t>
  </si>
  <si>
    <t>WI22045371</t>
  </si>
  <si>
    <t>MI220456663</t>
  </si>
  <si>
    <t>WI22045427</t>
  </si>
  <si>
    <t>201300022541</t>
  </si>
  <si>
    <t>MI220457048</t>
  </si>
  <si>
    <t>WI22045431</t>
  </si>
  <si>
    <t>MI220457073</t>
  </si>
  <si>
    <t>WI22045446</t>
  </si>
  <si>
    <t>MI220457167</t>
  </si>
  <si>
    <t>WI22045491</t>
  </si>
  <si>
    <t>201348000310</t>
  </si>
  <si>
    <t>MI220457449</t>
  </si>
  <si>
    <t>WI22045564</t>
  </si>
  <si>
    <t>WI22045709</t>
  </si>
  <si>
    <t>MI220459056</t>
  </si>
  <si>
    <t>WI22045741</t>
  </si>
  <si>
    <t>201340000762</t>
  </si>
  <si>
    <t>MI220459337</t>
  </si>
  <si>
    <t>WI22045797</t>
  </si>
  <si>
    <t>201300022517</t>
  </si>
  <si>
    <t>MI220459832</t>
  </si>
  <si>
    <t>WI22045852</t>
  </si>
  <si>
    <t>201308008308</t>
  </si>
  <si>
    <t>MI220460275</t>
  </si>
  <si>
    <t>WI22045957</t>
  </si>
  <si>
    <t>201300022604</t>
  </si>
  <si>
    <t>MI220461144</t>
  </si>
  <si>
    <t>WI22045968</t>
  </si>
  <si>
    <t>201130013538</t>
  </si>
  <si>
    <t>MI220461207</t>
  </si>
  <si>
    <t>WI2204616</t>
  </si>
  <si>
    <t>201348000339</t>
  </si>
  <si>
    <t>MI22046497</t>
  </si>
  <si>
    <t>WI22046175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</si>
  <si>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</si>
  <si>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</si>
  <si>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</si>
  <si>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</si>
  <si>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</si>
  <si>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</si>
  <si>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</si>
  <si>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</si>
  <si>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</si>
  <si>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</si>
  <si>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201308008363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</si>
  <si>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</si>
  <si>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</si>
  <si>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</si>
  <si>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</si>
  <si>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</si>
  <si>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</si>
  <si>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</si>
  <si>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</si>
  <si>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</si>
  <si>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</si>
  <si>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</si>
  <si>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</si>
  <si>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</si>
  <si>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</si>
  <si>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</si>
  <si>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</si>
  <si>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</si>
  <si>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</si>
  <si>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</si>
  <si>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</si>
  <si>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</si>
  <si>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</si>
  <si>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</si>
  <si>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</si>
  <si>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</si>
  <si>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</si>
  <si>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</si>
  <si>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</si>
  <si>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</si>
  <si>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</si>
  <si>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</si>
  <si>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</si>
  <si>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</si>
  <si>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</si>
  <si>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</si>
  <si>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</si>
  <si>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</si>
  <si>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</si>
  <si>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</si>
  <si>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</si>
  <si>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</si>
  <si>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</si>
  <si>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</si>
  <si>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</si>
  <si>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</si>
  <si>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</si>
  <si>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</si>
  <si>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</si>
  <si>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</si>
  <si>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</si>
  <si>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</si>
  <si>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</si>
  <si>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</si>
  <si>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</si>
  <si>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</si>
  <si>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</si>
  <si>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</si>
  <si>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</si>
  <si>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</si>
  <si>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</si>
  <si>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</si>
  <si>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</si>
  <si>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</si>
  <si>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</si>
  <si>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</si>
  <si>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</si>
  <si>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</si>
  <si>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</si>
  <si>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</si>
  <si>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</si>
  <si>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</si>
  <si>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201308008340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</si>
  <si>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</si>
  <si>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</si>
  <si>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</si>
  <si>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</si>
  <si>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</si>
  <si>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</si>
  <si>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</si>
  <si>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</si>
  <si>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</si>
  <si>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</si>
  <si>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</si>
  <si>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</si>
  <si>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</si>
  <si>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</si>
  <si>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</si>
  <si>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</si>
  <si>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</si>
  <si>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</si>
  <si>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</si>
  <si>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</si>
  <si>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</si>
  <si>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</si>
  <si>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</si>
  <si>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</si>
  <si>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</si>
  <si>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</si>
  <si>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</si>
  <si>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</si>
  <si>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</si>
  <si>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</si>
  <si>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</si>
  <si>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</si>
  <si>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</si>
  <si>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</si>
  <si>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</si>
  <si>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</si>
  <si>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</si>
  <si>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</si>
  <si>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</si>
  <si>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</si>
  <si>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</si>
  <si>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</si>
  <si>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</si>
  <si>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</si>
  <si>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</si>
  <si>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</si>
  <si>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</si>
  <si>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</si>
  <si>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</si>
  <si>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</si>
  <si>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</si>
  <si>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</si>
  <si>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</si>
  <si>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</si>
  <si>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</si>
  <si>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</si>
  <si>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</si>
  <si>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</si>
  <si>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</si>
  <si>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</si>
  <si>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</si>
  <si>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</si>
  <si>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</si>
  <si>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</si>
  <si>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</si>
  <si>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</si>
  <si>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</si>
  <si>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</si>
  <si>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</si>
  <si>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</si>
  <si>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</si>
  <si>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</si>
  <si>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</si>
  <si>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</si>
  <si>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</si>
  <si>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</si>
  <si>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</si>
  <si>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</si>
  <si>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</si>
  <si>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</si>
  <si>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</si>
  <si>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</si>
  <si>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</si>
  <si>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</si>
  <si>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</si>
  <si>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</si>
  <si>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</si>
  <si>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</si>
  <si>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</si>
  <si>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</si>
  <si>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</si>
  <si>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</si>
  <si>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</si>
  <si>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</si>
  <si>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</si>
  <si>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</si>
  <si>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</si>
  <si>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</si>
  <si>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</si>
  <si>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</si>
  <si>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</si>
  <si>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</si>
  <si>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</si>
  <si>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</si>
  <si>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</si>
  <si>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</si>
  <si>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</si>
  <si>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</si>
  <si>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</si>
  <si>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</si>
  <si>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</si>
  <si>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</si>
  <si>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</si>
  <si>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</si>
  <si>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</si>
  <si>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</si>
  <si>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201308008262</t>
  </si>
  <si>
    <t>MI22048467</t>
  </si>
  <si>
    <t>WI22048540</t>
  </si>
  <si>
    <t>201308008247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</si>
  <si>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</si>
  <si>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</si>
  <si>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</si>
  <si>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</si>
  <si>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</si>
  <si>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</si>
  <si>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</si>
  <si>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</si>
  <si>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</si>
  <si>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</si>
  <si>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</si>
  <si>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</si>
  <si>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</si>
  <si>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</si>
  <si>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</si>
  <si>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</si>
  <si>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</si>
  <si>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</si>
  <si>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</si>
  <si>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Sangeeta Kumari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</si>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</sst>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"/>
    </sheetView>
  </sheetViews>
  <sheetFormatPr defaultRowHeight="14.25" x14ac:dyDescent="0.45"/>
  <cols>
    <col min="1" max="1" width="17.597656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44661.416674189815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44661.416674189815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8"/>
  <sheetViews>
    <sheetView workbookViewId="0">
      <selection activeCell="D9" sqref="A1:BE748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80</v>
      </c>
      <c r="G2" t="s">
        <v>80</v>
      </c>
      <c r="H2" t="s">
        <v>81</v>
      </c>
      <c r="I2" t="s">
        <v>82</v>
      </c>
      <c r="J2">
        <v>168</v>
      </c>
      <c r="K2" t="s">
        <v>83</v>
      </c>
      <c r="L2" t="s">
        <v>84</v>
      </c>
      <c r="M2" t="s">
        <v>85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86</v>
      </c>
      <c r="U2" t="b">
        <v>0</v>
      </c>
      <c r="V2" t="s">
        <v>87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86</v>
      </c>
      <c r="AI2" t="s">
        <v>86</v>
      </c>
      <c r="AJ2" t="s">
        <v>86</v>
      </c>
      <c r="AK2" t="s">
        <v>86</v>
      </c>
      <c r="AL2" t="s">
        <v>86</v>
      </c>
      <c r="AM2" t="s">
        <v>86</v>
      </c>
      <c r="AN2" t="s">
        <v>86</v>
      </c>
      <c r="AO2" t="s">
        <v>86</v>
      </c>
      <c r="AP2" t="s">
        <v>86</v>
      </c>
      <c r="AQ2" t="s">
        <v>86</v>
      </c>
      <c r="AR2" t="s">
        <v>86</v>
      </c>
      <c r="AS2" t="s">
        <v>86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88</v>
      </c>
      <c r="B3" t="s">
        <v>77</v>
      </c>
      <c r="C3" t="s">
        <v>89</v>
      </c>
      <c r="D3" t="s">
        <v>79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80</v>
      </c>
      <c r="G3" t="s">
        <v>80</v>
      </c>
      <c r="H3" t="s">
        <v>81</v>
      </c>
      <c r="I3" t="s">
        <v>90</v>
      </c>
      <c r="J3">
        <v>139</v>
      </c>
      <c r="K3" t="s">
        <v>83</v>
      </c>
      <c r="L3" t="s">
        <v>84</v>
      </c>
      <c r="M3" t="s">
        <v>85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86</v>
      </c>
      <c r="U3" t="b">
        <v>0</v>
      </c>
      <c r="V3" t="s">
        <v>87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86</v>
      </c>
      <c r="AI3" t="s">
        <v>86</v>
      </c>
      <c r="AJ3" t="s">
        <v>86</v>
      </c>
      <c r="AK3" t="s">
        <v>86</v>
      </c>
      <c r="AL3" t="s">
        <v>86</v>
      </c>
      <c r="AM3" t="s">
        <v>86</v>
      </c>
      <c r="AN3" t="s">
        <v>86</v>
      </c>
      <c r="AO3" t="s">
        <v>86</v>
      </c>
      <c r="AP3" t="s">
        <v>86</v>
      </c>
      <c r="AQ3" t="s">
        <v>86</v>
      </c>
      <c r="AR3" t="s">
        <v>86</v>
      </c>
      <c r="AS3" t="s">
        <v>86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91</v>
      </c>
      <c r="B4" t="s">
        <v>77</v>
      </c>
      <c r="C4" t="s">
        <v>92</v>
      </c>
      <c r="D4" t="s">
        <v>79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80</v>
      </c>
      <c r="G4" t="s">
        <v>80</v>
      </c>
      <c r="H4" t="s">
        <v>81</v>
      </c>
      <c r="I4" t="s">
        <v>93</v>
      </c>
      <c r="J4">
        <v>130</v>
      </c>
      <c r="K4" t="s">
        <v>83</v>
      </c>
      <c r="L4" t="s">
        <v>84</v>
      </c>
      <c r="M4" t="s">
        <v>85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86</v>
      </c>
      <c r="U4" t="b">
        <v>0</v>
      </c>
      <c r="V4" t="s">
        <v>87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94</v>
      </c>
      <c r="B5" t="s">
        <v>77</v>
      </c>
      <c r="C5" t="s">
        <v>95</v>
      </c>
      <c r="D5" t="s">
        <v>79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80</v>
      </c>
      <c r="G5" t="s">
        <v>80</v>
      </c>
      <c r="H5" t="s">
        <v>81</v>
      </c>
      <c r="I5" t="s">
        <v>96</v>
      </c>
      <c r="J5">
        <v>657</v>
      </c>
      <c r="K5" t="s">
        <v>83</v>
      </c>
      <c r="L5" t="s">
        <v>84</v>
      </c>
      <c r="M5" t="s">
        <v>85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86</v>
      </c>
      <c r="U5" t="b">
        <v>1</v>
      </c>
      <c r="V5" t="s">
        <v>97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98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99</v>
      </c>
      <c r="B6" t="s">
        <v>77</v>
      </c>
      <c r="C6" t="s">
        <v>92</v>
      </c>
      <c r="D6" t="s">
        <v>79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80</v>
      </c>
      <c r="G6" t="s">
        <v>80</v>
      </c>
      <c r="H6" t="s">
        <v>81</v>
      </c>
      <c r="I6" t="s">
        <v>100</v>
      </c>
      <c r="J6">
        <v>28</v>
      </c>
      <c r="K6" t="s">
        <v>83</v>
      </c>
      <c r="L6" t="s">
        <v>84</v>
      </c>
      <c r="M6" t="s">
        <v>85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86</v>
      </c>
      <c r="U6" t="b">
        <v>0</v>
      </c>
      <c r="V6" t="s">
        <v>87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101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102</v>
      </c>
      <c r="B7" t="s">
        <v>77</v>
      </c>
      <c r="C7" t="s">
        <v>92</v>
      </c>
      <c r="D7" t="s">
        <v>79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80</v>
      </c>
      <c r="G7" t="s">
        <v>80</v>
      </c>
      <c r="H7" t="s">
        <v>81</v>
      </c>
      <c r="I7" t="s">
        <v>103</v>
      </c>
      <c r="J7">
        <v>28</v>
      </c>
      <c r="K7" t="s">
        <v>83</v>
      </c>
      <c r="L7" t="s">
        <v>84</v>
      </c>
      <c r="M7" t="s">
        <v>85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86</v>
      </c>
      <c r="U7" t="b">
        <v>0</v>
      </c>
      <c r="V7" t="s">
        <v>87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101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104</v>
      </c>
      <c r="B8" t="s">
        <v>77</v>
      </c>
      <c r="C8" t="s">
        <v>92</v>
      </c>
      <c r="D8" t="s">
        <v>79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80</v>
      </c>
      <c r="G8" t="s">
        <v>80</v>
      </c>
      <c r="H8" t="s">
        <v>81</v>
      </c>
      <c r="I8" t="s">
        <v>105</v>
      </c>
      <c r="J8">
        <v>28</v>
      </c>
      <c r="K8" t="s">
        <v>83</v>
      </c>
      <c r="L8" t="s">
        <v>84</v>
      </c>
      <c r="M8" t="s">
        <v>85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86</v>
      </c>
      <c r="U8" t="b">
        <v>0</v>
      </c>
      <c r="V8" t="s">
        <v>87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101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106</v>
      </c>
      <c r="B9" t="s">
        <v>77</v>
      </c>
      <c r="C9" t="s">
        <v>78</v>
      </c>
      <c r="D9" t="s">
        <v>79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80</v>
      </c>
      <c r="G9" t="s">
        <v>80</v>
      </c>
      <c r="H9" t="s">
        <v>81</v>
      </c>
      <c r="I9" t="s">
        <v>82</v>
      </c>
      <c r="J9">
        <v>192</v>
      </c>
      <c r="K9" t="s">
        <v>83</v>
      </c>
      <c r="L9" t="s">
        <v>84</v>
      </c>
      <c r="M9" t="s">
        <v>85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86</v>
      </c>
      <c r="U9" t="b">
        <v>1</v>
      </c>
      <c r="V9" t="s">
        <v>107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98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108</v>
      </c>
      <c r="B10" t="s">
        <v>77</v>
      </c>
      <c r="C10" t="s">
        <v>92</v>
      </c>
      <c r="D10" t="s">
        <v>79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80</v>
      </c>
      <c r="G10" t="s">
        <v>80</v>
      </c>
      <c r="H10" t="s">
        <v>81</v>
      </c>
      <c r="I10" t="s">
        <v>109</v>
      </c>
      <c r="J10">
        <v>110</v>
      </c>
      <c r="K10" t="s">
        <v>83</v>
      </c>
      <c r="L10" t="s">
        <v>84</v>
      </c>
      <c r="M10" t="s">
        <v>85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86</v>
      </c>
      <c r="U10" t="b">
        <v>0</v>
      </c>
      <c r="V10" t="s">
        <v>87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110</v>
      </c>
      <c r="B11" t="s">
        <v>77</v>
      </c>
      <c r="C11" t="s">
        <v>92</v>
      </c>
      <c r="D11" t="s">
        <v>79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80</v>
      </c>
      <c r="G11" t="s">
        <v>80</v>
      </c>
      <c r="H11" t="s">
        <v>81</v>
      </c>
      <c r="I11" t="s">
        <v>111</v>
      </c>
      <c r="J11">
        <v>28</v>
      </c>
      <c r="K11" t="s">
        <v>83</v>
      </c>
      <c r="L11" t="s">
        <v>84</v>
      </c>
      <c r="M11" t="s">
        <v>85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86</v>
      </c>
      <c r="U11" t="b">
        <v>0</v>
      </c>
      <c r="V11" t="s">
        <v>87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101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112</v>
      </c>
      <c r="B12" t="s">
        <v>77</v>
      </c>
      <c r="C12" t="s">
        <v>89</v>
      </c>
      <c r="D12" t="s">
        <v>79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80</v>
      </c>
      <c r="G12" t="s">
        <v>80</v>
      </c>
      <c r="H12" t="s">
        <v>81</v>
      </c>
      <c r="I12" t="s">
        <v>90</v>
      </c>
      <c r="J12">
        <v>187</v>
      </c>
      <c r="K12" t="s">
        <v>83</v>
      </c>
      <c r="L12" t="s">
        <v>84</v>
      </c>
      <c r="M12" t="s">
        <v>85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86</v>
      </c>
      <c r="U12" t="b">
        <v>1</v>
      </c>
      <c r="V12" t="s">
        <v>113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114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115</v>
      </c>
      <c r="B13" t="s">
        <v>77</v>
      </c>
      <c r="C13" t="s">
        <v>92</v>
      </c>
      <c r="D13" t="s">
        <v>79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80</v>
      </c>
      <c r="G13" t="s">
        <v>80</v>
      </c>
      <c r="H13" t="s">
        <v>81</v>
      </c>
      <c r="I13" t="s">
        <v>93</v>
      </c>
      <c r="J13">
        <v>154</v>
      </c>
      <c r="K13" t="s">
        <v>83</v>
      </c>
      <c r="L13" t="s">
        <v>84</v>
      </c>
      <c r="M13" t="s">
        <v>85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86</v>
      </c>
      <c r="U13" t="b">
        <v>1</v>
      </c>
      <c r="V13" t="s">
        <v>87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114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116</v>
      </c>
      <c r="B14" t="s">
        <v>77</v>
      </c>
      <c r="C14" t="s">
        <v>92</v>
      </c>
      <c r="D14" t="s">
        <v>79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80</v>
      </c>
      <c r="G14" t="s">
        <v>80</v>
      </c>
      <c r="H14" t="s">
        <v>81</v>
      </c>
      <c r="I14" t="s">
        <v>109</v>
      </c>
      <c r="J14">
        <v>134</v>
      </c>
      <c r="K14" t="s">
        <v>83</v>
      </c>
      <c r="L14" t="s">
        <v>84</v>
      </c>
      <c r="M14" t="s">
        <v>85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86</v>
      </c>
      <c r="U14" t="b">
        <v>1</v>
      </c>
      <c r="V14" t="s">
        <v>107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101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117</v>
      </c>
      <c r="B15" t="s">
        <v>77</v>
      </c>
      <c r="C15" t="s">
        <v>118</v>
      </c>
      <c r="D15" t="s">
        <v>79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80</v>
      </c>
      <c r="G15" t="s">
        <v>80</v>
      </c>
      <c r="H15" t="s">
        <v>81</v>
      </c>
      <c r="I15" t="s">
        <v>119</v>
      </c>
      <c r="J15">
        <v>355</v>
      </c>
      <c r="K15" t="s">
        <v>83</v>
      </c>
      <c r="L15" t="s">
        <v>84</v>
      </c>
      <c r="M15" t="s">
        <v>85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86</v>
      </c>
      <c r="U15" t="b">
        <v>0</v>
      </c>
      <c r="V15" t="s">
        <v>87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120</v>
      </c>
      <c r="B16" t="s">
        <v>77</v>
      </c>
      <c r="C16" t="s">
        <v>121</v>
      </c>
      <c r="D16" t="s">
        <v>79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80</v>
      </c>
      <c r="G16" t="s">
        <v>80</v>
      </c>
      <c r="H16" t="s">
        <v>81</v>
      </c>
      <c r="I16" t="s">
        <v>122</v>
      </c>
      <c r="J16">
        <v>138</v>
      </c>
      <c r="K16" t="s">
        <v>83</v>
      </c>
      <c r="L16" t="s">
        <v>84</v>
      </c>
      <c r="M16" t="s">
        <v>85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86</v>
      </c>
      <c r="U16" t="b">
        <v>0</v>
      </c>
      <c r="V16" t="s">
        <v>87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123</v>
      </c>
      <c r="B17" t="s">
        <v>77</v>
      </c>
      <c r="C17" t="s">
        <v>124</v>
      </c>
      <c r="D17" t="s">
        <v>79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80</v>
      </c>
      <c r="G17" t="s">
        <v>80</v>
      </c>
      <c r="H17" t="s">
        <v>81</v>
      </c>
      <c r="I17" t="s">
        <v>125</v>
      </c>
      <c r="J17">
        <v>55</v>
      </c>
      <c r="K17" t="s">
        <v>83</v>
      </c>
      <c r="L17" t="s">
        <v>84</v>
      </c>
      <c r="M17" t="s">
        <v>85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86</v>
      </c>
      <c r="U17" t="b">
        <v>0</v>
      </c>
      <c r="V17" t="s">
        <v>126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101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127</v>
      </c>
      <c r="B18" t="s">
        <v>77</v>
      </c>
      <c r="C18" t="s">
        <v>124</v>
      </c>
      <c r="D18" t="s">
        <v>79</v>
      </c>
      <c r="E18" s="2" t="str">
        <f t="shared" si="0"/>
        <v>FX220312336</v>
      </c>
      <c r="F18" t="s">
        <v>80</v>
      </c>
      <c r="G18" t="s">
        <v>80</v>
      </c>
      <c r="H18" t="s">
        <v>81</v>
      </c>
      <c r="I18" t="s">
        <v>128</v>
      </c>
      <c r="J18">
        <v>55</v>
      </c>
      <c r="K18" t="s">
        <v>83</v>
      </c>
      <c r="L18" t="s">
        <v>84</v>
      </c>
      <c r="M18" t="s">
        <v>85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86</v>
      </c>
      <c r="U18" t="b">
        <v>0</v>
      </c>
      <c r="V18" t="s">
        <v>129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101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130</v>
      </c>
      <c r="B19" t="s">
        <v>77</v>
      </c>
      <c r="C19" t="s">
        <v>124</v>
      </c>
      <c r="D19" t="s">
        <v>79</v>
      </c>
      <c r="E19" s="2" t="str">
        <f t="shared" si="0"/>
        <v>FX220312336</v>
      </c>
      <c r="F19" t="s">
        <v>80</v>
      </c>
      <c r="G19" t="s">
        <v>80</v>
      </c>
      <c r="H19" t="s">
        <v>81</v>
      </c>
      <c r="I19" t="s">
        <v>131</v>
      </c>
      <c r="J19">
        <v>55</v>
      </c>
      <c r="K19" t="s">
        <v>83</v>
      </c>
      <c r="L19" t="s">
        <v>84</v>
      </c>
      <c r="M19" t="s">
        <v>85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86</v>
      </c>
      <c r="U19" t="b">
        <v>0</v>
      </c>
      <c r="V19" t="s">
        <v>132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101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133</v>
      </c>
      <c r="B20" t="s">
        <v>77</v>
      </c>
      <c r="C20" t="s">
        <v>124</v>
      </c>
      <c r="D20" t="s">
        <v>79</v>
      </c>
      <c r="E20" s="2" t="str">
        <f t="shared" si="0"/>
        <v>FX220312336</v>
      </c>
      <c r="F20" t="s">
        <v>80</v>
      </c>
      <c r="G20" t="s">
        <v>80</v>
      </c>
      <c r="H20" t="s">
        <v>81</v>
      </c>
      <c r="I20" t="s">
        <v>134</v>
      </c>
      <c r="J20">
        <v>50</v>
      </c>
      <c r="K20" t="s">
        <v>83</v>
      </c>
      <c r="L20" t="s">
        <v>84</v>
      </c>
      <c r="M20" t="s">
        <v>85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86</v>
      </c>
      <c r="U20" t="b">
        <v>0</v>
      </c>
      <c r="V20" t="s">
        <v>135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98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136</v>
      </c>
      <c r="B21" t="s">
        <v>77</v>
      </c>
      <c r="C21" t="s">
        <v>124</v>
      </c>
      <c r="D21" t="s">
        <v>79</v>
      </c>
      <c r="E21" s="2" t="str">
        <f t="shared" si="0"/>
        <v>FX220312336</v>
      </c>
      <c r="F21" t="s">
        <v>80</v>
      </c>
      <c r="G21" t="s">
        <v>80</v>
      </c>
      <c r="H21" t="s">
        <v>81</v>
      </c>
      <c r="I21" t="s">
        <v>137</v>
      </c>
      <c r="J21">
        <v>50</v>
      </c>
      <c r="K21" t="s">
        <v>83</v>
      </c>
      <c r="L21" t="s">
        <v>84</v>
      </c>
      <c r="M21" t="s">
        <v>85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86</v>
      </c>
      <c r="U21" t="b">
        <v>0</v>
      </c>
      <c r="V21" t="s">
        <v>138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101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139</v>
      </c>
      <c r="B22" t="s">
        <v>77</v>
      </c>
      <c r="C22" t="s">
        <v>124</v>
      </c>
      <c r="D22" t="s">
        <v>79</v>
      </c>
      <c r="E22" s="2" t="str">
        <f t="shared" si="0"/>
        <v>FX220312336</v>
      </c>
      <c r="F22" t="s">
        <v>80</v>
      </c>
      <c r="G22" t="s">
        <v>80</v>
      </c>
      <c r="H22" t="s">
        <v>81</v>
      </c>
      <c r="I22" t="s">
        <v>140</v>
      </c>
      <c r="J22">
        <v>32</v>
      </c>
      <c r="K22" t="s">
        <v>83</v>
      </c>
      <c r="L22" t="s">
        <v>84</v>
      </c>
      <c r="M22" t="s">
        <v>85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86</v>
      </c>
      <c r="U22" t="b">
        <v>0</v>
      </c>
      <c r="V22" t="s">
        <v>126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101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141</v>
      </c>
      <c r="B23" t="s">
        <v>77</v>
      </c>
      <c r="C23" t="s">
        <v>124</v>
      </c>
      <c r="D23" t="s">
        <v>79</v>
      </c>
      <c r="E23" s="2" t="str">
        <f t="shared" si="0"/>
        <v>FX220312336</v>
      </c>
      <c r="F23" t="s">
        <v>80</v>
      </c>
      <c r="G23" t="s">
        <v>80</v>
      </c>
      <c r="H23" t="s">
        <v>81</v>
      </c>
      <c r="I23" t="s">
        <v>142</v>
      </c>
      <c r="J23">
        <v>28</v>
      </c>
      <c r="K23" t="s">
        <v>83</v>
      </c>
      <c r="L23" t="s">
        <v>84</v>
      </c>
      <c r="M23" t="s">
        <v>85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86</v>
      </c>
      <c r="U23" t="b">
        <v>0</v>
      </c>
      <c r="V23" t="s">
        <v>129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101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143</v>
      </c>
      <c r="B24" t="s">
        <v>77</v>
      </c>
      <c r="C24" t="s">
        <v>124</v>
      </c>
      <c r="D24" t="s">
        <v>79</v>
      </c>
      <c r="E24" s="2" t="str">
        <f t="shared" si="0"/>
        <v>FX220312336</v>
      </c>
      <c r="F24" t="s">
        <v>80</v>
      </c>
      <c r="G24" t="s">
        <v>80</v>
      </c>
      <c r="H24" t="s">
        <v>81</v>
      </c>
      <c r="I24" t="s">
        <v>144</v>
      </c>
      <c r="J24">
        <v>28</v>
      </c>
      <c r="K24" t="s">
        <v>83</v>
      </c>
      <c r="L24" t="s">
        <v>84</v>
      </c>
      <c r="M24" t="s">
        <v>85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86</v>
      </c>
      <c r="U24" t="b">
        <v>0</v>
      </c>
      <c r="V24" t="s">
        <v>135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98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145</v>
      </c>
      <c r="B25" t="s">
        <v>77</v>
      </c>
      <c r="C25" t="s">
        <v>124</v>
      </c>
      <c r="D25" t="s">
        <v>79</v>
      </c>
      <c r="E25" s="2" t="str">
        <f t="shared" si="0"/>
        <v>FX220312336</v>
      </c>
      <c r="F25" t="s">
        <v>80</v>
      </c>
      <c r="G25" t="s">
        <v>80</v>
      </c>
      <c r="H25" t="s">
        <v>81</v>
      </c>
      <c r="I25" t="s">
        <v>146</v>
      </c>
      <c r="J25">
        <v>28</v>
      </c>
      <c r="K25" t="s">
        <v>83</v>
      </c>
      <c r="L25" t="s">
        <v>84</v>
      </c>
      <c r="M25" t="s">
        <v>85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86</v>
      </c>
      <c r="U25" t="b">
        <v>0</v>
      </c>
      <c r="V25" t="s">
        <v>147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101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148</v>
      </c>
      <c r="B26" t="s">
        <v>77</v>
      </c>
      <c r="C26" t="s">
        <v>124</v>
      </c>
      <c r="D26" t="s">
        <v>79</v>
      </c>
      <c r="E26" s="2" t="str">
        <f t="shared" si="0"/>
        <v>FX220312336</v>
      </c>
      <c r="F26" t="s">
        <v>80</v>
      </c>
      <c r="G26" t="s">
        <v>80</v>
      </c>
      <c r="H26" t="s">
        <v>81</v>
      </c>
      <c r="I26" t="s">
        <v>149</v>
      </c>
      <c r="J26">
        <v>28</v>
      </c>
      <c r="K26" t="s">
        <v>83</v>
      </c>
      <c r="L26" t="s">
        <v>84</v>
      </c>
      <c r="M26" t="s">
        <v>85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86</v>
      </c>
      <c r="U26" t="b">
        <v>0</v>
      </c>
      <c r="V26" t="s">
        <v>150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98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151</v>
      </c>
      <c r="B27" t="s">
        <v>77</v>
      </c>
      <c r="C27" t="s">
        <v>152</v>
      </c>
      <c r="D27" t="s">
        <v>79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80</v>
      </c>
      <c r="G27" t="s">
        <v>80</v>
      </c>
      <c r="H27" t="s">
        <v>81</v>
      </c>
      <c r="I27" t="s">
        <v>153</v>
      </c>
      <c r="J27">
        <v>372</v>
      </c>
      <c r="K27" t="s">
        <v>83</v>
      </c>
      <c r="L27" t="s">
        <v>84</v>
      </c>
      <c r="M27" t="s">
        <v>85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86</v>
      </c>
      <c r="U27" t="b">
        <v>0</v>
      </c>
      <c r="V27" t="s">
        <v>87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154</v>
      </c>
      <c r="B28" t="s">
        <v>77</v>
      </c>
      <c r="C28" t="s">
        <v>155</v>
      </c>
      <c r="D28" t="s">
        <v>79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80</v>
      </c>
      <c r="G28" t="s">
        <v>80</v>
      </c>
      <c r="H28" t="s">
        <v>81</v>
      </c>
      <c r="I28" t="s">
        <v>156</v>
      </c>
      <c r="J28">
        <v>0</v>
      </c>
      <c r="K28" t="s">
        <v>83</v>
      </c>
      <c r="L28" t="s">
        <v>84</v>
      </c>
      <c r="M28" t="s">
        <v>85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86</v>
      </c>
      <c r="U28" t="b">
        <v>0</v>
      </c>
      <c r="V28" t="s">
        <v>157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101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158</v>
      </c>
      <c r="B29" t="s">
        <v>77</v>
      </c>
      <c r="C29" t="s">
        <v>159</v>
      </c>
      <c r="D29" t="s">
        <v>79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80</v>
      </c>
      <c r="G29" t="s">
        <v>80</v>
      </c>
      <c r="H29" t="s">
        <v>81</v>
      </c>
      <c r="I29" t="s">
        <v>160</v>
      </c>
      <c r="J29">
        <v>113</v>
      </c>
      <c r="K29" t="s">
        <v>83</v>
      </c>
      <c r="L29" t="s">
        <v>84</v>
      </c>
      <c r="M29" t="s">
        <v>85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86</v>
      </c>
      <c r="U29" t="b">
        <v>0</v>
      </c>
      <c r="V29" t="s">
        <v>87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161</v>
      </c>
      <c r="B30" t="s">
        <v>77</v>
      </c>
      <c r="C30" t="s">
        <v>162</v>
      </c>
      <c r="D30" t="s">
        <v>79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80</v>
      </c>
      <c r="G30" t="s">
        <v>80</v>
      </c>
      <c r="H30" t="s">
        <v>81</v>
      </c>
      <c r="I30" t="s">
        <v>163</v>
      </c>
      <c r="J30">
        <v>28</v>
      </c>
      <c r="K30" t="s">
        <v>83</v>
      </c>
      <c r="L30" t="s">
        <v>84</v>
      </c>
      <c r="M30" t="s">
        <v>85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86</v>
      </c>
      <c r="U30" t="b">
        <v>0</v>
      </c>
      <c r="V30" t="s">
        <v>87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164</v>
      </c>
      <c r="B31" t="s">
        <v>77</v>
      </c>
      <c r="C31" t="s">
        <v>165</v>
      </c>
      <c r="D31" t="s">
        <v>79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80</v>
      </c>
      <c r="G31" t="s">
        <v>80</v>
      </c>
      <c r="H31" t="s">
        <v>81</v>
      </c>
      <c r="I31" t="s">
        <v>166</v>
      </c>
      <c r="J31">
        <v>0</v>
      </c>
      <c r="K31" t="s">
        <v>83</v>
      </c>
      <c r="L31" t="s">
        <v>84</v>
      </c>
      <c r="M31" t="s">
        <v>85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86</v>
      </c>
      <c r="U31" t="b">
        <v>0</v>
      </c>
      <c r="V31" t="s">
        <v>126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101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167</v>
      </c>
      <c r="B32" t="s">
        <v>77</v>
      </c>
      <c r="C32" t="s">
        <v>168</v>
      </c>
      <c r="D32" t="s">
        <v>79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80</v>
      </c>
      <c r="G32" t="s">
        <v>80</v>
      </c>
      <c r="H32" t="s">
        <v>81</v>
      </c>
      <c r="I32" t="s">
        <v>169</v>
      </c>
      <c r="J32">
        <v>193</v>
      </c>
      <c r="K32" t="s">
        <v>83</v>
      </c>
      <c r="L32" t="s">
        <v>84</v>
      </c>
      <c r="M32" t="s">
        <v>85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86</v>
      </c>
      <c r="U32" t="b">
        <v>0</v>
      </c>
      <c r="V32" t="s">
        <v>87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170</v>
      </c>
      <c r="B33" t="s">
        <v>77</v>
      </c>
      <c r="C33" t="s">
        <v>171</v>
      </c>
      <c r="D33" t="s">
        <v>79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80</v>
      </c>
      <c r="G33" t="s">
        <v>80</v>
      </c>
      <c r="H33" t="s">
        <v>81</v>
      </c>
      <c r="I33" t="s">
        <v>172</v>
      </c>
      <c r="J33">
        <v>0</v>
      </c>
      <c r="K33" t="s">
        <v>83</v>
      </c>
      <c r="L33" t="s">
        <v>84</v>
      </c>
      <c r="M33" t="s">
        <v>85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86</v>
      </c>
      <c r="U33" t="b">
        <v>0</v>
      </c>
      <c r="V33" t="s">
        <v>126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98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173</v>
      </c>
      <c r="B34" t="s">
        <v>77</v>
      </c>
      <c r="C34" t="s">
        <v>174</v>
      </c>
      <c r="D34" t="s">
        <v>79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80</v>
      </c>
      <c r="G34" t="s">
        <v>80</v>
      </c>
      <c r="H34" t="s">
        <v>81</v>
      </c>
      <c r="I34" t="s">
        <v>175</v>
      </c>
      <c r="J34">
        <v>0</v>
      </c>
      <c r="K34" t="s">
        <v>83</v>
      </c>
      <c r="L34" t="s">
        <v>84</v>
      </c>
      <c r="M34" t="s">
        <v>85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86</v>
      </c>
      <c r="U34" t="b">
        <v>0</v>
      </c>
      <c r="V34" t="s">
        <v>126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98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176</v>
      </c>
      <c r="B35" t="s">
        <v>77</v>
      </c>
      <c r="C35" t="s">
        <v>177</v>
      </c>
      <c r="D35" t="s">
        <v>79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80</v>
      </c>
      <c r="G35" t="s">
        <v>80</v>
      </c>
      <c r="H35" t="s">
        <v>81</v>
      </c>
      <c r="I35" t="s">
        <v>178</v>
      </c>
      <c r="J35">
        <v>94</v>
      </c>
      <c r="K35" t="s">
        <v>83</v>
      </c>
      <c r="L35" t="s">
        <v>84</v>
      </c>
      <c r="M35" t="s">
        <v>85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86</v>
      </c>
      <c r="U35" t="b">
        <v>0</v>
      </c>
      <c r="V35" t="s">
        <v>179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86</v>
      </c>
      <c r="AI35" t="s">
        <v>86</v>
      </c>
      <c r="AJ35" t="s">
        <v>86</v>
      </c>
      <c r="AK35" t="s">
        <v>86</v>
      </c>
      <c r="AL35" t="s">
        <v>86</v>
      </c>
      <c r="AM35" t="s">
        <v>86</v>
      </c>
      <c r="AN35" t="s">
        <v>86</v>
      </c>
      <c r="AO35" t="s">
        <v>86</v>
      </c>
      <c r="AP35" t="s">
        <v>86</v>
      </c>
      <c r="AQ35" t="s">
        <v>86</v>
      </c>
      <c r="AR35" t="s">
        <v>86</v>
      </c>
      <c r="AS35" t="s">
        <v>86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180</v>
      </c>
      <c r="B36" t="s">
        <v>77</v>
      </c>
      <c r="C36" t="s">
        <v>118</v>
      </c>
      <c r="D36" t="s">
        <v>79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80</v>
      </c>
      <c r="G36" t="s">
        <v>80</v>
      </c>
      <c r="H36" t="s">
        <v>81</v>
      </c>
      <c r="I36" t="s">
        <v>119</v>
      </c>
      <c r="J36">
        <v>611</v>
      </c>
      <c r="K36" t="s">
        <v>83</v>
      </c>
      <c r="L36" t="s">
        <v>84</v>
      </c>
      <c r="M36" t="s">
        <v>85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86</v>
      </c>
      <c r="U36" t="b">
        <v>1</v>
      </c>
      <c r="V36" t="s">
        <v>126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181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45">
      <c r="A37" t="s">
        <v>182</v>
      </c>
      <c r="B37" t="s">
        <v>77</v>
      </c>
      <c r="C37" t="s">
        <v>183</v>
      </c>
      <c r="D37" t="s">
        <v>79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80</v>
      </c>
      <c r="G37" t="s">
        <v>80</v>
      </c>
      <c r="H37" t="s">
        <v>81</v>
      </c>
      <c r="I37" t="s">
        <v>184</v>
      </c>
      <c r="J37">
        <v>0</v>
      </c>
      <c r="K37" t="s">
        <v>83</v>
      </c>
      <c r="L37" t="s">
        <v>84</v>
      </c>
      <c r="M37" t="s">
        <v>85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86</v>
      </c>
      <c r="U37" t="b">
        <v>0</v>
      </c>
      <c r="V37" t="s">
        <v>87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86</v>
      </c>
      <c r="AI37" t="s">
        <v>86</v>
      </c>
      <c r="AJ37" t="s">
        <v>86</v>
      </c>
      <c r="AK37" t="s">
        <v>86</v>
      </c>
      <c r="AL37" t="s">
        <v>86</v>
      </c>
      <c r="AM37" t="s">
        <v>86</v>
      </c>
      <c r="AN37" t="s">
        <v>86</v>
      </c>
      <c r="AO37" t="s">
        <v>86</v>
      </c>
      <c r="AP37" t="s">
        <v>86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185</v>
      </c>
      <c r="B38" t="s">
        <v>77</v>
      </c>
      <c r="C38" t="s">
        <v>186</v>
      </c>
      <c r="D38" t="s">
        <v>79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80</v>
      </c>
      <c r="G38" t="s">
        <v>80</v>
      </c>
      <c r="H38" t="s">
        <v>81</v>
      </c>
      <c r="I38" t="s">
        <v>187</v>
      </c>
      <c r="J38">
        <v>84</v>
      </c>
      <c r="K38" t="s">
        <v>83</v>
      </c>
      <c r="L38" t="s">
        <v>84</v>
      </c>
      <c r="M38" t="s">
        <v>85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86</v>
      </c>
      <c r="U38" t="b">
        <v>1</v>
      </c>
      <c r="V38" t="s">
        <v>188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189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190</v>
      </c>
      <c r="B39" t="s">
        <v>77</v>
      </c>
      <c r="C39" t="s">
        <v>121</v>
      </c>
      <c r="D39" t="s">
        <v>79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80</v>
      </c>
      <c r="G39" t="s">
        <v>80</v>
      </c>
      <c r="H39" t="s">
        <v>81</v>
      </c>
      <c r="I39" t="s">
        <v>122</v>
      </c>
      <c r="J39">
        <v>194</v>
      </c>
      <c r="K39" t="s">
        <v>83</v>
      </c>
      <c r="L39" t="s">
        <v>84</v>
      </c>
      <c r="M39" t="s">
        <v>85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86</v>
      </c>
      <c r="U39" t="b">
        <v>1</v>
      </c>
      <c r="V39" t="s">
        <v>107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114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191</v>
      </c>
      <c r="B40" t="s">
        <v>77</v>
      </c>
      <c r="C40" t="s">
        <v>152</v>
      </c>
      <c r="D40" t="s">
        <v>79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80</v>
      </c>
      <c r="G40" t="s">
        <v>80</v>
      </c>
      <c r="H40" t="s">
        <v>81</v>
      </c>
      <c r="I40" t="s">
        <v>153</v>
      </c>
      <c r="J40">
        <v>420</v>
      </c>
      <c r="K40" t="s">
        <v>83</v>
      </c>
      <c r="L40" t="s">
        <v>84</v>
      </c>
      <c r="M40" t="s">
        <v>85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86</v>
      </c>
      <c r="U40" t="b">
        <v>1</v>
      </c>
      <c r="V40" t="s">
        <v>107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192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193</v>
      </c>
      <c r="B41" t="s">
        <v>77</v>
      </c>
      <c r="C41" t="s">
        <v>159</v>
      </c>
      <c r="D41" t="s">
        <v>79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80</v>
      </c>
      <c r="G41" t="s">
        <v>80</v>
      </c>
      <c r="H41" t="s">
        <v>81</v>
      </c>
      <c r="I41" t="s">
        <v>160</v>
      </c>
      <c r="J41">
        <v>241</v>
      </c>
      <c r="K41" t="s">
        <v>83</v>
      </c>
      <c r="L41" t="s">
        <v>84</v>
      </c>
      <c r="M41" t="s">
        <v>85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86</v>
      </c>
      <c r="U41" t="b">
        <v>1</v>
      </c>
      <c r="V41" t="s">
        <v>157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114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194</v>
      </c>
      <c r="B42" t="s">
        <v>77</v>
      </c>
      <c r="C42" t="s">
        <v>162</v>
      </c>
      <c r="D42" t="s">
        <v>79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80</v>
      </c>
      <c r="G42" t="s">
        <v>80</v>
      </c>
      <c r="H42" t="s">
        <v>81</v>
      </c>
      <c r="I42" t="s">
        <v>163</v>
      </c>
      <c r="J42">
        <v>56</v>
      </c>
      <c r="K42" t="s">
        <v>83</v>
      </c>
      <c r="L42" t="s">
        <v>84</v>
      </c>
      <c r="M42" t="s">
        <v>85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86</v>
      </c>
      <c r="U42" t="b">
        <v>1</v>
      </c>
      <c r="V42" t="s">
        <v>195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192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196</v>
      </c>
      <c r="B43" t="s">
        <v>77</v>
      </c>
      <c r="C43" t="s">
        <v>197</v>
      </c>
      <c r="D43" t="s">
        <v>79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80</v>
      </c>
      <c r="G43" t="s">
        <v>80</v>
      </c>
      <c r="H43" t="s">
        <v>81</v>
      </c>
      <c r="I43" t="s">
        <v>198</v>
      </c>
      <c r="J43">
        <v>0</v>
      </c>
      <c r="K43" t="s">
        <v>83</v>
      </c>
      <c r="L43" t="s">
        <v>84</v>
      </c>
      <c r="M43" t="s">
        <v>85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86</v>
      </c>
      <c r="U43" t="b">
        <v>0</v>
      </c>
      <c r="V43" t="s">
        <v>87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199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200</v>
      </c>
      <c r="B44" t="s">
        <v>77</v>
      </c>
      <c r="C44" t="s">
        <v>168</v>
      </c>
      <c r="D44" t="s">
        <v>79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80</v>
      </c>
      <c r="G44" t="s">
        <v>80</v>
      </c>
      <c r="H44" t="s">
        <v>81</v>
      </c>
      <c r="I44" t="s">
        <v>169</v>
      </c>
      <c r="J44">
        <v>269</v>
      </c>
      <c r="K44" t="s">
        <v>83</v>
      </c>
      <c r="L44" t="s">
        <v>84</v>
      </c>
      <c r="M44" t="s">
        <v>85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86</v>
      </c>
      <c r="U44" t="b">
        <v>1</v>
      </c>
      <c r="V44" t="s">
        <v>150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181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201</v>
      </c>
      <c r="B45" t="s">
        <v>77</v>
      </c>
      <c r="C45" t="s">
        <v>183</v>
      </c>
      <c r="D45" t="s">
        <v>79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80</v>
      </c>
      <c r="G45" t="s">
        <v>80</v>
      </c>
      <c r="H45" t="s">
        <v>81</v>
      </c>
      <c r="I45" t="s">
        <v>184</v>
      </c>
      <c r="J45">
        <v>0</v>
      </c>
      <c r="K45" t="s">
        <v>83</v>
      </c>
      <c r="L45" t="s">
        <v>84</v>
      </c>
      <c r="M45" t="s">
        <v>85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86</v>
      </c>
      <c r="U45" t="b">
        <v>1</v>
      </c>
      <c r="V45" t="s">
        <v>126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98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202</v>
      </c>
      <c r="B46" t="s">
        <v>77</v>
      </c>
      <c r="C46" t="s">
        <v>203</v>
      </c>
      <c r="D46" t="s">
        <v>79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80</v>
      </c>
      <c r="G46" t="s">
        <v>80</v>
      </c>
      <c r="H46" t="s">
        <v>81</v>
      </c>
      <c r="I46" t="s">
        <v>204</v>
      </c>
      <c r="J46">
        <v>85</v>
      </c>
      <c r="K46" t="s">
        <v>83</v>
      </c>
      <c r="L46" t="s">
        <v>84</v>
      </c>
      <c r="M46" t="s">
        <v>85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86</v>
      </c>
      <c r="U46" t="b">
        <v>0</v>
      </c>
      <c r="V46" t="s">
        <v>179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86</v>
      </c>
      <c r="AI46" t="s">
        <v>86</v>
      </c>
      <c r="AJ46" t="s">
        <v>86</v>
      </c>
      <c r="AK46" t="s">
        <v>86</v>
      </c>
      <c r="AL46" t="s">
        <v>86</v>
      </c>
      <c r="AM46" t="s">
        <v>86</v>
      </c>
      <c r="AN46" t="s">
        <v>86</v>
      </c>
      <c r="AO46" t="s">
        <v>86</v>
      </c>
      <c r="AP46" t="s">
        <v>86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45">
      <c r="A47" t="s">
        <v>205</v>
      </c>
      <c r="B47" t="s">
        <v>77</v>
      </c>
      <c r="C47" t="s">
        <v>206</v>
      </c>
      <c r="D47" t="s">
        <v>79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80</v>
      </c>
      <c r="G47" t="s">
        <v>80</v>
      </c>
      <c r="H47" t="s">
        <v>81</v>
      </c>
      <c r="I47" t="s">
        <v>207</v>
      </c>
      <c r="J47">
        <v>273</v>
      </c>
      <c r="K47" t="s">
        <v>83</v>
      </c>
      <c r="L47" t="s">
        <v>84</v>
      </c>
      <c r="M47" t="s">
        <v>85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86</v>
      </c>
      <c r="U47" t="b">
        <v>0</v>
      </c>
      <c r="V47" t="s">
        <v>87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45">
      <c r="A48" t="s">
        <v>208</v>
      </c>
      <c r="B48" t="s">
        <v>77</v>
      </c>
      <c r="C48" t="s">
        <v>203</v>
      </c>
      <c r="D48" t="s">
        <v>79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80</v>
      </c>
      <c r="G48" t="s">
        <v>80</v>
      </c>
      <c r="H48" t="s">
        <v>81</v>
      </c>
      <c r="I48" t="s">
        <v>209</v>
      </c>
      <c r="J48">
        <v>0</v>
      </c>
      <c r="K48" t="s">
        <v>83</v>
      </c>
      <c r="L48" t="s">
        <v>84</v>
      </c>
      <c r="M48" t="s">
        <v>85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86</v>
      </c>
      <c r="U48" t="b">
        <v>0</v>
      </c>
      <c r="V48" t="s">
        <v>107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199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45">
      <c r="A49" t="s">
        <v>210</v>
      </c>
      <c r="B49" t="s">
        <v>77</v>
      </c>
      <c r="C49" t="s">
        <v>203</v>
      </c>
      <c r="D49" t="s">
        <v>79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80</v>
      </c>
      <c r="G49" t="s">
        <v>80</v>
      </c>
      <c r="H49" t="s">
        <v>81</v>
      </c>
      <c r="I49" t="s">
        <v>211</v>
      </c>
      <c r="J49">
        <v>155</v>
      </c>
      <c r="K49" t="s">
        <v>83</v>
      </c>
      <c r="L49" t="s">
        <v>84</v>
      </c>
      <c r="M49" t="s">
        <v>85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86</v>
      </c>
      <c r="U49" t="b">
        <v>0</v>
      </c>
      <c r="V49" t="s">
        <v>87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212</v>
      </c>
      <c r="B50" t="s">
        <v>77</v>
      </c>
      <c r="C50" t="s">
        <v>186</v>
      </c>
      <c r="D50" t="s">
        <v>79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80</v>
      </c>
      <c r="G50" t="s">
        <v>80</v>
      </c>
      <c r="H50" t="s">
        <v>81</v>
      </c>
      <c r="I50" t="s">
        <v>213</v>
      </c>
      <c r="J50">
        <v>84</v>
      </c>
      <c r="K50" t="s">
        <v>83</v>
      </c>
      <c r="L50" t="s">
        <v>84</v>
      </c>
      <c r="M50" t="s">
        <v>85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86</v>
      </c>
      <c r="U50" t="b">
        <v>1</v>
      </c>
      <c r="V50" t="s">
        <v>157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101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214</v>
      </c>
      <c r="B51" t="s">
        <v>77</v>
      </c>
      <c r="C51" t="s">
        <v>215</v>
      </c>
      <c r="D51" t="s">
        <v>79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80</v>
      </c>
      <c r="G51" t="s">
        <v>80</v>
      </c>
      <c r="H51" t="s">
        <v>81</v>
      </c>
      <c r="I51" t="s">
        <v>216</v>
      </c>
      <c r="J51">
        <v>0</v>
      </c>
      <c r="K51" t="s">
        <v>83</v>
      </c>
      <c r="L51" t="s">
        <v>84</v>
      </c>
      <c r="M51" t="s">
        <v>85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86</v>
      </c>
      <c r="U51" t="b">
        <v>0</v>
      </c>
      <c r="V51" t="s">
        <v>107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199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217</v>
      </c>
      <c r="B52" t="s">
        <v>77</v>
      </c>
      <c r="C52" t="s">
        <v>218</v>
      </c>
      <c r="D52" t="s">
        <v>79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80</v>
      </c>
      <c r="G52" t="s">
        <v>80</v>
      </c>
      <c r="H52" t="s">
        <v>81</v>
      </c>
      <c r="I52" t="s">
        <v>219</v>
      </c>
      <c r="J52">
        <v>150</v>
      </c>
      <c r="K52" t="s">
        <v>83</v>
      </c>
      <c r="L52" t="s">
        <v>84</v>
      </c>
      <c r="M52" t="s">
        <v>85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86</v>
      </c>
      <c r="U52" t="b">
        <v>0</v>
      </c>
      <c r="V52" t="s">
        <v>87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86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220</v>
      </c>
      <c r="B53" t="s">
        <v>77</v>
      </c>
      <c r="C53" t="s">
        <v>221</v>
      </c>
      <c r="D53" t="s">
        <v>79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80</v>
      </c>
      <c r="G53" t="s">
        <v>80</v>
      </c>
      <c r="H53" t="s">
        <v>81</v>
      </c>
      <c r="I53" t="s">
        <v>222</v>
      </c>
      <c r="J53">
        <v>543</v>
      </c>
      <c r="K53" t="s">
        <v>83</v>
      </c>
      <c r="L53" t="s">
        <v>84</v>
      </c>
      <c r="M53" t="s">
        <v>85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86</v>
      </c>
      <c r="U53" t="b">
        <v>0</v>
      </c>
      <c r="V53" t="s">
        <v>87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45">
      <c r="A54" t="s">
        <v>223</v>
      </c>
      <c r="B54" t="s">
        <v>77</v>
      </c>
      <c r="C54" t="s">
        <v>224</v>
      </c>
      <c r="D54" t="s">
        <v>79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80</v>
      </c>
      <c r="G54" t="s">
        <v>80</v>
      </c>
      <c r="H54" t="s">
        <v>81</v>
      </c>
      <c r="I54" t="s">
        <v>225</v>
      </c>
      <c r="J54">
        <v>121</v>
      </c>
      <c r="K54" t="s">
        <v>83</v>
      </c>
      <c r="L54" t="s">
        <v>84</v>
      </c>
      <c r="M54" t="s">
        <v>85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86</v>
      </c>
      <c r="U54" t="b">
        <v>0</v>
      </c>
      <c r="V54" t="s">
        <v>87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226</v>
      </c>
      <c r="B55" t="s">
        <v>77</v>
      </c>
      <c r="C55" t="s">
        <v>227</v>
      </c>
      <c r="D55" t="s">
        <v>79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80</v>
      </c>
      <c r="G55" t="s">
        <v>80</v>
      </c>
      <c r="H55" t="s">
        <v>81</v>
      </c>
      <c r="I55" t="s">
        <v>228</v>
      </c>
      <c r="J55">
        <v>28</v>
      </c>
      <c r="K55" t="s">
        <v>83</v>
      </c>
      <c r="L55" t="s">
        <v>84</v>
      </c>
      <c r="M55" t="s">
        <v>85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86</v>
      </c>
      <c r="U55" t="b">
        <v>0</v>
      </c>
      <c r="V55" t="s">
        <v>188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199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229</v>
      </c>
      <c r="B56" t="s">
        <v>77</v>
      </c>
      <c r="C56" t="s">
        <v>227</v>
      </c>
      <c r="D56" t="s">
        <v>79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80</v>
      </c>
      <c r="G56" t="s">
        <v>80</v>
      </c>
      <c r="H56" t="s">
        <v>81</v>
      </c>
      <c r="I56" t="s">
        <v>230</v>
      </c>
      <c r="J56">
        <v>28</v>
      </c>
      <c r="K56" t="s">
        <v>83</v>
      </c>
      <c r="L56" t="s">
        <v>84</v>
      </c>
      <c r="M56" t="s">
        <v>85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86</v>
      </c>
      <c r="U56" t="b">
        <v>0</v>
      </c>
      <c r="V56" t="s">
        <v>188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199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231</v>
      </c>
      <c r="B57" t="s">
        <v>77</v>
      </c>
      <c r="C57" t="s">
        <v>177</v>
      </c>
      <c r="D57" t="s">
        <v>79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80</v>
      </c>
      <c r="G57" t="s">
        <v>80</v>
      </c>
      <c r="H57" t="s">
        <v>81</v>
      </c>
      <c r="I57" t="s">
        <v>178</v>
      </c>
      <c r="J57">
        <v>122</v>
      </c>
      <c r="K57" t="s">
        <v>83</v>
      </c>
      <c r="L57" t="s">
        <v>84</v>
      </c>
      <c r="M57" t="s">
        <v>85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86</v>
      </c>
      <c r="U57" t="b">
        <v>1</v>
      </c>
      <c r="V57" t="s">
        <v>179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181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232</v>
      </c>
      <c r="B58" t="s">
        <v>77</v>
      </c>
      <c r="C58" t="s">
        <v>227</v>
      </c>
      <c r="D58" t="s">
        <v>79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80</v>
      </c>
      <c r="G58" t="s">
        <v>80</v>
      </c>
      <c r="H58" t="s">
        <v>81</v>
      </c>
      <c r="I58" t="s">
        <v>233</v>
      </c>
      <c r="J58">
        <v>43</v>
      </c>
      <c r="K58" t="s">
        <v>83</v>
      </c>
      <c r="L58" t="s">
        <v>84</v>
      </c>
      <c r="M58" t="s">
        <v>85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86</v>
      </c>
      <c r="U58" t="b">
        <v>0</v>
      </c>
      <c r="V58" t="s">
        <v>188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199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234</v>
      </c>
      <c r="B59" t="s">
        <v>77</v>
      </c>
      <c r="C59" t="s">
        <v>227</v>
      </c>
      <c r="D59" t="s">
        <v>79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80</v>
      </c>
      <c r="G59" t="s">
        <v>80</v>
      </c>
      <c r="H59" t="s">
        <v>81</v>
      </c>
      <c r="I59" t="s">
        <v>235</v>
      </c>
      <c r="J59">
        <v>43</v>
      </c>
      <c r="K59" t="s">
        <v>83</v>
      </c>
      <c r="L59" t="s">
        <v>84</v>
      </c>
      <c r="M59" t="s">
        <v>85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86</v>
      </c>
      <c r="U59" t="b">
        <v>0</v>
      </c>
      <c r="V59" t="s">
        <v>188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199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236</v>
      </c>
      <c r="B60" t="s">
        <v>77</v>
      </c>
      <c r="C60" t="s">
        <v>203</v>
      </c>
      <c r="D60" t="s">
        <v>79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80</v>
      </c>
      <c r="G60" t="s">
        <v>80</v>
      </c>
      <c r="H60" t="s">
        <v>81</v>
      </c>
      <c r="I60" t="s">
        <v>204</v>
      </c>
      <c r="J60">
        <v>113</v>
      </c>
      <c r="K60" t="s">
        <v>83</v>
      </c>
      <c r="L60" t="s">
        <v>84</v>
      </c>
      <c r="M60" t="s">
        <v>85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86</v>
      </c>
      <c r="U60" t="b">
        <v>1</v>
      </c>
      <c r="V60" t="s">
        <v>179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181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237</v>
      </c>
      <c r="B61" t="s">
        <v>77</v>
      </c>
      <c r="C61" t="s">
        <v>203</v>
      </c>
      <c r="D61" t="s">
        <v>79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80</v>
      </c>
      <c r="G61" t="s">
        <v>80</v>
      </c>
      <c r="H61" t="s">
        <v>81</v>
      </c>
      <c r="I61" t="s">
        <v>211</v>
      </c>
      <c r="J61">
        <v>183</v>
      </c>
      <c r="K61" t="s">
        <v>83</v>
      </c>
      <c r="L61" t="s">
        <v>84</v>
      </c>
      <c r="M61" t="s">
        <v>85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86</v>
      </c>
      <c r="U61" t="b">
        <v>1</v>
      </c>
      <c r="V61" t="s">
        <v>179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199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238</v>
      </c>
      <c r="B62" t="s">
        <v>77</v>
      </c>
      <c r="C62" t="s">
        <v>218</v>
      </c>
      <c r="D62" t="s">
        <v>79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80</v>
      </c>
      <c r="G62" t="s">
        <v>80</v>
      </c>
      <c r="H62" t="s">
        <v>81</v>
      </c>
      <c r="I62" t="s">
        <v>219</v>
      </c>
      <c r="J62">
        <v>258</v>
      </c>
      <c r="K62" t="s">
        <v>83</v>
      </c>
      <c r="L62" t="s">
        <v>84</v>
      </c>
      <c r="M62" t="s">
        <v>85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86</v>
      </c>
      <c r="U62" t="b">
        <v>1</v>
      </c>
      <c r="V62" t="s">
        <v>195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239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x14ac:dyDescent="0.45">
      <c r="A63" t="s">
        <v>240</v>
      </c>
      <c r="B63" t="s">
        <v>77</v>
      </c>
      <c r="C63" t="s">
        <v>241</v>
      </c>
      <c r="D63" t="s">
        <v>79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80</v>
      </c>
      <c r="G63" t="s">
        <v>80</v>
      </c>
      <c r="H63" t="s">
        <v>81</v>
      </c>
      <c r="I63" t="s">
        <v>242</v>
      </c>
      <c r="J63">
        <v>202</v>
      </c>
      <c r="K63" t="s">
        <v>83</v>
      </c>
      <c r="L63" t="s">
        <v>84</v>
      </c>
      <c r="M63" t="s">
        <v>85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86</v>
      </c>
      <c r="U63" t="b">
        <v>0</v>
      </c>
      <c r="V63" t="s">
        <v>87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243</v>
      </c>
      <c r="B64" t="s">
        <v>77</v>
      </c>
      <c r="C64" t="s">
        <v>221</v>
      </c>
      <c r="D64" t="s">
        <v>79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80</v>
      </c>
      <c r="G64" t="s">
        <v>80</v>
      </c>
      <c r="H64" t="s">
        <v>81</v>
      </c>
      <c r="I64" t="s">
        <v>222</v>
      </c>
      <c r="J64">
        <v>947</v>
      </c>
      <c r="K64" t="s">
        <v>83</v>
      </c>
      <c r="L64" t="s">
        <v>84</v>
      </c>
      <c r="M64" t="s">
        <v>85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86</v>
      </c>
      <c r="U64" t="b">
        <v>1</v>
      </c>
      <c r="V64" t="s">
        <v>244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239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245</v>
      </c>
      <c r="B65" t="s">
        <v>77</v>
      </c>
      <c r="C65" t="s">
        <v>224</v>
      </c>
      <c r="D65" t="s">
        <v>79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80</v>
      </c>
      <c r="G65" t="s">
        <v>80</v>
      </c>
      <c r="H65" t="s">
        <v>81</v>
      </c>
      <c r="I65" t="s">
        <v>225</v>
      </c>
      <c r="J65">
        <v>197</v>
      </c>
      <c r="K65" t="s">
        <v>83</v>
      </c>
      <c r="L65" t="s">
        <v>84</v>
      </c>
      <c r="M65" t="s">
        <v>85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86</v>
      </c>
      <c r="U65" t="b">
        <v>1</v>
      </c>
      <c r="V65" t="s">
        <v>113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199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45">
      <c r="A66" t="s">
        <v>246</v>
      </c>
      <c r="B66" t="s">
        <v>77</v>
      </c>
      <c r="C66" t="s">
        <v>227</v>
      </c>
      <c r="D66" t="s">
        <v>79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80</v>
      </c>
      <c r="G66" t="s">
        <v>80</v>
      </c>
      <c r="H66" t="s">
        <v>81</v>
      </c>
      <c r="I66" t="s">
        <v>247</v>
      </c>
      <c r="J66">
        <v>28</v>
      </c>
      <c r="K66" t="s">
        <v>83</v>
      </c>
      <c r="L66" t="s">
        <v>84</v>
      </c>
      <c r="M66" t="s">
        <v>85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86</v>
      </c>
      <c r="U66" t="b">
        <v>0</v>
      </c>
      <c r="V66" t="s">
        <v>97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199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248</v>
      </c>
      <c r="B67" t="s">
        <v>77</v>
      </c>
      <c r="C67" t="s">
        <v>227</v>
      </c>
      <c r="D67" t="s">
        <v>79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80</v>
      </c>
      <c r="G67" t="s">
        <v>80</v>
      </c>
      <c r="H67" t="s">
        <v>81</v>
      </c>
      <c r="I67" t="s">
        <v>249</v>
      </c>
      <c r="J67">
        <v>75</v>
      </c>
      <c r="K67" t="s">
        <v>83</v>
      </c>
      <c r="L67" t="s">
        <v>84</v>
      </c>
      <c r="M67" t="s">
        <v>85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86</v>
      </c>
      <c r="U67" t="b">
        <v>0</v>
      </c>
      <c r="V67" t="s">
        <v>87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250</v>
      </c>
      <c r="B68" t="s">
        <v>77</v>
      </c>
      <c r="C68" t="s">
        <v>227</v>
      </c>
      <c r="D68" t="s">
        <v>79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80</v>
      </c>
      <c r="G68" t="s">
        <v>80</v>
      </c>
      <c r="H68" t="s">
        <v>81</v>
      </c>
      <c r="I68" t="s">
        <v>251</v>
      </c>
      <c r="J68">
        <v>75</v>
      </c>
      <c r="K68" t="s">
        <v>83</v>
      </c>
      <c r="L68" t="s">
        <v>84</v>
      </c>
      <c r="M68" t="s">
        <v>85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86</v>
      </c>
      <c r="U68" t="b">
        <v>0</v>
      </c>
      <c r="V68" t="s">
        <v>87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252</v>
      </c>
      <c r="B69" t="s">
        <v>77</v>
      </c>
      <c r="C69" t="s">
        <v>253</v>
      </c>
      <c r="D69" t="s">
        <v>79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80</v>
      </c>
      <c r="G69" t="s">
        <v>80</v>
      </c>
      <c r="H69" t="s">
        <v>81</v>
      </c>
      <c r="I69" t="s">
        <v>254</v>
      </c>
      <c r="J69">
        <v>90</v>
      </c>
      <c r="K69" t="s">
        <v>83</v>
      </c>
      <c r="L69" t="s">
        <v>84</v>
      </c>
      <c r="M69" t="s">
        <v>85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86</v>
      </c>
      <c r="U69" t="b">
        <v>0</v>
      </c>
      <c r="V69" t="s">
        <v>87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255</v>
      </c>
      <c r="B70" t="s">
        <v>77</v>
      </c>
      <c r="C70" t="s">
        <v>227</v>
      </c>
      <c r="D70" t="s">
        <v>79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80</v>
      </c>
      <c r="G70" t="s">
        <v>80</v>
      </c>
      <c r="H70" t="s">
        <v>81</v>
      </c>
      <c r="I70" t="s">
        <v>256</v>
      </c>
      <c r="J70">
        <v>38</v>
      </c>
      <c r="K70" t="s">
        <v>83</v>
      </c>
      <c r="L70" t="s">
        <v>84</v>
      </c>
      <c r="M70" t="s">
        <v>85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86</v>
      </c>
      <c r="U70" t="b">
        <v>0</v>
      </c>
      <c r="V70" t="s">
        <v>188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199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257</v>
      </c>
      <c r="B71" t="s">
        <v>77</v>
      </c>
      <c r="C71" t="s">
        <v>227</v>
      </c>
      <c r="D71" t="s">
        <v>79</v>
      </c>
      <c r="E71" s="2" t="str">
        <f t="shared" si="1"/>
        <v>FX22041319</v>
      </c>
      <c r="F71" t="s">
        <v>80</v>
      </c>
      <c r="G71" t="s">
        <v>80</v>
      </c>
      <c r="H71" t="s">
        <v>81</v>
      </c>
      <c r="I71" t="s">
        <v>258</v>
      </c>
      <c r="J71">
        <v>38</v>
      </c>
      <c r="K71" t="s">
        <v>83</v>
      </c>
      <c r="L71" t="s">
        <v>84</v>
      </c>
      <c r="M71" t="s">
        <v>85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86</v>
      </c>
      <c r="U71" t="b">
        <v>0</v>
      </c>
      <c r="V71" t="s">
        <v>179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199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259</v>
      </c>
      <c r="B72" t="s">
        <v>77</v>
      </c>
      <c r="C72" t="s">
        <v>227</v>
      </c>
      <c r="D72" t="s">
        <v>79</v>
      </c>
      <c r="E72" s="2" t="str">
        <f t="shared" si="1"/>
        <v>FX22041319</v>
      </c>
      <c r="F72" t="s">
        <v>80</v>
      </c>
      <c r="G72" t="s">
        <v>80</v>
      </c>
      <c r="H72" t="s">
        <v>81</v>
      </c>
      <c r="I72" t="s">
        <v>260</v>
      </c>
      <c r="J72">
        <v>38</v>
      </c>
      <c r="K72" t="s">
        <v>83</v>
      </c>
      <c r="L72" t="s">
        <v>84</v>
      </c>
      <c r="M72" t="s">
        <v>85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86</v>
      </c>
      <c r="U72" t="b">
        <v>0</v>
      </c>
      <c r="V72" t="s">
        <v>87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199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261</v>
      </c>
      <c r="B73" t="s">
        <v>77</v>
      </c>
      <c r="C73" t="s">
        <v>227</v>
      </c>
      <c r="D73" t="s">
        <v>79</v>
      </c>
      <c r="E73" s="2" t="str">
        <f t="shared" si="1"/>
        <v>FX22041319</v>
      </c>
      <c r="F73" t="s">
        <v>80</v>
      </c>
      <c r="G73" t="s">
        <v>80</v>
      </c>
      <c r="H73" t="s">
        <v>81</v>
      </c>
      <c r="I73" t="s">
        <v>262</v>
      </c>
      <c r="J73">
        <v>38</v>
      </c>
      <c r="K73" t="s">
        <v>83</v>
      </c>
      <c r="L73" t="s">
        <v>84</v>
      </c>
      <c r="M73" t="s">
        <v>85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86</v>
      </c>
      <c r="U73" t="b">
        <v>0</v>
      </c>
      <c r="V73" t="s">
        <v>179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199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263</v>
      </c>
      <c r="B74" t="s">
        <v>77</v>
      </c>
      <c r="C74" t="s">
        <v>227</v>
      </c>
      <c r="D74" t="s">
        <v>79</v>
      </c>
      <c r="E74" s="2" t="str">
        <f t="shared" si="1"/>
        <v>FX22041319</v>
      </c>
      <c r="F74" t="s">
        <v>80</v>
      </c>
      <c r="G74" t="s">
        <v>80</v>
      </c>
      <c r="H74" t="s">
        <v>81</v>
      </c>
      <c r="I74" t="s">
        <v>264</v>
      </c>
      <c r="J74">
        <v>38</v>
      </c>
      <c r="K74" t="s">
        <v>83</v>
      </c>
      <c r="L74" t="s">
        <v>84</v>
      </c>
      <c r="M74" t="s">
        <v>85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86</v>
      </c>
      <c r="U74" t="b">
        <v>0</v>
      </c>
      <c r="V74" t="s">
        <v>87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199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265</v>
      </c>
      <c r="B75" t="s">
        <v>77</v>
      </c>
      <c r="C75" t="s">
        <v>227</v>
      </c>
      <c r="D75" t="s">
        <v>79</v>
      </c>
      <c r="E75" s="2" t="str">
        <f t="shared" si="1"/>
        <v>FX22041319</v>
      </c>
      <c r="F75" t="s">
        <v>80</v>
      </c>
      <c r="G75" t="s">
        <v>80</v>
      </c>
      <c r="H75" t="s">
        <v>81</v>
      </c>
      <c r="I75" t="s">
        <v>266</v>
      </c>
      <c r="J75">
        <v>28</v>
      </c>
      <c r="K75" t="s">
        <v>83</v>
      </c>
      <c r="L75" t="s">
        <v>84</v>
      </c>
      <c r="M75" t="s">
        <v>85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86</v>
      </c>
      <c r="U75" t="b">
        <v>0</v>
      </c>
      <c r="V75" t="s">
        <v>179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199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267</v>
      </c>
      <c r="B76" t="s">
        <v>77</v>
      </c>
      <c r="C76" t="s">
        <v>227</v>
      </c>
      <c r="D76" t="s">
        <v>79</v>
      </c>
      <c r="E76" s="2" t="str">
        <f t="shared" si="1"/>
        <v>FX22041319</v>
      </c>
      <c r="F76" t="s">
        <v>80</v>
      </c>
      <c r="G76" t="s">
        <v>80</v>
      </c>
      <c r="H76" t="s">
        <v>81</v>
      </c>
      <c r="I76" t="s">
        <v>268</v>
      </c>
      <c r="J76">
        <v>43</v>
      </c>
      <c r="K76" t="s">
        <v>83</v>
      </c>
      <c r="L76" t="s">
        <v>84</v>
      </c>
      <c r="M76" t="s">
        <v>85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86</v>
      </c>
      <c r="U76" t="b">
        <v>0</v>
      </c>
      <c r="V76" t="s">
        <v>107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199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269</v>
      </c>
      <c r="B77" t="s">
        <v>77</v>
      </c>
      <c r="C77" t="s">
        <v>227</v>
      </c>
      <c r="D77" t="s">
        <v>79</v>
      </c>
      <c r="E77" s="2" t="str">
        <f t="shared" si="1"/>
        <v>FX22041319</v>
      </c>
      <c r="F77" t="s">
        <v>80</v>
      </c>
      <c r="G77" t="s">
        <v>80</v>
      </c>
      <c r="H77" t="s">
        <v>81</v>
      </c>
      <c r="I77" t="s">
        <v>270</v>
      </c>
      <c r="J77">
        <v>38</v>
      </c>
      <c r="K77" t="s">
        <v>83</v>
      </c>
      <c r="L77" t="s">
        <v>84</v>
      </c>
      <c r="M77" t="s">
        <v>85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86</v>
      </c>
      <c r="U77" t="b">
        <v>0</v>
      </c>
      <c r="V77" t="s">
        <v>87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199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271</v>
      </c>
      <c r="B78" t="s">
        <v>77</v>
      </c>
      <c r="C78" t="s">
        <v>227</v>
      </c>
      <c r="D78" t="s">
        <v>79</v>
      </c>
      <c r="E78" s="2" t="str">
        <f t="shared" si="1"/>
        <v>FX22041319</v>
      </c>
      <c r="F78" t="s">
        <v>80</v>
      </c>
      <c r="G78" t="s">
        <v>80</v>
      </c>
      <c r="H78" t="s">
        <v>81</v>
      </c>
      <c r="I78" t="s">
        <v>272</v>
      </c>
      <c r="J78">
        <v>43</v>
      </c>
      <c r="K78" t="s">
        <v>83</v>
      </c>
      <c r="L78" t="s">
        <v>84</v>
      </c>
      <c r="M78" t="s">
        <v>85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86</v>
      </c>
      <c r="U78" t="b">
        <v>0</v>
      </c>
      <c r="V78" t="s">
        <v>157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199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273</v>
      </c>
      <c r="B79" t="s">
        <v>77</v>
      </c>
      <c r="C79" t="s">
        <v>227</v>
      </c>
      <c r="D79" t="s">
        <v>79</v>
      </c>
      <c r="E79" s="2" t="str">
        <f t="shared" si="1"/>
        <v>FX22041319</v>
      </c>
      <c r="F79" t="s">
        <v>80</v>
      </c>
      <c r="G79" t="s">
        <v>80</v>
      </c>
      <c r="H79" t="s">
        <v>81</v>
      </c>
      <c r="I79" t="s">
        <v>274</v>
      </c>
      <c r="J79">
        <v>28</v>
      </c>
      <c r="K79" t="s">
        <v>83</v>
      </c>
      <c r="L79" t="s">
        <v>84</v>
      </c>
      <c r="M79" t="s">
        <v>85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86</v>
      </c>
      <c r="U79" t="b">
        <v>0</v>
      </c>
      <c r="V79" t="s">
        <v>179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199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275</v>
      </c>
      <c r="B80" t="s">
        <v>77</v>
      </c>
      <c r="C80" t="s">
        <v>227</v>
      </c>
      <c r="D80" t="s">
        <v>79</v>
      </c>
      <c r="E80" s="2" t="str">
        <f t="shared" si="1"/>
        <v>FX22041319</v>
      </c>
      <c r="F80" t="s">
        <v>80</v>
      </c>
      <c r="G80" t="s">
        <v>80</v>
      </c>
      <c r="H80" t="s">
        <v>81</v>
      </c>
      <c r="I80" t="s">
        <v>276</v>
      </c>
      <c r="J80">
        <v>28</v>
      </c>
      <c r="K80" t="s">
        <v>83</v>
      </c>
      <c r="L80" t="s">
        <v>84</v>
      </c>
      <c r="M80" t="s">
        <v>85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86</v>
      </c>
      <c r="U80" t="b">
        <v>0</v>
      </c>
      <c r="V80" t="s">
        <v>87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199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277</v>
      </c>
      <c r="B81" t="s">
        <v>77</v>
      </c>
      <c r="C81" t="s">
        <v>278</v>
      </c>
      <c r="D81" t="s">
        <v>79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80</v>
      </c>
      <c r="G81" t="s">
        <v>80</v>
      </c>
      <c r="H81" t="s">
        <v>81</v>
      </c>
      <c r="I81" t="s">
        <v>279</v>
      </c>
      <c r="J81">
        <v>193</v>
      </c>
      <c r="K81" t="s">
        <v>83</v>
      </c>
      <c r="L81" t="s">
        <v>84</v>
      </c>
      <c r="M81" t="s">
        <v>85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86</v>
      </c>
      <c r="U81" t="b">
        <v>0</v>
      </c>
      <c r="V81" t="s">
        <v>87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86</v>
      </c>
      <c r="AI81" t="s">
        <v>86</v>
      </c>
      <c r="AJ81" t="s">
        <v>86</v>
      </c>
      <c r="AK81" t="s">
        <v>86</v>
      </c>
      <c r="AL81" t="s">
        <v>86</v>
      </c>
      <c r="AM81" t="s">
        <v>86</v>
      </c>
      <c r="AN81" t="s">
        <v>86</v>
      </c>
      <c r="AO81" t="s">
        <v>86</v>
      </c>
      <c r="AP81" t="s">
        <v>86</v>
      </c>
      <c r="AQ81" t="s">
        <v>86</v>
      </c>
      <c r="AR81" t="s">
        <v>86</v>
      </c>
      <c r="AS81" t="s">
        <v>86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280</v>
      </c>
      <c r="B82" t="s">
        <v>77</v>
      </c>
      <c r="C82" t="s">
        <v>227</v>
      </c>
      <c r="D82" t="s">
        <v>79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80</v>
      </c>
      <c r="G82" t="s">
        <v>80</v>
      </c>
      <c r="H82" t="s">
        <v>81</v>
      </c>
      <c r="I82" t="s">
        <v>281</v>
      </c>
      <c r="J82">
        <v>28</v>
      </c>
      <c r="K82" t="s">
        <v>83</v>
      </c>
      <c r="L82" t="s">
        <v>84</v>
      </c>
      <c r="M82" t="s">
        <v>85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86</v>
      </c>
      <c r="U82" t="b">
        <v>0</v>
      </c>
      <c r="V82" t="s">
        <v>157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199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282</v>
      </c>
      <c r="B83" t="s">
        <v>77</v>
      </c>
      <c r="C83" t="s">
        <v>227</v>
      </c>
      <c r="D83" t="s">
        <v>79</v>
      </c>
      <c r="E83" s="2" t="str">
        <f t="shared" si="2"/>
        <v>FX22041319</v>
      </c>
      <c r="F83" t="s">
        <v>80</v>
      </c>
      <c r="G83" t="s">
        <v>80</v>
      </c>
      <c r="H83" t="s">
        <v>81</v>
      </c>
      <c r="I83" t="s">
        <v>283</v>
      </c>
      <c r="J83">
        <v>43</v>
      </c>
      <c r="K83" t="s">
        <v>83</v>
      </c>
      <c r="L83" t="s">
        <v>84</v>
      </c>
      <c r="M83" t="s">
        <v>85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86</v>
      </c>
      <c r="U83" t="b">
        <v>0</v>
      </c>
      <c r="V83" t="s">
        <v>87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199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284</v>
      </c>
      <c r="B84" t="s">
        <v>77</v>
      </c>
      <c r="C84" t="s">
        <v>227</v>
      </c>
      <c r="D84" t="s">
        <v>79</v>
      </c>
      <c r="E84" s="2" t="str">
        <f t="shared" si="2"/>
        <v>FX22041319</v>
      </c>
      <c r="F84" t="s">
        <v>80</v>
      </c>
      <c r="G84" t="s">
        <v>80</v>
      </c>
      <c r="H84" t="s">
        <v>81</v>
      </c>
      <c r="I84" t="s">
        <v>285</v>
      </c>
      <c r="J84">
        <v>43</v>
      </c>
      <c r="K84" t="s">
        <v>83</v>
      </c>
      <c r="L84" t="s">
        <v>84</v>
      </c>
      <c r="M84" t="s">
        <v>85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86</v>
      </c>
      <c r="U84" t="b">
        <v>0</v>
      </c>
      <c r="V84" t="s">
        <v>87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199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286</v>
      </c>
      <c r="B85" t="s">
        <v>77</v>
      </c>
      <c r="C85" t="s">
        <v>227</v>
      </c>
      <c r="D85" t="s">
        <v>79</v>
      </c>
      <c r="E85" s="2" t="str">
        <f t="shared" si="2"/>
        <v>FX22041319</v>
      </c>
      <c r="F85" t="s">
        <v>80</v>
      </c>
      <c r="G85" t="s">
        <v>80</v>
      </c>
      <c r="H85" t="s">
        <v>81</v>
      </c>
      <c r="I85" t="s">
        <v>287</v>
      </c>
      <c r="J85">
        <v>75</v>
      </c>
      <c r="K85" t="s">
        <v>83</v>
      </c>
      <c r="L85" t="s">
        <v>84</v>
      </c>
      <c r="M85" t="s">
        <v>85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86</v>
      </c>
      <c r="U85" t="b">
        <v>0</v>
      </c>
      <c r="V85" t="s">
        <v>87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86</v>
      </c>
      <c r="AI85" t="s">
        <v>86</v>
      </c>
      <c r="AJ85" t="s">
        <v>86</v>
      </c>
      <c r="AK85" t="s">
        <v>86</v>
      </c>
      <c r="AL85" t="s">
        <v>86</v>
      </c>
      <c r="AM85" t="s">
        <v>86</v>
      </c>
      <c r="AN85" t="s">
        <v>86</v>
      </c>
      <c r="AO85" t="s">
        <v>86</v>
      </c>
      <c r="AP85" t="s">
        <v>86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288</v>
      </c>
      <c r="B86" t="s">
        <v>77</v>
      </c>
      <c r="C86" t="s">
        <v>227</v>
      </c>
      <c r="D86" t="s">
        <v>79</v>
      </c>
      <c r="E86" s="2" t="str">
        <f t="shared" si="2"/>
        <v>FX22041319</v>
      </c>
      <c r="F86" t="s">
        <v>80</v>
      </c>
      <c r="G86" t="s">
        <v>80</v>
      </c>
      <c r="H86" t="s">
        <v>81</v>
      </c>
      <c r="I86" t="s">
        <v>289</v>
      </c>
      <c r="J86">
        <v>75</v>
      </c>
      <c r="K86" t="s">
        <v>83</v>
      </c>
      <c r="L86" t="s">
        <v>84</v>
      </c>
      <c r="M86" t="s">
        <v>85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86</v>
      </c>
      <c r="U86" t="b">
        <v>0</v>
      </c>
      <c r="V86" t="s">
        <v>87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290</v>
      </c>
      <c r="B87" t="s">
        <v>77</v>
      </c>
      <c r="C87" t="s">
        <v>227</v>
      </c>
      <c r="D87" t="s">
        <v>79</v>
      </c>
      <c r="E87" s="2" t="str">
        <f t="shared" si="2"/>
        <v>FX22041319</v>
      </c>
      <c r="F87" t="s">
        <v>80</v>
      </c>
      <c r="G87" t="s">
        <v>80</v>
      </c>
      <c r="H87" t="s">
        <v>81</v>
      </c>
      <c r="I87" t="s">
        <v>291</v>
      </c>
      <c r="J87">
        <v>38</v>
      </c>
      <c r="K87" t="s">
        <v>83</v>
      </c>
      <c r="L87" t="s">
        <v>84</v>
      </c>
      <c r="M87" t="s">
        <v>85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86</v>
      </c>
      <c r="U87" t="b">
        <v>0</v>
      </c>
      <c r="V87" t="s">
        <v>87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199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292</v>
      </c>
      <c r="B88" t="s">
        <v>77</v>
      </c>
      <c r="C88" t="s">
        <v>227</v>
      </c>
      <c r="D88" t="s">
        <v>79</v>
      </c>
      <c r="E88" s="2" t="str">
        <f t="shared" si="2"/>
        <v>FX22041319</v>
      </c>
      <c r="F88" t="s">
        <v>80</v>
      </c>
      <c r="G88" t="s">
        <v>80</v>
      </c>
      <c r="H88" t="s">
        <v>81</v>
      </c>
      <c r="I88" t="s">
        <v>293</v>
      </c>
      <c r="J88">
        <v>38</v>
      </c>
      <c r="K88" t="s">
        <v>83</v>
      </c>
      <c r="L88" t="s">
        <v>84</v>
      </c>
      <c r="M88" t="s">
        <v>85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86</v>
      </c>
      <c r="U88" t="b">
        <v>0</v>
      </c>
      <c r="V88" t="s">
        <v>87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199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294</v>
      </c>
      <c r="B89" t="s">
        <v>77</v>
      </c>
      <c r="C89" t="s">
        <v>227</v>
      </c>
      <c r="D89" t="s">
        <v>79</v>
      </c>
      <c r="E89" s="2" t="str">
        <f t="shared" si="2"/>
        <v>FX22041319</v>
      </c>
      <c r="F89" t="s">
        <v>80</v>
      </c>
      <c r="G89" t="s">
        <v>80</v>
      </c>
      <c r="H89" t="s">
        <v>81</v>
      </c>
      <c r="I89" t="s">
        <v>295</v>
      </c>
      <c r="J89">
        <v>38</v>
      </c>
      <c r="K89" t="s">
        <v>83</v>
      </c>
      <c r="L89" t="s">
        <v>84</v>
      </c>
      <c r="M89" t="s">
        <v>85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86</v>
      </c>
      <c r="U89" t="b">
        <v>0</v>
      </c>
      <c r="V89" t="s">
        <v>87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199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296</v>
      </c>
      <c r="B90" t="s">
        <v>77</v>
      </c>
      <c r="C90" t="s">
        <v>227</v>
      </c>
      <c r="D90" t="s">
        <v>79</v>
      </c>
      <c r="E90" s="2" t="str">
        <f t="shared" si="2"/>
        <v>FX22041319</v>
      </c>
      <c r="F90" t="s">
        <v>80</v>
      </c>
      <c r="G90" t="s">
        <v>80</v>
      </c>
      <c r="H90" t="s">
        <v>81</v>
      </c>
      <c r="I90" t="s">
        <v>297</v>
      </c>
      <c r="J90">
        <v>38</v>
      </c>
      <c r="K90" t="s">
        <v>83</v>
      </c>
      <c r="L90" t="s">
        <v>84</v>
      </c>
      <c r="M90" t="s">
        <v>85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86</v>
      </c>
      <c r="U90" t="b">
        <v>0</v>
      </c>
      <c r="V90" t="s">
        <v>87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298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299</v>
      </c>
      <c r="B91" t="s">
        <v>77</v>
      </c>
      <c r="C91" t="s">
        <v>241</v>
      </c>
      <c r="D91" t="s">
        <v>79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80</v>
      </c>
      <c r="G91" t="s">
        <v>80</v>
      </c>
      <c r="H91" t="s">
        <v>81</v>
      </c>
      <c r="I91" t="s">
        <v>242</v>
      </c>
      <c r="J91">
        <v>278</v>
      </c>
      <c r="K91" t="s">
        <v>83</v>
      </c>
      <c r="L91" t="s">
        <v>84</v>
      </c>
      <c r="M91" t="s">
        <v>85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86</v>
      </c>
      <c r="U91" t="b">
        <v>1</v>
      </c>
      <c r="V91" t="s">
        <v>126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239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300</v>
      </c>
      <c r="B92" t="s">
        <v>77</v>
      </c>
      <c r="C92" t="s">
        <v>227</v>
      </c>
      <c r="D92" t="s">
        <v>79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80</v>
      </c>
      <c r="G92" t="s">
        <v>80</v>
      </c>
      <c r="H92" t="s">
        <v>81</v>
      </c>
      <c r="I92" t="s">
        <v>301</v>
      </c>
      <c r="J92">
        <v>38</v>
      </c>
      <c r="K92" t="s">
        <v>83</v>
      </c>
      <c r="L92" t="s">
        <v>84</v>
      </c>
      <c r="M92" t="s">
        <v>85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86</v>
      </c>
      <c r="U92" t="b">
        <v>0</v>
      </c>
      <c r="V92" t="s">
        <v>87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298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x14ac:dyDescent="0.45">
      <c r="A93" t="s">
        <v>302</v>
      </c>
      <c r="B93" t="s">
        <v>77</v>
      </c>
      <c r="C93" t="s">
        <v>227</v>
      </c>
      <c r="D93" t="s">
        <v>79</v>
      </c>
      <c r="E93" s="2" t="str">
        <f t="shared" si="3"/>
        <v>FX22041319</v>
      </c>
      <c r="F93" t="s">
        <v>80</v>
      </c>
      <c r="G93" t="s">
        <v>80</v>
      </c>
      <c r="H93" t="s">
        <v>81</v>
      </c>
      <c r="I93" t="s">
        <v>303</v>
      </c>
      <c r="J93">
        <v>38</v>
      </c>
      <c r="K93" t="s">
        <v>83</v>
      </c>
      <c r="L93" t="s">
        <v>84</v>
      </c>
      <c r="M93" t="s">
        <v>85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86</v>
      </c>
      <c r="U93" t="b">
        <v>0</v>
      </c>
      <c r="V93" t="s">
        <v>87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298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304</v>
      </c>
      <c r="B94" t="s">
        <v>77</v>
      </c>
      <c r="C94" t="s">
        <v>227</v>
      </c>
      <c r="D94" t="s">
        <v>79</v>
      </c>
      <c r="E94" s="2" t="str">
        <f t="shared" si="3"/>
        <v>FX22041319</v>
      </c>
      <c r="F94" t="s">
        <v>80</v>
      </c>
      <c r="G94" t="s">
        <v>80</v>
      </c>
      <c r="H94" t="s">
        <v>81</v>
      </c>
      <c r="I94" t="s">
        <v>251</v>
      </c>
      <c r="J94">
        <v>123</v>
      </c>
      <c r="K94" t="s">
        <v>83</v>
      </c>
      <c r="L94" t="s">
        <v>84</v>
      </c>
      <c r="M94" t="s">
        <v>85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86</v>
      </c>
      <c r="U94" t="b">
        <v>1</v>
      </c>
      <c r="V94" t="s">
        <v>157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199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45">
      <c r="A95" t="s">
        <v>305</v>
      </c>
      <c r="B95" t="s">
        <v>77</v>
      </c>
      <c r="C95" t="s">
        <v>227</v>
      </c>
      <c r="D95" t="s">
        <v>79</v>
      </c>
      <c r="E95" s="2" t="str">
        <f t="shared" si="3"/>
        <v>FX22041319</v>
      </c>
      <c r="F95" t="s">
        <v>80</v>
      </c>
      <c r="G95" t="s">
        <v>80</v>
      </c>
      <c r="H95" t="s">
        <v>81</v>
      </c>
      <c r="I95" t="s">
        <v>306</v>
      </c>
      <c r="J95">
        <v>43</v>
      </c>
      <c r="K95" t="s">
        <v>83</v>
      </c>
      <c r="L95" t="s">
        <v>84</v>
      </c>
      <c r="M95" t="s">
        <v>85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86</v>
      </c>
      <c r="U95" t="b">
        <v>0</v>
      </c>
      <c r="V95" t="s">
        <v>87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298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307</v>
      </c>
      <c r="B96" t="s">
        <v>77</v>
      </c>
      <c r="C96" t="s">
        <v>227</v>
      </c>
      <c r="D96" t="s">
        <v>79</v>
      </c>
      <c r="E96" s="2" t="str">
        <f t="shared" si="3"/>
        <v>FX22041319</v>
      </c>
      <c r="F96" t="s">
        <v>80</v>
      </c>
      <c r="G96" t="s">
        <v>80</v>
      </c>
      <c r="H96" t="s">
        <v>81</v>
      </c>
      <c r="I96" t="s">
        <v>308</v>
      </c>
      <c r="J96">
        <v>28</v>
      </c>
      <c r="K96" t="s">
        <v>83</v>
      </c>
      <c r="L96" t="s">
        <v>84</v>
      </c>
      <c r="M96" t="s">
        <v>85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86</v>
      </c>
      <c r="U96" t="b">
        <v>0</v>
      </c>
      <c r="V96" t="s">
        <v>87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298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309</v>
      </c>
      <c r="B97" t="s">
        <v>77</v>
      </c>
      <c r="C97" t="s">
        <v>227</v>
      </c>
      <c r="D97" t="s">
        <v>79</v>
      </c>
      <c r="E97" s="2" t="str">
        <f t="shared" si="3"/>
        <v>FX22041319</v>
      </c>
      <c r="F97" t="s">
        <v>80</v>
      </c>
      <c r="G97" t="s">
        <v>80</v>
      </c>
      <c r="H97" t="s">
        <v>81</v>
      </c>
      <c r="I97" t="s">
        <v>310</v>
      </c>
      <c r="J97">
        <v>43</v>
      </c>
      <c r="K97" t="s">
        <v>83</v>
      </c>
      <c r="L97" t="s">
        <v>84</v>
      </c>
      <c r="M97" t="s">
        <v>85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86</v>
      </c>
      <c r="U97" t="b">
        <v>0</v>
      </c>
      <c r="V97" t="s">
        <v>87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298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311</v>
      </c>
      <c r="B98" t="s">
        <v>77</v>
      </c>
      <c r="C98" t="s">
        <v>227</v>
      </c>
      <c r="D98" t="s">
        <v>79</v>
      </c>
      <c r="E98" s="2" t="str">
        <f t="shared" si="3"/>
        <v>FX22041319</v>
      </c>
      <c r="F98" t="s">
        <v>80</v>
      </c>
      <c r="G98" t="s">
        <v>80</v>
      </c>
      <c r="H98" t="s">
        <v>81</v>
      </c>
      <c r="I98" t="s">
        <v>249</v>
      </c>
      <c r="J98">
        <v>123</v>
      </c>
      <c r="K98" t="s">
        <v>83</v>
      </c>
      <c r="L98" t="s">
        <v>84</v>
      </c>
      <c r="M98" t="s">
        <v>85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86</v>
      </c>
      <c r="U98" t="b">
        <v>1</v>
      </c>
      <c r="V98" t="s">
        <v>188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199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45">
      <c r="A99" t="s">
        <v>312</v>
      </c>
      <c r="B99" t="s">
        <v>77</v>
      </c>
      <c r="C99" t="s">
        <v>253</v>
      </c>
      <c r="D99" t="s">
        <v>79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80</v>
      </c>
      <c r="G99" t="s">
        <v>80</v>
      </c>
      <c r="H99" t="s">
        <v>81</v>
      </c>
      <c r="I99" t="s">
        <v>254</v>
      </c>
      <c r="J99">
        <v>170</v>
      </c>
      <c r="K99" t="s">
        <v>83</v>
      </c>
      <c r="L99" t="s">
        <v>84</v>
      </c>
      <c r="M99" t="s">
        <v>85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86</v>
      </c>
      <c r="U99" t="b">
        <v>1</v>
      </c>
      <c r="V99" t="s">
        <v>179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239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313</v>
      </c>
      <c r="B100" t="s">
        <v>77</v>
      </c>
      <c r="C100" t="s">
        <v>278</v>
      </c>
      <c r="D100" t="s">
        <v>79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80</v>
      </c>
      <c r="G100" t="s">
        <v>80</v>
      </c>
      <c r="H100" t="s">
        <v>81</v>
      </c>
      <c r="I100" t="s">
        <v>279</v>
      </c>
      <c r="J100">
        <v>317</v>
      </c>
      <c r="K100" t="s">
        <v>83</v>
      </c>
      <c r="L100" t="s">
        <v>84</v>
      </c>
      <c r="M100" t="s">
        <v>85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86</v>
      </c>
      <c r="U100" t="b">
        <v>1</v>
      </c>
      <c r="V100" t="s">
        <v>314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239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315</v>
      </c>
      <c r="B101" t="s">
        <v>77</v>
      </c>
      <c r="C101" t="s">
        <v>227</v>
      </c>
      <c r="D101" t="s">
        <v>79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80</v>
      </c>
      <c r="G101" t="s">
        <v>80</v>
      </c>
      <c r="H101" t="s">
        <v>81</v>
      </c>
      <c r="I101" t="s">
        <v>287</v>
      </c>
      <c r="J101">
        <v>123</v>
      </c>
      <c r="K101" t="s">
        <v>83</v>
      </c>
      <c r="L101" t="s">
        <v>84</v>
      </c>
      <c r="M101" t="s">
        <v>85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86</v>
      </c>
      <c r="U101" t="b">
        <v>1</v>
      </c>
      <c r="V101" t="s">
        <v>314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199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316</v>
      </c>
      <c r="B102" t="s">
        <v>77</v>
      </c>
      <c r="C102" t="s">
        <v>317</v>
      </c>
      <c r="D102" t="s">
        <v>79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80</v>
      </c>
      <c r="G102" t="s">
        <v>80</v>
      </c>
      <c r="H102" t="s">
        <v>81</v>
      </c>
      <c r="I102" t="s">
        <v>318</v>
      </c>
      <c r="J102">
        <v>386</v>
      </c>
      <c r="K102" t="s">
        <v>83</v>
      </c>
      <c r="L102" t="s">
        <v>84</v>
      </c>
      <c r="M102" t="s">
        <v>85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86</v>
      </c>
      <c r="U102" t="b">
        <v>0</v>
      </c>
      <c r="V102" t="s">
        <v>319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86</v>
      </c>
      <c r="AI102" t="s">
        <v>86</v>
      </c>
      <c r="AJ102" t="s">
        <v>86</v>
      </c>
      <c r="AK102" t="s">
        <v>86</v>
      </c>
      <c r="AL102" t="s">
        <v>86</v>
      </c>
      <c r="AM102" t="s">
        <v>86</v>
      </c>
      <c r="AN102" t="s">
        <v>86</v>
      </c>
      <c r="AO102" t="s">
        <v>86</v>
      </c>
      <c r="AP102" t="s">
        <v>86</v>
      </c>
      <c r="AQ102" t="s">
        <v>86</v>
      </c>
      <c r="AR102" t="s">
        <v>86</v>
      </c>
      <c r="AS102" t="s">
        <v>86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45">
      <c r="A103" t="s">
        <v>320</v>
      </c>
      <c r="B103" t="s">
        <v>77</v>
      </c>
      <c r="C103" t="s">
        <v>227</v>
      </c>
      <c r="D103" t="s">
        <v>79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80</v>
      </c>
      <c r="G103" t="s">
        <v>80</v>
      </c>
      <c r="H103" t="s">
        <v>81</v>
      </c>
      <c r="I103" t="s">
        <v>289</v>
      </c>
      <c r="J103">
        <v>123</v>
      </c>
      <c r="K103" t="s">
        <v>83</v>
      </c>
      <c r="L103" t="s">
        <v>84</v>
      </c>
      <c r="M103" t="s">
        <v>85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86</v>
      </c>
      <c r="U103" t="b">
        <v>1</v>
      </c>
      <c r="V103" t="s">
        <v>321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199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322</v>
      </c>
      <c r="B104" t="s">
        <v>77</v>
      </c>
      <c r="C104" t="s">
        <v>323</v>
      </c>
      <c r="D104" t="s">
        <v>79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80</v>
      </c>
      <c r="G104" t="s">
        <v>80</v>
      </c>
      <c r="H104" t="s">
        <v>81</v>
      </c>
      <c r="I104" t="s">
        <v>324</v>
      </c>
      <c r="J104">
        <v>934</v>
      </c>
      <c r="K104" t="s">
        <v>83</v>
      </c>
      <c r="L104" t="s">
        <v>84</v>
      </c>
      <c r="M104" t="s">
        <v>85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86</v>
      </c>
      <c r="U104" t="b">
        <v>0</v>
      </c>
      <c r="V104" t="s">
        <v>319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86</v>
      </c>
      <c r="AI104" t="s">
        <v>86</v>
      </c>
      <c r="AJ104" t="s">
        <v>86</v>
      </c>
      <c r="AK104" t="s">
        <v>86</v>
      </c>
      <c r="AL104" t="s">
        <v>86</v>
      </c>
      <c r="AM104" t="s">
        <v>86</v>
      </c>
      <c r="AN104" t="s">
        <v>86</v>
      </c>
      <c r="AO104" t="s">
        <v>86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x14ac:dyDescent="0.45">
      <c r="A105" t="s">
        <v>325</v>
      </c>
      <c r="B105" t="s">
        <v>77</v>
      </c>
      <c r="C105" t="s">
        <v>326</v>
      </c>
      <c r="D105" t="s">
        <v>79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80</v>
      </c>
      <c r="G105" t="s">
        <v>80</v>
      </c>
      <c r="H105" t="s">
        <v>81</v>
      </c>
      <c r="I105" t="s">
        <v>327</v>
      </c>
      <c r="J105">
        <v>28</v>
      </c>
      <c r="K105" t="s">
        <v>83</v>
      </c>
      <c r="L105" t="s">
        <v>84</v>
      </c>
      <c r="M105" t="s">
        <v>85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86</v>
      </c>
      <c r="U105" t="b">
        <v>0</v>
      </c>
      <c r="V105" t="s">
        <v>314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239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328</v>
      </c>
      <c r="B106" t="s">
        <v>77</v>
      </c>
      <c r="C106" t="s">
        <v>329</v>
      </c>
      <c r="D106" t="s">
        <v>79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80</v>
      </c>
      <c r="G106" t="s">
        <v>80</v>
      </c>
      <c r="H106" t="s">
        <v>81</v>
      </c>
      <c r="I106" t="s">
        <v>330</v>
      </c>
      <c r="J106">
        <v>50</v>
      </c>
      <c r="K106" t="s">
        <v>83</v>
      </c>
      <c r="L106" t="s">
        <v>84</v>
      </c>
      <c r="M106" t="s">
        <v>85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86</v>
      </c>
      <c r="U106" t="b">
        <v>0</v>
      </c>
      <c r="V106" t="s">
        <v>321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239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45">
      <c r="A107" t="s">
        <v>331</v>
      </c>
      <c r="B107" t="s">
        <v>77</v>
      </c>
      <c r="C107" t="s">
        <v>329</v>
      </c>
      <c r="D107" t="s">
        <v>79</v>
      </c>
      <c r="E107" s="2" t="str">
        <f t="shared" si="4"/>
        <v>FX2204994</v>
      </c>
      <c r="F107" t="s">
        <v>80</v>
      </c>
      <c r="G107" t="s">
        <v>80</v>
      </c>
      <c r="H107" t="s">
        <v>81</v>
      </c>
      <c r="I107" t="s">
        <v>332</v>
      </c>
      <c r="J107">
        <v>28</v>
      </c>
      <c r="K107" t="s">
        <v>83</v>
      </c>
      <c r="L107" t="s">
        <v>84</v>
      </c>
      <c r="M107" t="s">
        <v>85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86</v>
      </c>
      <c r="U107" t="b">
        <v>0</v>
      </c>
      <c r="V107" t="s">
        <v>314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298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333</v>
      </c>
      <c r="B108" t="s">
        <v>77</v>
      </c>
      <c r="C108" t="s">
        <v>329</v>
      </c>
      <c r="D108" t="s">
        <v>79</v>
      </c>
      <c r="E108" s="2" t="str">
        <f t="shared" si="4"/>
        <v>FX2204994</v>
      </c>
      <c r="F108" t="s">
        <v>80</v>
      </c>
      <c r="G108" t="s">
        <v>80</v>
      </c>
      <c r="H108" t="s">
        <v>81</v>
      </c>
      <c r="I108" t="s">
        <v>334</v>
      </c>
      <c r="J108">
        <v>50</v>
      </c>
      <c r="K108" t="s">
        <v>83</v>
      </c>
      <c r="L108" t="s">
        <v>84</v>
      </c>
      <c r="M108" t="s">
        <v>85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86</v>
      </c>
      <c r="U108" t="b">
        <v>0</v>
      </c>
      <c r="V108" t="s">
        <v>314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239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335</v>
      </c>
      <c r="B109" t="s">
        <v>77</v>
      </c>
      <c r="C109" t="s">
        <v>329</v>
      </c>
      <c r="D109" t="s">
        <v>79</v>
      </c>
      <c r="E109" s="2" t="str">
        <f t="shared" si="4"/>
        <v>FX2204994</v>
      </c>
      <c r="F109" t="s">
        <v>80</v>
      </c>
      <c r="G109" t="s">
        <v>80</v>
      </c>
      <c r="H109" t="s">
        <v>81</v>
      </c>
      <c r="I109" t="s">
        <v>336</v>
      </c>
      <c r="J109">
        <v>50</v>
      </c>
      <c r="K109" t="s">
        <v>83</v>
      </c>
      <c r="L109" t="s">
        <v>84</v>
      </c>
      <c r="M109" t="s">
        <v>85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86</v>
      </c>
      <c r="U109" t="b">
        <v>0</v>
      </c>
      <c r="V109" t="s">
        <v>321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298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337</v>
      </c>
      <c r="B110" t="s">
        <v>77</v>
      </c>
      <c r="C110" t="s">
        <v>329</v>
      </c>
      <c r="D110" t="s">
        <v>79</v>
      </c>
      <c r="E110" s="2" t="str">
        <f t="shared" si="4"/>
        <v>FX2204994</v>
      </c>
      <c r="F110" t="s">
        <v>80</v>
      </c>
      <c r="G110" t="s">
        <v>80</v>
      </c>
      <c r="H110" t="s">
        <v>81</v>
      </c>
      <c r="I110" t="s">
        <v>338</v>
      </c>
      <c r="J110">
        <v>69</v>
      </c>
      <c r="K110" t="s">
        <v>83</v>
      </c>
      <c r="L110" t="s">
        <v>84</v>
      </c>
      <c r="M110" t="s">
        <v>85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86</v>
      </c>
      <c r="U110" t="b">
        <v>0</v>
      </c>
      <c r="V110" t="s">
        <v>314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239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339</v>
      </c>
      <c r="B111" t="s">
        <v>77</v>
      </c>
      <c r="C111" t="s">
        <v>329</v>
      </c>
      <c r="D111" t="s">
        <v>79</v>
      </c>
      <c r="E111" s="2" t="str">
        <f t="shared" si="4"/>
        <v>FX2204994</v>
      </c>
      <c r="F111" t="s">
        <v>80</v>
      </c>
      <c r="G111" t="s">
        <v>80</v>
      </c>
      <c r="H111" t="s">
        <v>81</v>
      </c>
      <c r="I111" t="s">
        <v>340</v>
      </c>
      <c r="J111">
        <v>69</v>
      </c>
      <c r="K111" t="s">
        <v>83</v>
      </c>
      <c r="L111" t="s">
        <v>84</v>
      </c>
      <c r="M111" t="s">
        <v>85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86</v>
      </c>
      <c r="U111" t="b">
        <v>0</v>
      </c>
      <c r="V111" t="s">
        <v>321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298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x14ac:dyDescent="0.45">
      <c r="A112" t="s">
        <v>341</v>
      </c>
      <c r="B112" t="s">
        <v>77</v>
      </c>
      <c r="C112" t="s">
        <v>329</v>
      </c>
      <c r="D112" t="s">
        <v>79</v>
      </c>
      <c r="E112" s="2" t="str">
        <f t="shared" si="4"/>
        <v>FX2204994</v>
      </c>
      <c r="F112" t="s">
        <v>80</v>
      </c>
      <c r="G112" t="s">
        <v>80</v>
      </c>
      <c r="H112" t="s">
        <v>81</v>
      </c>
      <c r="I112" t="s">
        <v>342</v>
      </c>
      <c r="J112">
        <v>69</v>
      </c>
      <c r="K112" t="s">
        <v>83</v>
      </c>
      <c r="L112" t="s">
        <v>84</v>
      </c>
      <c r="M112" t="s">
        <v>85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86</v>
      </c>
      <c r="U112" t="b">
        <v>0</v>
      </c>
      <c r="V112" t="s">
        <v>314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239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45">
      <c r="A113" t="s">
        <v>343</v>
      </c>
      <c r="B113" t="s">
        <v>77</v>
      </c>
      <c r="C113" t="s">
        <v>329</v>
      </c>
      <c r="D113" t="s">
        <v>79</v>
      </c>
      <c r="E113" s="2" t="str">
        <f t="shared" si="4"/>
        <v>FX2204994</v>
      </c>
      <c r="F113" t="s">
        <v>80</v>
      </c>
      <c r="G113" t="s">
        <v>80</v>
      </c>
      <c r="H113" t="s">
        <v>81</v>
      </c>
      <c r="I113" t="s">
        <v>344</v>
      </c>
      <c r="J113">
        <v>69</v>
      </c>
      <c r="K113" t="s">
        <v>83</v>
      </c>
      <c r="L113" t="s">
        <v>84</v>
      </c>
      <c r="M113" t="s">
        <v>85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86</v>
      </c>
      <c r="U113" t="b">
        <v>0</v>
      </c>
      <c r="V113" t="s">
        <v>321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239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345</v>
      </c>
      <c r="B114" t="s">
        <v>77</v>
      </c>
      <c r="C114" t="s">
        <v>159</v>
      </c>
      <c r="D114" t="s">
        <v>79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80</v>
      </c>
      <c r="G114" t="s">
        <v>80</v>
      </c>
      <c r="H114" t="s">
        <v>81</v>
      </c>
      <c r="I114" t="s">
        <v>346</v>
      </c>
      <c r="J114">
        <v>28</v>
      </c>
      <c r="K114" t="s">
        <v>83</v>
      </c>
      <c r="L114" t="s">
        <v>84</v>
      </c>
      <c r="M114" t="s">
        <v>85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86</v>
      </c>
      <c r="U114" t="b">
        <v>0</v>
      </c>
      <c r="V114" t="s">
        <v>314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239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347</v>
      </c>
      <c r="B115" t="s">
        <v>77</v>
      </c>
      <c r="C115" t="s">
        <v>348</v>
      </c>
      <c r="D115" t="s">
        <v>79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80</v>
      </c>
      <c r="G115" t="s">
        <v>80</v>
      </c>
      <c r="H115" t="s">
        <v>81</v>
      </c>
      <c r="I115" t="s">
        <v>349</v>
      </c>
      <c r="J115">
        <v>74</v>
      </c>
      <c r="K115" t="s">
        <v>83</v>
      </c>
      <c r="L115" t="s">
        <v>84</v>
      </c>
      <c r="M115" t="s">
        <v>85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86</v>
      </c>
      <c r="U115" t="b">
        <v>0</v>
      </c>
      <c r="V115" t="s">
        <v>350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351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352</v>
      </c>
      <c r="B116" t="s">
        <v>77</v>
      </c>
      <c r="C116" t="s">
        <v>317</v>
      </c>
      <c r="D116" t="s">
        <v>79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80</v>
      </c>
      <c r="G116" t="s">
        <v>80</v>
      </c>
      <c r="H116" t="s">
        <v>81</v>
      </c>
      <c r="I116" t="s">
        <v>318</v>
      </c>
      <c r="J116">
        <v>594</v>
      </c>
      <c r="K116" t="s">
        <v>83</v>
      </c>
      <c r="L116" t="s">
        <v>84</v>
      </c>
      <c r="M116" t="s">
        <v>85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86</v>
      </c>
      <c r="U116" t="b">
        <v>1</v>
      </c>
      <c r="V116" t="s">
        <v>314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298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45">
      <c r="A117" t="s">
        <v>353</v>
      </c>
      <c r="B117" t="s">
        <v>77</v>
      </c>
      <c r="C117" t="s">
        <v>354</v>
      </c>
      <c r="D117" t="s">
        <v>79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80</v>
      </c>
      <c r="G117" t="s">
        <v>80</v>
      </c>
      <c r="H117" t="s">
        <v>81</v>
      </c>
      <c r="I117" t="s">
        <v>355</v>
      </c>
      <c r="J117">
        <v>237</v>
      </c>
      <c r="K117" t="s">
        <v>83</v>
      </c>
      <c r="L117" t="s">
        <v>84</v>
      </c>
      <c r="M117" t="s">
        <v>85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86</v>
      </c>
      <c r="U117" t="b">
        <v>0</v>
      </c>
      <c r="V117" t="s">
        <v>244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86</v>
      </c>
      <c r="AI117" t="s">
        <v>86</v>
      </c>
      <c r="AJ117" t="s">
        <v>86</v>
      </c>
      <c r="AK117" t="s">
        <v>86</v>
      </c>
      <c r="AL117" t="s">
        <v>86</v>
      </c>
      <c r="AM117" t="s">
        <v>86</v>
      </c>
      <c r="AN117" t="s">
        <v>86</v>
      </c>
      <c r="AO117" t="s">
        <v>86</v>
      </c>
      <c r="AP117" t="s">
        <v>86</v>
      </c>
      <c r="AQ117" t="s">
        <v>86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45">
      <c r="A118" t="s">
        <v>356</v>
      </c>
      <c r="B118" t="s">
        <v>77</v>
      </c>
      <c r="C118" t="s">
        <v>323</v>
      </c>
      <c r="D118" t="s">
        <v>79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80</v>
      </c>
      <c r="G118" t="s">
        <v>80</v>
      </c>
      <c r="H118" t="s">
        <v>81</v>
      </c>
      <c r="I118" t="s">
        <v>324</v>
      </c>
      <c r="J118">
        <v>1442</v>
      </c>
      <c r="K118" t="s">
        <v>83</v>
      </c>
      <c r="L118" t="s">
        <v>84</v>
      </c>
      <c r="M118" t="s">
        <v>85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86</v>
      </c>
      <c r="U118" t="b">
        <v>1</v>
      </c>
      <c r="V118" t="s">
        <v>319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239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357</v>
      </c>
      <c r="B119" t="s">
        <v>77</v>
      </c>
      <c r="C119" t="s">
        <v>358</v>
      </c>
      <c r="D119" t="s">
        <v>79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80</v>
      </c>
      <c r="G119" t="s">
        <v>80</v>
      </c>
      <c r="H119" t="s">
        <v>81</v>
      </c>
      <c r="I119" t="s">
        <v>359</v>
      </c>
      <c r="J119">
        <v>28</v>
      </c>
      <c r="K119" t="s">
        <v>83</v>
      </c>
      <c r="L119" t="s">
        <v>84</v>
      </c>
      <c r="M119" t="s">
        <v>85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86</v>
      </c>
      <c r="U119" t="b">
        <v>0</v>
      </c>
      <c r="V119" t="s">
        <v>321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351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45">
      <c r="A120" t="s">
        <v>360</v>
      </c>
      <c r="B120" t="s">
        <v>77</v>
      </c>
      <c r="C120" t="s">
        <v>358</v>
      </c>
      <c r="D120" t="s">
        <v>79</v>
      </c>
      <c r="E120" s="2" t="str">
        <f t="shared" si="5"/>
        <v>FX220310940</v>
      </c>
      <c r="F120" t="s">
        <v>80</v>
      </c>
      <c r="G120" t="s">
        <v>80</v>
      </c>
      <c r="H120" t="s">
        <v>81</v>
      </c>
      <c r="I120" t="s">
        <v>361</v>
      </c>
      <c r="J120">
        <v>278</v>
      </c>
      <c r="K120" t="s">
        <v>83</v>
      </c>
      <c r="L120" t="s">
        <v>84</v>
      </c>
      <c r="M120" t="s">
        <v>85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86</v>
      </c>
      <c r="U120" t="b">
        <v>0</v>
      </c>
      <c r="V120" t="s">
        <v>244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86</v>
      </c>
      <c r="AI120" t="s">
        <v>86</v>
      </c>
      <c r="AJ120" t="s">
        <v>86</v>
      </c>
      <c r="AK120" t="s">
        <v>86</v>
      </c>
      <c r="AL120" t="s">
        <v>86</v>
      </c>
      <c r="AM120" t="s">
        <v>86</v>
      </c>
      <c r="AN120" t="s">
        <v>86</v>
      </c>
      <c r="AO120" t="s">
        <v>86</v>
      </c>
      <c r="AP120" t="s">
        <v>86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362</v>
      </c>
      <c r="B121" t="s">
        <v>77</v>
      </c>
      <c r="C121" t="s">
        <v>358</v>
      </c>
      <c r="D121" t="s">
        <v>79</v>
      </c>
      <c r="E121" s="2" t="str">
        <f t="shared" si="5"/>
        <v>FX220310940</v>
      </c>
      <c r="F121" t="s">
        <v>80</v>
      </c>
      <c r="G121" t="s">
        <v>80</v>
      </c>
      <c r="H121" t="s">
        <v>81</v>
      </c>
      <c r="I121" t="s">
        <v>363</v>
      </c>
      <c r="J121">
        <v>28</v>
      </c>
      <c r="K121" t="s">
        <v>83</v>
      </c>
      <c r="L121" t="s">
        <v>84</v>
      </c>
      <c r="M121" t="s">
        <v>85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86</v>
      </c>
      <c r="U121" t="b">
        <v>0</v>
      </c>
      <c r="V121" t="s">
        <v>321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351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364</v>
      </c>
      <c r="B122" t="s">
        <v>77</v>
      </c>
      <c r="C122" t="s">
        <v>358</v>
      </c>
      <c r="D122" t="s">
        <v>79</v>
      </c>
      <c r="E122" s="2" t="str">
        <f t="shared" si="5"/>
        <v>FX220310940</v>
      </c>
      <c r="F122" t="s">
        <v>80</v>
      </c>
      <c r="G122" t="s">
        <v>80</v>
      </c>
      <c r="H122" t="s">
        <v>81</v>
      </c>
      <c r="I122" t="s">
        <v>365</v>
      </c>
      <c r="J122">
        <v>288</v>
      </c>
      <c r="K122" t="s">
        <v>83</v>
      </c>
      <c r="L122" t="s">
        <v>84</v>
      </c>
      <c r="M122" t="s">
        <v>85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86</v>
      </c>
      <c r="U122" t="b">
        <v>0</v>
      </c>
      <c r="V122" t="s">
        <v>244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86</v>
      </c>
      <c r="AI122" t="s">
        <v>86</v>
      </c>
      <c r="AJ122" t="s">
        <v>86</v>
      </c>
      <c r="AK122" t="s">
        <v>86</v>
      </c>
      <c r="AL122" t="s">
        <v>86</v>
      </c>
      <c r="AM122" t="s">
        <v>86</v>
      </c>
      <c r="AN122" t="s">
        <v>86</v>
      </c>
      <c r="AO122" t="s">
        <v>86</v>
      </c>
      <c r="AP122" t="s">
        <v>86</v>
      </c>
      <c r="AQ122" t="s">
        <v>86</v>
      </c>
      <c r="AR122" t="s">
        <v>86</v>
      </c>
      <c r="AS122" t="s">
        <v>86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45">
      <c r="A123" t="s">
        <v>366</v>
      </c>
      <c r="B123" t="s">
        <v>77</v>
      </c>
      <c r="C123" t="s">
        <v>358</v>
      </c>
      <c r="D123" t="s">
        <v>79</v>
      </c>
      <c r="E123" s="2" t="str">
        <f t="shared" si="5"/>
        <v>FX220310940</v>
      </c>
      <c r="F123" t="s">
        <v>80</v>
      </c>
      <c r="G123" t="s">
        <v>80</v>
      </c>
      <c r="H123" t="s">
        <v>81</v>
      </c>
      <c r="I123" t="s">
        <v>367</v>
      </c>
      <c r="J123">
        <v>288</v>
      </c>
      <c r="K123" t="s">
        <v>83</v>
      </c>
      <c r="L123" t="s">
        <v>84</v>
      </c>
      <c r="M123" t="s">
        <v>85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86</v>
      </c>
      <c r="U123" t="b">
        <v>0</v>
      </c>
      <c r="V123" t="s">
        <v>244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86</v>
      </c>
      <c r="AI123" t="s">
        <v>86</v>
      </c>
      <c r="AJ123" t="s">
        <v>86</v>
      </c>
      <c r="AK123" t="s">
        <v>86</v>
      </c>
      <c r="AL123" t="s">
        <v>86</v>
      </c>
      <c r="AM123" t="s">
        <v>86</v>
      </c>
      <c r="AN123" t="s">
        <v>86</v>
      </c>
      <c r="AO123" t="s">
        <v>86</v>
      </c>
      <c r="AP123" t="s">
        <v>86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45">
      <c r="A124" t="s">
        <v>368</v>
      </c>
      <c r="B124" t="s">
        <v>77</v>
      </c>
      <c r="C124" t="s">
        <v>358</v>
      </c>
      <c r="D124" t="s">
        <v>79</v>
      </c>
      <c r="E124" s="2" t="str">
        <f t="shared" si="5"/>
        <v>FX220310940</v>
      </c>
      <c r="F124" t="s">
        <v>80</v>
      </c>
      <c r="G124" t="s">
        <v>80</v>
      </c>
      <c r="H124" t="s">
        <v>81</v>
      </c>
      <c r="I124" t="s">
        <v>369</v>
      </c>
      <c r="J124">
        <v>278</v>
      </c>
      <c r="K124" t="s">
        <v>83</v>
      </c>
      <c r="L124" t="s">
        <v>84</v>
      </c>
      <c r="M124" t="s">
        <v>85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86</v>
      </c>
      <c r="U124" t="b">
        <v>0</v>
      </c>
      <c r="V124" t="s">
        <v>244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86</v>
      </c>
      <c r="AI124" t="s">
        <v>86</v>
      </c>
      <c r="AJ124" t="s">
        <v>86</v>
      </c>
      <c r="AK124" t="s">
        <v>86</v>
      </c>
      <c r="AL124" t="s">
        <v>86</v>
      </c>
      <c r="AM124" t="s">
        <v>86</v>
      </c>
      <c r="AN124" t="s">
        <v>86</v>
      </c>
      <c r="AO124" t="s">
        <v>86</v>
      </c>
      <c r="AP124" t="s">
        <v>86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45">
      <c r="A125" t="s">
        <v>370</v>
      </c>
      <c r="B125" t="s">
        <v>77</v>
      </c>
      <c r="C125" t="s">
        <v>371</v>
      </c>
      <c r="D125" t="s">
        <v>79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80</v>
      </c>
      <c r="G125" t="s">
        <v>80</v>
      </c>
      <c r="H125" t="s">
        <v>81</v>
      </c>
      <c r="I125" t="s">
        <v>372</v>
      </c>
      <c r="J125">
        <v>67</v>
      </c>
      <c r="K125" t="s">
        <v>83</v>
      </c>
      <c r="L125" t="s">
        <v>84</v>
      </c>
      <c r="M125" t="s">
        <v>85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86</v>
      </c>
      <c r="U125" t="b">
        <v>0</v>
      </c>
      <c r="V125" t="s">
        <v>321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351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45">
      <c r="A126" t="s">
        <v>373</v>
      </c>
      <c r="B126" t="s">
        <v>77</v>
      </c>
      <c r="C126" t="s">
        <v>371</v>
      </c>
      <c r="D126" t="s">
        <v>79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80</v>
      </c>
      <c r="G126" t="s">
        <v>80</v>
      </c>
      <c r="H126" t="s">
        <v>81</v>
      </c>
      <c r="I126" t="s">
        <v>374</v>
      </c>
      <c r="J126">
        <v>62</v>
      </c>
      <c r="K126" t="s">
        <v>83</v>
      </c>
      <c r="L126" t="s">
        <v>84</v>
      </c>
      <c r="M126" t="s">
        <v>85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86</v>
      </c>
      <c r="U126" t="b">
        <v>0</v>
      </c>
      <c r="V126" t="s">
        <v>321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351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x14ac:dyDescent="0.45">
      <c r="A127" t="s">
        <v>375</v>
      </c>
      <c r="B127" t="s">
        <v>77</v>
      </c>
      <c r="C127" t="s">
        <v>371</v>
      </c>
      <c r="D127" t="s">
        <v>79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80</v>
      </c>
      <c r="G127" t="s">
        <v>80</v>
      </c>
      <c r="H127" t="s">
        <v>81</v>
      </c>
      <c r="I127" t="s">
        <v>376</v>
      </c>
      <c r="J127">
        <v>28</v>
      </c>
      <c r="K127" t="s">
        <v>83</v>
      </c>
      <c r="L127" t="s">
        <v>84</v>
      </c>
      <c r="M127" t="s">
        <v>85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86</v>
      </c>
      <c r="U127" t="b">
        <v>0</v>
      </c>
      <c r="V127" t="s">
        <v>321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351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45">
      <c r="A128" t="s">
        <v>377</v>
      </c>
      <c r="B128" t="s">
        <v>77</v>
      </c>
      <c r="C128" t="s">
        <v>371</v>
      </c>
      <c r="D128" t="s">
        <v>79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80</v>
      </c>
      <c r="G128" t="s">
        <v>80</v>
      </c>
      <c r="H128" t="s">
        <v>81</v>
      </c>
      <c r="I128" t="s">
        <v>378</v>
      </c>
      <c r="J128">
        <v>28</v>
      </c>
      <c r="K128" t="s">
        <v>83</v>
      </c>
      <c r="L128" t="s">
        <v>84</v>
      </c>
      <c r="M128" t="s">
        <v>85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86</v>
      </c>
      <c r="U128" t="b">
        <v>0</v>
      </c>
      <c r="V128" t="s">
        <v>321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239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45">
      <c r="A129" t="s">
        <v>379</v>
      </c>
      <c r="B129" t="s">
        <v>77</v>
      </c>
      <c r="C129" t="s">
        <v>354</v>
      </c>
      <c r="D129" t="s">
        <v>79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80</v>
      </c>
      <c r="G129" t="s">
        <v>80</v>
      </c>
      <c r="H129" t="s">
        <v>81</v>
      </c>
      <c r="I129" t="s">
        <v>355</v>
      </c>
      <c r="J129">
        <v>337</v>
      </c>
      <c r="K129" t="s">
        <v>83</v>
      </c>
      <c r="L129" t="s">
        <v>84</v>
      </c>
      <c r="M129" t="s">
        <v>85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86</v>
      </c>
      <c r="U129" t="b">
        <v>1</v>
      </c>
      <c r="V129" t="s">
        <v>350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199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45">
      <c r="A130" t="s">
        <v>380</v>
      </c>
      <c r="B130" t="s">
        <v>77</v>
      </c>
      <c r="C130" t="s">
        <v>358</v>
      </c>
      <c r="D130" t="s">
        <v>79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80</v>
      </c>
      <c r="G130" t="s">
        <v>80</v>
      </c>
      <c r="H130" t="s">
        <v>81</v>
      </c>
      <c r="I130" t="s">
        <v>361</v>
      </c>
      <c r="J130">
        <v>326</v>
      </c>
      <c r="K130" t="s">
        <v>83</v>
      </c>
      <c r="L130" t="s">
        <v>84</v>
      </c>
      <c r="M130" t="s">
        <v>85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86</v>
      </c>
      <c r="U130" t="b">
        <v>1</v>
      </c>
      <c r="V130" t="s">
        <v>381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199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x14ac:dyDescent="0.45">
      <c r="A131" t="s">
        <v>382</v>
      </c>
      <c r="B131" t="s">
        <v>77</v>
      </c>
      <c r="C131" t="s">
        <v>358</v>
      </c>
      <c r="D131" t="s">
        <v>79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80</v>
      </c>
      <c r="G131" t="s">
        <v>80</v>
      </c>
      <c r="H131" t="s">
        <v>81</v>
      </c>
      <c r="I131" t="s">
        <v>365</v>
      </c>
      <c r="J131">
        <v>336</v>
      </c>
      <c r="K131" t="s">
        <v>83</v>
      </c>
      <c r="L131" t="s">
        <v>84</v>
      </c>
      <c r="M131" t="s">
        <v>85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86</v>
      </c>
      <c r="U131" t="b">
        <v>1</v>
      </c>
      <c r="V131" t="s">
        <v>383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199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x14ac:dyDescent="0.45">
      <c r="A132" t="s">
        <v>384</v>
      </c>
      <c r="B132" t="s">
        <v>77</v>
      </c>
      <c r="C132" t="s">
        <v>358</v>
      </c>
      <c r="D132" t="s">
        <v>79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80</v>
      </c>
      <c r="G132" t="s">
        <v>80</v>
      </c>
      <c r="H132" t="s">
        <v>81</v>
      </c>
      <c r="I132" t="s">
        <v>369</v>
      </c>
      <c r="J132">
        <v>326</v>
      </c>
      <c r="K132" t="s">
        <v>83</v>
      </c>
      <c r="L132" t="s">
        <v>84</v>
      </c>
      <c r="M132" t="s">
        <v>85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86</v>
      </c>
      <c r="U132" t="b">
        <v>1</v>
      </c>
      <c r="V132" t="s">
        <v>385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199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45">
      <c r="A133" t="s">
        <v>386</v>
      </c>
      <c r="B133" t="s">
        <v>77</v>
      </c>
      <c r="C133" t="s">
        <v>358</v>
      </c>
      <c r="D133" t="s">
        <v>79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80</v>
      </c>
      <c r="G133" t="s">
        <v>80</v>
      </c>
      <c r="H133" t="s">
        <v>81</v>
      </c>
      <c r="I133" t="s">
        <v>367</v>
      </c>
      <c r="J133">
        <v>336</v>
      </c>
      <c r="K133" t="s">
        <v>83</v>
      </c>
      <c r="L133" t="s">
        <v>84</v>
      </c>
      <c r="M133" t="s">
        <v>85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86</v>
      </c>
      <c r="U133" t="b">
        <v>1</v>
      </c>
      <c r="V133" t="s">
        <v>314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239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387</v>
      </c>
      <c r="B134" t="s">
        <v>77</v>
      </c>
      <c r="C134" t="s">
        <v>388</v>
      </c>
      <c r="D134" t="s">
        <v>79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80</v>
      </c>
      <c r="G134" t="s">
        <v>80</v>
      </c>
      <c r="H134" t="s">
        <v>81</v>
      </c>
      <c r="I134" t="s">
        <v>389</v>
      </c>
      <c r="J134">
        <v>28</v>
      </c>
      <c r="K134" t="s">
        <v>83</v>
      </c>
      <c r="L134" t="s">
        <v>84</v>
      </c>
      <c r="M134" t="s">
        <v>85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86</v>
      </c>
      <c r="U134" t="b">
        <v>0</v>
      </c>
      <c r="V134" t="s">
        <v>314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239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45">
      <c r="A135" t="s">
        <v>390</v>
      </c>
      <c r="B135" t="s">
        <v>77</v>
      </c>
      <c r="C135" t="s">
        <v>388</v>
      </c>
      <c r="D135" t="s">
        <v>79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80</v>
      </c>
      <c r="G135" t="s">
        <v>80</v>
      </c>
      <c r="H135" t="s">
        <v>81</v>
      </c>
      <c r="I135" t="s">
        <v>391</v>
      </c>
      <c r="J135">
        <v>69</v>
      </c>
      <c r="K135" t="s">
        <v>83</v>
      </c>
      <c r="L135" t="s">
        <v>84</v>
      </c>
      <c r="M135" t="s">
        <v>85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86</v>
      </c>
      <c r="U135" t="b">
        <v>0</v>
      </c>
      <c r="V135" t="s">
        <v>385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351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45">
      <c r="A136" t="s">
        <v>392</v>
      </c>
      <c r="B136" t="s">
        <v>77</v>
      </c>
      <c r="C136" t="s">
        <v>388</v>
      </c>
      <c r="D136" t="s">
        <v>79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80</v>
      </c>
      <c r="G136" t="s">
        <v>80</v>
      </c>
      <c r="H136" t="s">
        <v>81</v>
      </c>
      <c r="I136" t="s">
        <v>393</v>
      </c>
      <c r="J136">
        <v>28</v>
      </c>
      <c r="K136" t="s">
        <v>83</v>
      </c>
      <c r="L136" t="s">
        <v>84</v>
      </c>
      <c r="M136" t="s">
        <v>85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86</v>
      </c>
      <c r="U136" t="b">
        <v>0</v>
      </c>
      <c r="V136" t="s">
        <v>394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199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x14ac:dyDescent="0.45">
      <c r="A137" t="s">
        <v>395</v>
      </c>
      <c r="B137" t="s">
        <v>77</v>
      </c>
      <c r="C137" t="s">
        <v>388</v>
      </c>
      <c r="D137" t="s">
        <v>79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80</v>
      </c>
      <c r="G137" t="s">
        <v>80</v>
      </c>
      <c r="H137" t="s">
        <v>81</v>
      </c>
      <c r="I137" t="s">
        <v>396</v>
      </c>
      <c r="J137">
        <v>275</v>
      </c>
      <c r="K137" t="s">
        <v>83</v>
      </c>
      <c r="L137" t="s">
        <v>84</v>
      </c>
      <c r="M137" t="s">
        <v>85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86</v>
      </c>
      <c r="U137" t="b">
        <v>0</v>
      </c>
      <c r="V137" t="s">
        <v>350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86</v>
      </c>
      <c r="AI137" t="s">
        <v>86</v>
      </c>
      <c r="AJ137" t="s">
        <v>86</v>
      </c>
      <c r="AK137" t="s">
        <v>86</v>
      </c>
      <c r="AL137" t="s">
        <v>86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45">
      <c r="A138" t="s">
        <v>397</v>
      </c>
      <c r="B138" t="s">
        <v>77</v>
      </c>
      <c r="C138" t="s">
        <v>388</v>
      </c>
      <c r="D138" t="s">
        <v>79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80</v>
      </c>
      <c r="G138" t="s">
        <v>80</v>
      </c>
      <c r="H138" t="s">
        <v>81</v>
      </c>
      <c r="I138" t="s">
        <v>396</v>
      </c>
      <c r="J138">
        <v>395</v>
      </c>
      <c r="K138" t="s">
        <v>83</v>
      </c>
      <c r="L138" t="s">
        <v>84</v>
      </c>
      <c r="M138" t="s">
        <v>85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86</v>
      </c>
      <c r="U138" t="b">
        <v>1</v>
      </c>
      <c r="V138" t="s">
        <v>350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298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45">
      <c r="A139" t="s">
        <v>398</v>
      </c>
      <c r="B139" t="s">
        <v>77</v>
      </c>
      <c r="C139" t="s">
        <v>329</v>
      </c>
      <c r="D139" t="s">
        <v>79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80</v>
      </c>
      <c r="G139" t="s">
        <v>80</v>
      </c>
      <c r="H139" t="s">
        <v>81</v>
      </c>
      <c r="I139" t="s">
        <v>399</v>
      </c>
      <c r="J139">
        <v>28</v>
      </c>
      <c r="K139" t="s">
        <v>83</v>
      </c>
      <c r="L139" t="s">
        <v>84</v>
      </c>
      <c r="M139" t="s">
        <v>85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86</v>
      </c>
      <c r="U139" t="b">
        <v>0</v>
      </c>
      <c r="V139" t="s">
        <v>394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298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400</v>
      </c>
      <c r="B140" t="s">
        <v>77</v>
      </c>
      <c r="C140" t="s">
        <v>401</v>
      </c>
      <c r="D140" t="s">
        <v>79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80</v>
      </c>
      <c r="G140" t="s">
        <v>80</v>
      </c>
      <c r="H140" t="s">
        <v>81</v>
      </c>
      <c r="I140" t="s">
        <v>402</v>
      </c>
      <c r="J140">
        <v>1211</v>
      </c>
      <c r="K140" t="s">
        <v>83</v>
      </c>
      <c r="L140" t="s">
        <v>84</v>
      </c>
      <c r="M140" t="s">
        <v>85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86</v>
      </c>
      <c r="U140" t="b">
        <v>0</v>
      </c>
      <c r="V140" t="s">
        <v>87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86</v>
      </c>
      <c r="AI140" t="s">
        <v>86</v>
      </c>
      <c r="AJ140" t="s">
        <v>86</v>
      </c>
      <c r="AK140" t="s">
        <v>86</v>
      </c>
      <c r="AL140" t="s">
        <v>86</v>
      </c>
      <c r="AM140" t="s">
        <v>86</v>
      </c>
      <c r="AN140" t="s">
        <v>86</v>
      </c>
      <c r="AO140" t="s">
        <v>86</v>
      </c>
      <c r="AP140" t="s">
        <v>86</v>
      </c>
      <c r="AQ140" t="s">
        <v>86</v>
      </c>
      <c r="AR140" t="s">
        <v>86</v>
      </c>
      <c r="AS140" t="s">
        <v>86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45">
      <c r="A141" t="s">
        <v>403</v>
      </c>
      <c r="B141" t="s">
        <v>77</v>
      </c>
      <c r="C141" t="s">
        <v>404</v>
      </c>
      <c r="D141" t="s">
        <v>79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80</v>
      </c>
      <c r="G141" t="s">
        <v>80</v>
      </c>
      <c r="H141" t="s">
        <v>81</v>
      </c>
      <c r="I141" t="s">
        <v>405</v>
      </c>
      <c r="J141">
        <v>116</v>
      </c>
      <c r="K141" t="s">
        <v>83</v>
      </c>
      <c r="L141" t="s">
        <v>84</v>
      </c>
      <c r="M141" t="s">
        <v>85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86</v>
      </c>
      <c r="U141" t="b">
        <v>0</v>
      </c>
      <c r="V141" t="s">
        <v>406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407</v>
      </c>
      <c r="B142" t="s">
        <v>77</v>
      </c>
      <c r="C142" t="s">
        <v>408</v>
      </c>
      <c r="D142" t="s">
        <v>79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80</v>
      </c>
      <c r="G142" t="s">
        <v>80</v>
      </c>
      <c r="H142" t="s">
        <v>81</v>
      </c>
      <c r="I142" t="s">
        <v>409</v>
      </c>
      <c r="J142">
        <v>80</v>
      </c>
      <c r="K142" t="s">
        <v>83</v>
      </c>
      <c r="L142" t="s">
        <v>84</v>
      </c>
      <c r="M142" t="s">
        <v>85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86</v>
      </c>
      <c r="U142" t="b">
        <v>0</v>
      </c>
      <c r="V142" t="s">
        <v>406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86</v>
      </c>
      <c r="AI142" t="s">
        <v>86</v>
      </c>
      <c r="AJ142" t="s">
        <v>86</v>
      </c>
      <c r="AK142" t="s">
        <v>86</v>
      </c>
      <c r="AL142" t="s">
        <v>86</v>
      </c>
      <c r="AM142" t="s">
        <v>86</v>
      </c>
      <c r="AN142" t="s">
        <v>86</v>
      </c>
      <c r="AO142" t="s">
        <v>86</v>
      </c>
      <c r="AP142" t="s">
        <v>86</v>
      </c>
      <c r="AQ142" t="s">
        <v>86</v>
      </c>
      <c r="AR142" t="s">
        <v>86</v>
      </c>
      <c r="AS142" t="s">
        <v>86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410</v>
      </c>
      <c r="B143" t="s">
        <v>77</v>
      </c>
      <c r="C143" t="s">
        <v>408</v>
      </c>
      <c r="D143" t="s">
        <v>79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80</v>
      </c>
      <c r="G143" t="s">
        <v>80</v>
      </c>
      <c r="H143" t="s">
        <v>81</v>
      </c>
      <c r="I143" t="s">
        <v>411</v>
      </c>
      <c r="J143">
        <v>28</v>
      </c>
      <c r="K143" t="s">
        <v>83</v>
      </c>
      <c r="L143" t="s">
        <v>84</v>
      </c>
      <c r="M143" t="s">
        <v>85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86</v>
      </c>
      <c r="U143" t="b">
        <v>0</v>
      </c>
      <c r="V143" t="s">
        <v>157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412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413</v>
      </c>
      <c r="B144" t="s">
        <v>77</v>
      </c>
      <c r="C144" t="s">
        <v>414</v>
      </c>
      <c r="D144" t="s">
        <v>79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80</v>
      </c>
      <c r="G144" t="s">
        <v>80</v>
      </c>
      <c r="H144" t="s">
        <v>81</v>
      </c>
      <c r="I144" t="s">
        <v>415</v>
      </c>
      <c r="J144">
        <v>52</v>
      </c>
      <c r="K144" t="s">
        <v>83</v>
      </c>
      <c r="L144" t="s">
        <v>84</v>
      </c>
      <c r="M144" t="s">
        <v>85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86</v>
      </c>
      <c r="U144" t="b">
        <v>0</v>
      </c>
      <c r="V144" t="s">
        <v>157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412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416</v>
      </c>
      <c r="B145" t="s">
        <v>77</v>
      </c>
      <c r="C145" t="s">
        <v>414</v>
      </c>
      <c r="D145" t="s">
        <v>79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80</v>
      </c>
      <c r="G145" t="s">
        <v>80</v>
      </c>
      <c r="H145" t="s">
        <v>81</v>
      </c>
      <c r="I145" t="s">
        <v>417</v>
      </c>
      <c r="J145">
        <v>52</v>
      </c>
      <c r="K145" t="s">
        <v>83</v>
      </c>
      <c r="L145" t="s">
        <v>84</v>
      </c>
      <c r="M145" t="s">
        <v>85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86</v>
      </c>
      <c r="U145" t="b">
        <v>0</v>
      </c>
      <c r="V145" t="s">
        <v>418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419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x14ac:dyDescent="0.45">
      <c r="A146" t="s">
        <v>420</v>
      </c>
      <c r="B146" t="s">
        <v>77</v>
      </c>
      <c r="C146" t="s">
        <v>421</v>
      </c>
      <c r="D146" t="s">
        <v>79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80</v>
      </c>
      <c r="G146" t="s">
        <v>80</v>
      </c>
      <c r="H146" t="s">
        <v>81</v>
      </c>
      <c r="I146" t="s">
        <v>422</v>
      </c>
      <c r="J146">
        <v>106</v>
      </c>
      <c r="K146" t="s">
        <v>83</v>
      </c>
      <c r="L146" t="s">
        <v>84</v>
      </c>
      <c r="M146" t="s">
        <v>85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86</v>
      </c>
      <c r="U146" t="b">
        <v>0</v>
      </c>
      <c r="V146" t="s">
        <v>423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86</v>
      </c>
      <c r="AI146" t="s">
        <v>86</v>
      </c>
      <c r="AJ146" t="s">
        <v>86</v>
      </c>
      <c r="AK146" t="s">
        <v>86</v>
      </c>
      <c r="AL146" t="s">
        <v>86</v>
      </c>
      <c r="AM146" t="s">
        <v>86</v>
      </c>
      <c r="AN146" t="s">
        <v>86</v>
      </c>
      <c r="AO146" t="s">
        <v>86</v>
      </c>
      <c r="AP146" t="s">
        <v>86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424</v>
      </c>
      <c r="B147" t="s">
        <v>77</v>
      </c>
      <c r="C147" t="s">
        <v>414</v>
      </c>
      <c r="D147" t="s">
        <v>79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80</v>
      </c>
      <c r="G147" t="s">
        <v>80</v>
      </c>
      <c r="H147" t="s">
        <v>81</v>
      </c>
      <c r="I147" t="s">
        <v>425</v>
      </c>
      <c r="J147">
        <v>46</v>
      </c>
      <c r="K147" t="s">
        <v>83</v>
      </c>
      <c r="L147" t="s">
        <v>84</v>
      </c>
      <c r="M147" t="s">
        <v>85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86</v>
      </c>
      <c r="U147" t="b">
        <v>0</v>
      </c>
      <c r="V147" t="s">
        <v>157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412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45">
      <c r="A148" t="s">
        <v>426</v>
      </c>
      <c r="B148" t="s">
        <v>77</v>
      </c>
      <c r="C148" t="s">
        <v>414</v>
      </c>
      <c r="D148" t="s">
        <v>79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80</v>
      </c>
      <c r="G148" t="s">
        <v>80</v>
      </c>
      <c r="H148" t="s">
        <v>81</v>
      </c>
      <c r="I148" t="s">
        <v>427</v>
      </c>
      <c r="J148">
        <v>49</v>
      </c>
      <c r="K148" t="s">
        <v>83</v>
      </c>
      <c r="L148" t="s">
        <v>84</v>
      </c>
      <c r="M148" t="s">
        <v>85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86</v>
      </c>
      <c r="U148" t="b">
        <v>0</v>
      </c>
      <c r="V148" t="s">
        <v>423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412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428</v>
      </c>
      <c r="B149" t="s">
        <v>77</v>
      </c>
      <c r="C149" t="s">
        <v>408</v>
      </c>
      <c r="D149" t="s">
        <v>79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80</v>
      </c>
      <c r="G149" t="s">
        <v>80</v>
      </c>
      <c r="H149" t="s">
        <v>81</v>
      </c>
      <c r="I149" t="s">
        <v>429</v>
      </c>
      <c r="J149">
        <v>80</v>
      </c>
      <c r="K149" t="s">
        <v>83</v>
      </c>
      <c r="L149" t="s">
        <v>84</v>
      </c>
      <c r="M149" t="s">
        <v>85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86</v>
      </c>
      <c r="U149" t="b">
        <v>0</v>
      </c>
      <c r="V149" t="s">
        <v>423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86</v>
      </c>
      <c r="AI149" t="s">
        <v>86</v>
      </c>
      <c r="AJ149" t="s">
        <v>86</v>
      </c>
      <c r="AK149" t="s">
        <v>86</v>
      </c>
      <c r="AL149" t="s">
        <v>86</v>
      </c>
      <c r="AM149" t="s">
        <v>86</v>
      </c>
      <c r="AN149" t="s">
        <v>86</v>
      </c>
      <c r="AO149" t="s">
        <v>86</v>
      </c>
      <c r="AP149" t="s">
        <v>86</v>
      </c>
      <c r="AQ149" t="s">
        <v>86</v>
      </c>
      <c r="AR149" t="s">
        <v>86</v>
      </c>
      <c r="AS149" t="s">
        <v>86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45">
      <c r="A150" t="s">
        <v>430</v>
      </c>
      <c r="B150" t="s">
        <v>77</v>
      </c>
      <c r="C150" t="s">
        <v>404</v>
      </c>
      <c r="D150" t="s">
        <v>79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80</v>
      </c>
      <c r="G150" t="s">
        <v>80</v>
      </c>
      <c r="H150" t="s">
        <v>81</v>
      </c>
      <c r="I150" t="s">
        <v>405</v>
      </c>
      <c r="J150">
        <v>168</v>
      </c>
      <c r="K150" t="s">
        <v>83</v>
      </c>
      <c r="L150" t="s">
        <v>84</v>
      </c>
      <c r="M150" t="s">
        <v>85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86</v>
      </c>
      <c r="U150" t="b">
        <v>1</v>
      </c>
      <c r="V150" t="s">
        <v>406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412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x14ac:dyDescent="0.45">
      <c r="A151" t="s">
        <v>431</v>
      </c>
      <c r="B151" t="s">
        <v>77</v>
      </c>
      <c r="C151" t="s">
        <v>408</v>
      </c>
      <c r="D151" t="s">
        <v>79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80</v>
      </c>
      <c r="G151" t="s">
        <v>80</v>
      </c>
      <c r="H151" t="s">
        <v>81</v>
      </c>
      <c r="I151" t="s">
        <v>432</v>
      </c>
      <c r="J151">
        <v>32</v>
      </c>
      <c r="K151" t="s">
        <v>83</v>
      </c>
      <c r="L151" t="s">
        <v>84</v>
      </c>
      <c r="M151" t="s">
        <v>85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86</v>
      </c>
      <c r="U151" t="b">
        <v>0</v>
      </c>
      <c r="V151" t="s">
        <v>107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181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433</v>
      </c>
      <c r="B152" t="s">
        <v>77</v>
      </c>
      <c r="C152" t="s">
        <v>408</v>
      </c>
      <c r="D152" t="s">
        <v>79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80</v>
      </c>
      <c r="G152" t="s">
        <v>80</v>
      </c>
      <c r="H152" t="s">
        <v>81</v>
      </c>
      <c r="I152" t="s">
        <v>434</v>
      </c>
      <c r="J152">
        <v>32</v>
      </c>
      <c r="K152" t="s">
        <v>83</v>
      </c>
      <c r="L152" t="s">
        <v>84</v>
      </c>
      <c r="M152" t="s">
        <v>85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86</v>
      </c>
      <c r="U152" t="b">
        <v>0</v>
      </c>
      <c r="V152" t="s">
        <v>126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98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435</v>
      </c>
      <c r="B153" t="s">
        <v>77</v>
      </c>
      <c r="C153" t="s">
        <v>436</v>
      </c>
      <c r="D153" t="s">
        <v>79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80</v>
      </c>
      <c r="G153" t="s">
        <v>80</v>
      </c>
      <c r="H153" t="s">
        <v>81</v>
      </c>
      <c r="I153" t="s">
        <v>437</v>
      </c>
      <c r="J153">
        <v>175</v>
      </c>
      <c r="K153" t="s">
        <v>83</v>
      </c>
      <c r="L153" t="s">
        <v>84</v>
      </c>
      <c r="M153" t="s">
        <v>85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86</v>
      </c>
      <c r="U153" t="b">
        <v>0</v>
      </c>
      <c r="V153" t="s">
        <v>87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86</v>
      </c>
      <c r="AI153" t="s">
        <v>86</v>
      </c>
      <c r="AJ153" t="s">
        <v>86</v>
      </c>
      <c r="AK153" t="s">
        <v>86</v>
      </c>
      <c r="AL153" t="s">
        <v>86</v>
      </c>
      <c r="AM153" t="s">
        <v>86</v>
      </c>
      <c r="AN153" t="s">
        <v>86</v>
      </c>
      <c r="AO153" t="s">
        <v>86</v>
      </c>
      <c r="AP153" t="s">
        <v>86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438</v>
      </c>
      <c r="B154" t="s">
        <v>77</v>
      </c>
      <c r="C154" t="s">
        <v>408</v>
      </c>
      <c r="D154" t="s">
        <v>79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80</v>
      </c>
      <c r="G154" t="s">
        <v>80</v>
      </c>
      <c r="H154" t="s">
        <v>81</v>
      </c>
      <c r="I154" t="s">
        <v>439</v>
      </c>
      <c r="J154">
        <v>32</v>
      </c>
      <c r="K154" t="s">
        <v>83</v>
      </c>
      <c r="L154" t="s">
        <v>84</v>
      </c>
      <c r="M154" t="s">
        <v>85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86</v>
      </c>
      <c r="U154" t="b">
        <v>0</v>
      </c>
      <c r="V154" t="s">
        <v>126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98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45">
      <c r="A155" t="s">
        <v>440</v>
      </c>
      <c r="B155" t="s">
        <v>77</v>
      </c>
      <c r="C155" t="s">
        <v>408</v>
      </c>
      <c r="D155" t="s">
        <v>79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80</v>
      </c>
      <c r="G155" t="s">
        <v>80</v>
      </c>
      <c r="H155" t="s">
        <v>81</v>
      </c>
      <c r="I155" t="s">
        <v>409</v>
      </c>
      <c r="J155">
        <v>128</v>
      </c>
      <c r="K155" t="s">
        <v>83</v>
      </c>
      <c r="L155" t="s">
        <v>84</v>
      </c>
      <c r="M155" t="s">
        <v>85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86</v>
      </c>
      <c r="U155" t="b">
        <v>1</v>
      </c>
      <c r="V155" t="s">
        <v>418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441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x14ac:dyDescent="0.45">
      <c r="A156" t="s">
        <v>442</v>
      </c>
      <c r="B156" t="s">
        <v>77</v>
      </c>
      <c r="C156" t="s">
        <v>443</v>
      </c>
      <c r="D156" t="s">
        <v>79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80</v>
      </c>
      <c r="G156" t="s">
        <v>80</v>
      </c>
      <c r="H156" t="s">
        <v>81</v>
      </c>
      <c r="I156" t="s">
        <v>444</v>
      </c>
      <c r="J156">
        <v>182</v>
      </c>
      <c r="K156" t="s">
        <v>83</v>
      </c>
      <c r="L156" t="s">
        <v>84</v>
      </c>
      <c r="M156" t="s">
        <v>85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86</v>
      </c>
      <c r="U156" t="b">
        <v>0</v>
      </c>
      <c r="V156" t="s">
        <v>87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86</v>
      </c>
      <c r="AI156" t="s">
        <v>86</v>
      </c>
      <c r="AJ156" t="s">
        <v>86</v>
      </c>
      <c r="AK156" t="s">
        <v>86</v>
      </c>
      <c r="AL156" t="s">
        <v>86</v>
      </c>
      <c r="AM156" t="s">
        <v>86</v>
      </c>
      <c r="AN156" t="s">
        <v>86</v>
      </c>
      <c r="AO156" t="s">
        <v>86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45">
      <c r="A157" t="s">
        <v>445</v>
      </c>
      <c r="B157" t="s">
        <v>77</v>
      </c>
      <c r="C157" t="s">
        <v>446</v>
      </c>
      <c r="D157" t="s">
        <v>79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80</v>
      </c>
      <c r="G157" t="s">
        <v>80</v>
      </c>
      <c r="H157" t="s">
        <v>81</v>
      </c>
      <c r="I157" t="s">
        <v>447</v>
      </c>
      <c r="J157">
        <v>217</v>
      </c>
      <c r="K157" t="s">
        <v>83</v>
      </c>
      <c r="L157" t="s">
        <v>84</v>
      </c>
      <c r="M157" t="s">
        <v>85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86</v>
      </c>
      <c r="U157" t="b">
        <v>0</v>
      </c>
      <c r="V157" t="s">
        <v>87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86</v>
      </c>
      <c r="AI157" t="s">
        <v>86</v>
      </c>
      <c r="AJ157" t="s">
        <v>86</v>
      </c>
      <c r="AK157" t="s">
        <v>86</v>
      </c>
      <c r="AL157" t="s">
        <v>86</v>
      </c>
      <c r="AM157" t="s">
        <v>86</v>
      </c>
      <c r="AN157" t="s">
        <v>86</v>
      </c>
      <c r="AO157" t="s">
        <v>86</v>
      </c>
      <c r="AP157" t="s">
        <v>86</v>
      </c>
      <c r="AQ157" t="s">
        <v>86</v>
      </c>
      <c r="AR157" t="s">
        <v>86</v>
      </c>
      <c r="AS157" t="s">
        <v>86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x14ac:dyDescent="0.45">
      <c r="A158" t="s">
        <v>448</v>
      </c>
      <c r="B158" t="s">
        <v>77</v>
      </c>
      <c r="C158" t="s">
        <v>449</v>
      </c>
      <c r="D158" t="s">
        <v>79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80</v>
      </c>
      <c r="G158" t="s">
        <v>80</v>
      </c>
      <c r="H158" t="s">
        <v>81</v>
      </c>
      <c r="I158" t="s">
        <v>450</v>
      </c>
      <c r="J158">
        <v>170</v>
      </c>
      <c r="K158" t="s">
        <v>83</v>
      </c>
      <c r="L158" t="s">
        <v>84</v>
      </c>
      <c r="M158" t="s">
        <v>85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86</v>
      </c>
      <c r="U158" t="b">
        <v>0</v>
      </c>
      <c r="V158" t="s">
        <v>87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45">
      <c r="A159" t="s">
        <v>451</v>
      </c>
      <c r="B159" t="s">
        <v>77</v>
      </c>
      <c r="C159" t="s">
        <v>421</v>
      </c>
      <c r="D159" t="s">
        <v>79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80</v>
      </c>
      <c r="G159" t="s">
        <v>80</v>
      </c>
      <c r="H159" t="s">
        <v>81</v>
      </c>
      <c r="I159" t="s">
        <v>422</v>
      </c>
      <c r="J159">
        <v>158</v>
      </c>
      <c r="K159" t="s">
        <v>83</v>
      </c>
      <c r="L159" t="s">
        <v>84</v>
      </c>
      <c r="M159" t="s">
        <v>85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86</v>
      </c>
      <c r="U159" t="b">
        <v>1</v>
      </c>
      <c r="V159" t="s">
        <v>418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419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x14ac:dyDescent="0.45">
      <c r="A160" t="s">
        <v>452</v>
      </c>
      <c r="B160" t="s">
        <v>77</v>
      </c>
      <c r="C160" t="s">
        <v>408</v>
      </c>
      <c r="D160" t="s">
        <v>79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80</v>
      </c>
      <c r="G160" t="s">
        <v>80</v>
      </c>
      <c r="H160" t="s">
        <v>81</v>
      </c>
      <c r="I160" t="s">
        <v>429</v>
      </c>
      <c r="J160">
        <v>128</v>
      </c>
      <c r="K160" t="s">
        <v>83</v>
      </c>
      <c r="L160" t="s">
        <v>84</v>
      </c>
      <c r="M160" t="s">
        <v>85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86</v>
      </c>
      <c r="U160" t="b">
        <v>1</v>
      </c>
      <c r="V160" t="s">
        <v>157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412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45">
      <c r="A161" t="s">
        <v>453</v>
      </c>
      <c r="B161" t="s">
        <v>77</v>
      </c>
      <c r="C161" t="s">
        <v>414</v>
      </c>
      <c r="D161" t="s">
        <v>79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80</v>
      </c>
      <c r="G161" t="s">
        <v>80</v>
      </c>
      <c r="H161" t="s">
        <v>81</v>
      </c>
      <c r="I161" t="s">
        <v>454</v>
      </c>
      <c r="J161">
        <v>28</v>
      </c>
      <c r="K161" t="s">
        <v>83</v>
      </c>
      <c r="L161" t="s">
        <v>84</v>
      </c>
      <c r="M161" t="s">
        <v>85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86</v>
      </c>
      <c r="U161" t="b">
        <v>0</v>
      </c>
      <c r="V161" t="s">
        <v>157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419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x14ac:dyDescent="0.45">
      <c r="A162" t="s">
        <v>455</v>
      </c>
      <c r="B162" t="s">
        <v>77</v>
      </c>
      <c r="C162" t="s">
        <v>414</v>
      </c>
      <c r="D162" t="s">
        <v>79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80</v>
      </c>
      <c r="G162" t="s">
        <v>80</v>
      </c>
      <c r="H162" t="s">
        <v>81</v>
      </c>
      <c r="I162" t="s">
        <v>456</v>
      </c>
      <c r="J162">
        <v>28</v>
      </c>
      <c r="K162" t="s">
        <v>83</v>
      </c>
      <c r="L162" t="s">
        <v>84</v>
      </c>
      <c r="M162" t="s">
        <v>85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86</v>
      </c>
      <c r="U162" t="b">
        <v>0</v>
      </c>
      <c r="V162" t="s">
        <v>157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412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457</v>
      </c>
      <c r="B163" t="s">
        <v>77</v>
      </c>
      <c r="C163" t="s">
        <v>458</v>
      </c>
      <c r="D163" t="s">
        <v>79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80</v>
      </c>
      <c r="G163" t="s">
        <v>80</v>
      </c>
      <c r="H163" t="s">
        <v>81</v>
      </c>
      <c r="I163" t="s">
        <v>459</v>
      </c>
      <c r="J163">
        <v>248</v>
      </c>
      <c r="K163" t="s">
        <v>83</v>
      </c>
      <c r="L163" t="s">
        <v>84</v>
      </c>
      <c r="M163" t="s">
        <v>85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86</v>
      </c>
      <c r="U163" t="b">
        <v>0</v>
      </c>
      <c r="V163" t="s">
        <v>87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86</v>
      </c>
      <c r="AI163" t="s">
        <v>86</v>
      </c>
      <c r="AJ163" t="s">
        <v>86</v>
      </c>
      <c r="AK163" t="s">
        <v>86</v>
      </c>
      <c r="AL163" t="s">
        <v>86</v>
      </c>
      <c r="AM163" t="s">
        <v>86</v>
      </c>
      <c r="AN163" t="s">
        <v>86</v>
      </c>
      <c r="AO163" t="s">
        <v>86</v>
      </c>
      <c r="AP163" t="s">
        <v>86</v>
      </c>
      <c r="AQ163" t="s">
        <v>86</v>
      </c>
      <c r="AR163" t="s">
        <v>86</v>
      </c>
      <c r="AS163" t="s">
        <v>86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460</v>
      </c>
      <c r="B164" t="s">
        <v>77</v>
      </c>
      <c r="C164" t="s">
        <v>461</v>
      </c>
      <c r="D164" t="s">
        <v>79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80</v>
      </c>
      <c r="G164" t="s">
        <v>80</v>
      </c>
      <c r="H164" t="s">
        <v>81</v>
      </c>
      <c r="I164" t="s">
        <v>462</v>
      </c>
      <c r="J164">
        <v>135</v>
      </c>
      <c r="K164" t="s">
        <v>83</v>
      </c>
      <c r="L164" t="s">
        <v>84</v>
      </c>
      <c r="M164" t="s">
        <v>85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86</v>
      </c>
      <c r="U164" t="b">
        <v>0</v>
      </c>
      <c r="V164" t="s">
        <v>157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101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45">
      <c r="A165" t="s">
        <v>463</v>
      </c>
      <c r="B165" t="s">
        <v>77</v>
      </c>
      <c r="C165" t="s">
        <v>464</v>
      </c>
      <c r="D165" t="s">
        <v>79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80</v>
      </c>
      <c r="G165" t="s">
        <v>80</v>
      </c>
      <c r="H165" t="s">
        <v>81</v>
      </c>
      <c r="I165" t="s">
        <v>465</v>
      </c>
      <c r="J165">
        <v>0</v>
      </c>
      <c r="K165" t="s">
        <v>83</v>
      </c>
      <c r="L165" t="s">
        <v>84</v>
      </c>
      <c r="M165" t="s">
        <v>85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86</v>
      </c>
      <c r="U165" t="b">
        <v>0</v>
      </c>
      <c r="V165" t="s">
        <v>87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181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466</v>
      </c>
      <c r="B166" t="s">
        <v>77</v>
      </c>
      <c r="C166" t="s">
        <v>467</v>
      </c>
      <c r="D166" t="s">
        <v>79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80</v>
      </c>
      <c r="G166" t="s">
        <v>80</v>
      </c>
      <c r="H166" t="s">
        <v>81</v>
      </c>
      <c r="I166" t="s">
        <v>468</v>
      </c>
      <c r="J166">
        <v>28</v>
      </c>
      <c r="K166" t="s">
        <v>83</v>
      </c>
      <c r="L166" t="s">
        <v>84</v>
      </c>
      <c r="M166" t="s">
        <v>85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86</v>
      </c>
      <c r="U166" t="b">
        <v>0</v>
      </c>
      <c r="V166" t="s">
        <v>157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98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45">
      <c r="A167" t="s">
        <v>469</v>
      </c>
      <c r="B167" t="s">
        <v>77</v>
      </c>
      <c r="C167" t="s">
        <v>467</v>
      </c>
      <c r="D167" t="s">
        <v>79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80</v>
      </c>
      <c r="G167" t="s">
        <v>80</v>
      </c>
      <c r="H167" t="s">
        <v>81</v>
      </c>
      <c r="I167" t="s">
        <v>470</v>
      </c>
      <c r="J167">
        <v>56</v>
      </c>
      <c r="K167" t="s">
        <v>83</v>
      </c>
      <c r="L167" t="s">
        <v>84</v>
      </c>
      <c r="M167" t="s">
        <v>85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86</v>
      </c>
      <c r="U167" t="b">
        <v>0</v>
      </c>
      <c r="V167" t="s">
        <v>157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101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45">
      <c r="A168" t="s">
        <v>471</v>
      </c>
      <c r="B168" t="s">
        <v>77</v>
      </c>
      <c r="C168" t="s">
        <v>467</v>
      </c>
      <c r="D168" t="s">
        <v>79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80</v>
      </c>
      <c r="G168" t="s">
        <v>80</v>
      </c>
      <c r="H168" t="s">
        <v>81</v>
      </c>
      <c r="I168" t="s">
        <v>472</v>
      </c>
      <c r="J168">
        <v>56</v>
      </c>
      <c r="K168" t="s">
        <v>83</v>
      </c>
      <c r="L168" t="s">
        <v>84</v>
      </c>
      <c r="M168" t="s">
        <v>85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86</v>
      </c>
      <c r="U168" t="b">
        <v>0</v>
      </c>
      <c r="V168" t="s">
        <v>157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101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473</v>
      </c>
      <c r="B169" t="s">
        <v>77</v>
      </c>
      <c r="C169" t="s">
        <v>467</v>
      </c>
      <c r="D169" t="s">
        <v>79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80</v>
      </c>
      <c r="G169" t="s">
        <v>80</v>
      </c>
      <c r="H169" t="s">
        <v>81</v>
      </c>
      <c r="I169" t="s">
        <v>474</v>
      </c>
      <c r="J169">
        <v>28</v>
      </c>
      <c r="K169" t="s">
        <v>83</v>
      </c>
      <c r="L169" t="s">
        <v>84</v>
      </c>
      <c r="M169" t="s">
        <v>85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86</v>
      </c>
      <c r="U169" t="b">
        <v>0</v>
      </c>
      <c r="V169" t="s">
        <v>157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101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475</v>
      </c>
      <c r="B170" t="s">
        <v>77</v>
      </c>
      <c r="C170" t="s">
        <v>476</v>
      </c>
      <c r="D170" t="s">
        <v>79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80</v>
      </c>
      <c r="G170" t="s">
        <v>80</v>
      </c>
      <c r="H170" t="s">
        <v>81</v>
      </c>
      <c r="I170" t="s">
        <v>477</v>
      </c>
      <c r="J170">
        <v>84</v>
      </c>
      <c r="K170" t="s">
        <v>83</v>
      </c>
      <c r="L170" t="s">
        <v>84</v>
      </c>
      <c r="M170" t="s">
        <v>85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86</v>
      </c>
      <c r="U170" t="b">
        <v>0</v>
      </c>
      <c r="V170" t="s">
        <v>87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478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x14ac:dyDescent="0.45">
      <c r="A171" t="s">
        <v>479</v>
      </c>
      <c r="B171" t="s">
        <v>77</v>
      </c>
      <c r="C171" t="s">
        <v>476</v>
      </c>
      <c r="D171" t="s">
        <v>79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80</v>
      </c>
      <c r="G171" t="s">
        <v>80</v>
      </c>
      <c r="H171" t="s">
        <v>81</v>
      </c>
      <c r="I171" t="s">
        <v>480</v>
      </c>
      <c r="J171">
        <v>28</v>
      </c>
      <c r="K171" t="s">
        <v>83</v>
      </c>
      <c r="L171" t="s">
        <v>84</v>
      </c>
      <c r="M171" t="s">
        <v>85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86</v>
      </c>
      <c r="U171" t="b">
        <v>0</v>
      </c>
      <c r="V171" t="s">
        <v>157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181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481</v>
      </c>
      <c r="B172" t="s">
        <v>77</v>
      </c>
      <c r="C172" t="s">
        <v>476</v>
      </c>
      <c r="D172" t="s">
        <v>79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80</v>
      </c>
      <c r="G172" t="s">
        <v>80</v>
      </c>
      <c r="H172" t="s">
        <v>81</v>
      </c>
      <c r="I172" t="s">
        <v>482</v>
      </c>
      <c r="J172">
        <v>28</v>
      </c>
      <c r="K172" t="s">
        <v>83</v>
      </c>
      <c r="L172" t="s">
        <v>84</v>
      </c>
      <c r="M172" t="s">
        <v>85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86</v>
      </c>
      <c r="U172" t="b">
        <v>0</v>
      </c>
      <c r="V172" t="s">
        <v>87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98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45">
      <c r="A173" t="s">
        <v>483</v>
      </c>
      <c r="B173" t="s">
        <v>77</v>
      </c>
      <c r="C173" t="s">
        <v>162</v>
      </c>
      <c r="D173" t="s">
        <v>79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80</v>
      </c>
      <c r="G173" t="s">
        <v>80</v>
      </c>
      <c r="H173" t="s">
        <v>81</v>
      </c>
      <c r="I173" t="s">
        <v>484</v>
      </c>
      <c r="J173">
        <v>262</v>
      </c>
      <c r="K173" t="s">
        <v>83</v>
      </c>
      <c r="L173" t="s">
        <v>84</v>
      </c>
      <c r="M173" t="s">
        <v>85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86</v>
      </c>
      <c r="U173" t="b">
        <v>0</v>
      </c>
      <c r="V173" t="s">
        <v>87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86</v>
      </c>
      <c r="AI173" t="s">
        <v>86</v>
      </c>
      <c r="AJ173" t="s">
        <v>86</v>
      </c>
      <c r="AK173" t="s">
        <v>86</v>
      </c>
      <c r="AL173" t="s">
        <v>86</v>
      </c>
      <c r="AM173" t="s">
        <v>86</v>
      </c>
      <c r="AN173" t="s">
        <v>86</v>
      </c>
      <c r="AO173" t="s">
        <v>86</v>
      </c>
      <c r="AP173" t="s">
        <v>86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x14ac:dyDescent="0.45">
      <c r="A174" t="s">
        <v>485</v>
      </c>
      <c r="B174" t="s">
        <v>77</v>
      </c>
      <c r="C174" t="s">
        <v>443</v>
      </c>
      <c r="D174" t="s">
        <v>79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80</v>
      </c>
      <c r="G174" t="s">
        <v>80</v>
      </c>
      <c r="H174" t="s">
        <v>81</v>
      </c>
      <c r="I174" t="s">
        <v>444</v>
      </c>
      <c r="J174">
        <v>442</v>
      </c>
      <c r="K174" t="s">
        <v>83</v>
      </c>
      <c r="L174" t="s">
        <v>84</v>
      </c>
      <c r="M174" t="s">
        <v>85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86</v>
      </c>
      <c r="U174" t="b">
        <v>1</v>
      </c>
      <c r="V174" t="s">
        <v>157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114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45">
      <c r="A175" t="s">
        <v>486</v>
      </c>
      <c r="B175" t="s">
        <v>77</v>
      </c>
      <c r="C175" t="s">
        <v>446</v>
      </c>
      <c r="D175" t="s">
        <v>79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80</v>
      </c>
      <c r="G175" t="s">
        <v>80</v>
      </c>
      <c r="H175" t="s">
        <v>81</v>
      </c>
      <c r="I175" t="s">
        <v>447</v>
      </c>
      <c r="J175">
        <v>265</v>
      </c>
      <c r="K175" t="s">
        <v>83</v>
      </c>
      <c r="L175" t="s">
        <v>84</v>
      </c>
      <c r="M175" t="s">
        <v>85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86</v>
      </c>
      <c r="U175" t="b">
        <v>1</v>
      </c>
      <c r="V175" t="s">
        <v>195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114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45">
      <c r="A176" t="s">
        <v>487</v>
      </c>
      <c r="B176" t="s">
        <v>77</v>
      </c>
      <c r="C176" t="s">
        <v>449</v>
      </c>
      <c r="D176" t="s">
        <v>79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80</v>
      </c>
      <c r="G176" t="s">
        <v>80</v>
      </c>
      <c r="H176" t="s">
        <v>81</v>
      </c>
      <c r="I176" t="s">
        <v>450</v>
      </c>
      <c r="J176">
        <v>222</v>
      </c>
      <c r="K176" t="s">
        <v>83</v>
      </c>
      <c r="L176" t="s">
        <v>84</v>
      </c>
      <c r="M176" t="s">
        <v>85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86</v>
      </c>
      <c r="U176" t="b">
        <v>1</v>
      </c>
      <c r="V176" t="s">
        <v>188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98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488</v>
      </c>
      <c r="B177" t="s">
        <v>77</v>
      </c>
      <c r="C177" t="s">
        <v>458</v>
      </c>
      <c r="D177" t="s">
        <v>79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80</v>
      </c>
      <c r="G177" t="s">
        <v>80</v>
      </c>
      <c r="H177" t="s">
        <v>81</v>
      </c>
      <c r="I177" t="s">
        <v>459</v>
      </c>
      <c r="J177">
        <v>276</v>
      </c>
      <c r="K177" t="s">
        <v>83</v>
      </c>
      <c r="L177" t="s">
        <v>84</v>
      </c>
      <c r="M177" t="s">
        <v>85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86</v>
      </c>
      <c r="U177" t="b">
        <v>1</v>
      </c>
      <c r="V177" t="s">
        <v>107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181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489</v>
      </c>
      <c r="B178" t="s">
        <v>77</v>
      </c>
      <c r="C178" t="s">
        <v>78</v>
      </c>
      <c r="D178" t="s">
        <v>79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80</v>
      </c>
      <c r="G178" t="s">
        <v>80</v>
      </c>
      <c r="H178" t="s">
        <v>81</v>
      </c>
      <c r="I178" t="s">
        <v>490</v>
      </c>
      <c r="J178">
        <v>28</v>
      </c>
      <c r="K178" t="s">
        <v>83</v>
      </c>
      <c r="L178" t="s">
        <v>84</v>
      </c>
      <c r="M178" t="s">
        <v>85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86</v>
      </c>
      <c r="U178" t="b">
        <v>0</v>
      </c>
      <c r="V178" t="s">
        <v>135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98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45">
      <c r="A179" t="s">
        <v>491</v>
      </c>
      <c r="B179" t="s">
        <v>77</v>
      </c>
      <c r="C179" t="s">
        <v>78</v>
      </c>
      <c r="D179" t="s">
        <v>79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80</v>
      </c>
      <c r="G179" t="s">
        <v>80</v>
      </c>
      <c r="H179" t="s">
        <v>81</v>
      </c>
      <c r="I179" t="s">
        <v>492</v>
      </c>
      <c r="J179">
        <v>61</v>
      </c>
      <c r="K179" t="s">
        <v>83</v>
      </c>
      <c r="L179" t="s">
        <v>84</v>
      </c>
      <c r="M179" t="s">
        <v>85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86</v>
      </c>
      <c r="U179" t="b">
        <v>0</v>
      </c>
      <c r="V179" t="s">
        <v>147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114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45">
      <c r="A180" t="s">
        <v>493</v>
      </c>
      <c r="B180" t="s">
        <v>77</v>
      </c>
      <c r="C180" t="s">
        <v>78</v>
      </c>
      <c r="D180" t="s">
        <v>79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80</v>
      </c>
      <c r="G180" t="s">
        <v>80</v>
      </c>
      <c r="H180" t="s">
        <v>81</v>
      </c>
      <c r="I180" t="s">
        <v>494</v>
      </c>
      <c r="J180">
        <v>0</v>
      </c>
      <c r="K180" t="s">
        <v>83</v>
      </c>
      <c r="L180" t="s">
        <v>84</v>
      </c>
      <c r="M180" t="s">
        <v>85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86</v>
      </c>
      <c r="U180" t="b">
        <v>0</v>
      </c>
      <c r="V180" t="s">
        <v>87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86</v>
      </c>
      <c r="AI180" t="s">
        <v>86</v>
      </c>
      <c r="AJ180" t="s">
        <v>86</v>
      </c>
      <c r="AK180" t="s">
        <v>86</v>
      </c>
      <c r="AL180" t="s">
        <v>86</v>
      </c>
      <c r="AM180" t="s">
        <v>86</v>
      </c>
      <c r="AN180" t="s">
        <v>86</v>
      </c>
      <c r="AO180" t="s">
        <v>86</v>
      </c>
      <c r="AP180" t="s">
        <v>86</v>
      </c>
      <c r="AQ180" t="s">
        <v>86</v>
      </c>
      <c r="AR180" t="s">
        <v>86</v>
      </c>
      <c r="AS180" t="s">
        <v>86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45">
      <c r="A181" t="s">
        <v>495</v>
      </c>
      <c r="B181" t="s">
        <v>77</v>
      </c>
      <c r="C181" t="s">
        <v>78</v>
      </c>
      <c r="D181" t="s">
        <v>79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80</v>
      </c>
      <c r="G181" t="s">
        <v>80</v>
      </c>
      <c r="H181" t="s">
        <v>81</v>
      </c>
      <c r="I181" t="s">
        <v>496</v>
      </c>
      <c r="J181">
        <v>0</v>
      </c>
      <c r="K181" t="s">
        <v>83</v>
      </c>
      <c r="L181" t="s">
        <v>84</v>
      </c>
      <c r="M181" t="s">
        <v>85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86</v>
      </c>
      <c r="U181" t="b">
        <v>0</v>
      </c>
      <c r="V181" t="s">
        <v>132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181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x14ac:dyDescent="0.45">
      <c r="A182" t="s">
        <v>497</v>
      </c>
      <c r="B182" t="s">
        <v>77</v>
      </c>
      <c r="C182" t="s">
        <v>78</v>
      </c>
      <c r="D182" t="s">
        <v>79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80</v>
      </c>
      <c r="G182" t="s">
        <v>80</v>
      </c>
      <c r="H182" t="s">
        <v>81</v>
      </c>
      <c r="I182" t="s">
        <v>498</v>
      </c>
      <c r="J182">
        <v>28</v>
      </c>
      <c r="K182" t="s">
        <v>83</v>
      </c>
      <c r="L182" t="s">
        <v>84</v>
      </c>
      <c r="M182" t="s">
        <v>85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86</v>
      </c>
      <c r="U182" t="b">
        <v>0</v>
      </c>
      <c r="V182" t="s">
        <v>147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181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499</v>
      </c>
      <c r="B183" t="s">
        <v>77</v>
      </c>
      <c r="C183" t="s">
        <v>500</v>
      </c>
      <c r="D183" t="s">
        <v>79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80</v>
      </c>
      <c r="G183" t="s">
        <v>80</v>
      </c>
      <c r="H183" t="s">
        <v>81</v>
      </c>
      <c r="I183" t="s">
        <v>501</v>
      </c>
      <c r="J183">
        <v>119</v>
      </c>
      <c r="K183" t="s">
        <v>83</v>
      </c>
      <c r="L183" t="s">
        <v>84</v>
      </c>
      <c r="M183" t="s">
        <v>85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86</v>
      </c>
      <c r="U183" t="b">
        <v>0</v>
      </c>
      <c r="V183" t="s">
        <v>129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181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x14ac:dyDescent="0.45">
      <c r="A184" t="s">
        <v>502</v>
      </c>
      <c r="B184" t="s">
        <v>77</v>
      </c>
      <c r="C184" t="s">
        <v>503</v>
      </c>
      <c r="D184" t="s">
        <v>79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80</v>
      </c>
      <c r="G184" t="s">
        <v>80</v>
      </c>
      <c r="H184" t="s">
        <v>81</v>
      </c>
      <c r="I184" t="s">
        <v>504</v>
      </c>
      <c r="J184">
        <v>0</v>
      </c>
      <c r="K184" t="s">
        <v>83</v>
      </c>
      <c r="L184" t="s">
        <v>84</v>
      </c>
      <c r="M184" t="s">
        <v>85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86</v>
      </c>
      <c r="U184" t="b">
        <v>0</v>
      </c>
      <c r="V184" t="s">
        <v>157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101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x14ac:dyDescent="0.45">
      <c r="A185" t="s">
        <v>505</v>
      </c>
      <c r="B185" t="s">
        <v>77</v>
      </c>
      <c r="C185" t="s">
        <v>506</v>
      </c>
      <c r="D185" t="s">
        <v>79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80</v>
      </c>
      <c r="G185" t="s">
        <v>80</v>
      </c>
      <c r="H185" t="s">
        <v>81</v>
      </c>
      <c r="I185" t="s">
        <v>507</v>
      </c>
      <c r="J185">
        <v>0</v>
      </c>
      <c r="K185" t="s">
        <v>83</v>
      </c>
      <c r="L185" t="s">
        <v>84</v>
      </c>
      <c r="M185" t="s">
        <v>85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86</v>
      </c>
      <c r="U185" t="b">
        <v>0</v>
      </c>
      <c r="V185" t="s">
        <v>150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478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45">
      <c r="A186" t="s">
        <v>508</v>
      </c>
      <c r="B186" t="s">
        <v>77</v>
      </c>
      <c r="C186" t="s">
        <v>509</v>
      </c>
      <c r="D186" t="s">
        <v>79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80</v>
      </c>
      <c r="G186" t="s">
        <v>80</v>
      </c>
      <c r="H186" t="s">
        <v>81</v>
      </c>
      <c r="I186" t="s">
        <v>510</v>
      </c>
      <c r="J186">
        <v>0</v>
      </c>
      <c r="K186" t="s">
        <v>83</v>
      </c>
      <c r="L186" t="s">
        <v>84</v>
      </c>
      <c r="M186" t="s">
        <v>85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86</v>
      </c>
      <c r="U186" t="b">
        <v>0</v>
      </c>
      <c r="V186" t="s">
        <v>147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478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511</v>
      </c>
      <c r="B187" t="s">
        <v>77</v>
      </c>
      <c r="C187" t="s">
        <v>323</v>
      </c>
      <c r="D187" t="s">
        <v>79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80</v>
      </c>
      <c r="G187" t="s">
        <v>80</v>
      </c>
      <c r="H187" t="s">
        <v>81</v>
      </c>
      <c r="I187" t="s">
        <v>512</v>
      </c>
      <c r="J187">
        <v>0</v>
      </c>
      <c r="K187" t="s">
        <v>83</v>
      </c>
      <c r="L187" t="s">
        <v>84</v>
      </c>
      <c r="M187" t="s">
        <v>85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86</v>
      </c>
      <c r="U187" t="b">
        <v>0</v>
      </c>
      <c r="V187" t="s">
        <v>135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181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45">
      <c r="A188" t="s">
        <v>513</v>
      </c>
      <c r="B188" t="s">
        <v>77</v>
      </c>
      <c r="C188" t="s">
        <v>78</v>
      </c>
      <c r="D188" t="s">
        <v>79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80</v>
      </c>
      <c r="G188" t="s">
        <v>80</v>
      </c>
      <c r="H188" t="s">
        <v>81</v>
      </c>
      <c r="I188" t="s">
        <v>494</v>
      </c>
      <c r="J188">
        <v>0</v>
      </c>
      <c r="K188" t="s">
        <v>83</v>
      </c>
      <c r="L188" t="s">
        <v>84</v>
      </c>
      <c r="M188" t="s">
        <v>85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86</v>
      </c>
      <c r="U188" t="b">
        <v>1</v>
      </c>
      <c r="V188" t="s">
        <v>132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181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45">
      <c r="A189" t="s">
        <v>514</v>
      </c>
      <c r="B189" t="s">
        <v>77</v>
      </c>
      <c r="C189" t="s">
        <v>515</v>
      </c>
      <c r="D189" t="s">
        <v>79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80</v>
      </c>
      <c r="G189" t="s">
        <v>80</v>
      </c>
      <c r="H189" t="s">
        <v>81</v>
      </c>
      <c r="I189" t="s">
        <v>516</v>
      </c>
      <c r="J189">
        <v>108</v>
      </c>
      <c r="K189" t="s">
        <v>83</v>
      </c>
      <c r="L189" t="s">
        <v>84</v>
      </c>
      <c r="M189" t="s">
        <v>85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86</v>
      </c>
      <c r="U189" t="b">
        <v>0</v>
      </c>
      <c r="V189" t="s">
        <v>87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517</v>
      </c>
      <c r="B190" t="s">
        <v>77</v>
      </c>
      <c r="C190" t="s">
        <v>518</v>
      </c>
      <c r="D190" t="s">
        <v>79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80</v>
      </c>
      <c r="G190" t="s">
        <v>80</v>
      </c>
      <c r="H190" t="s">
        <v>81</v>
      </c>
      <c r="I190" t="s">
        <v>519</v>
      </c>
      <c r="J190">
        <v>28</v>
      </c>
      <c r="K190" t="s">
        <v>83</v>
      </c>
      <c r="L190" t="s">
        <v>84</v>
      </c>
      <c r="M190" t="s">
        <v>85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86</v>
      </c>
      <c r="U190" t="b">
        <v>0</v>
      </c>
      <c r="V190" t="s">
        <v>87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86</v>
      </c>
      <c r="AI190" t="s">
        <v>86</v>
      </c>
      <c r="AJ190" t="s">
        <v>86</v>
      </c>
      <c r="AK190" t="s">
        <v>86</v>
      </c>
      <c r="AL190" t="s">
        <v>86</v>
      </c>
      <c r="AM190" t="s">
        <v>86</v>
      </c>
      <c r="AN190" t="s">
        <v>86</v>
      </c>
      <c r="AO190" t="s">
        <v>86</v>
      </c>
      <c r="AP190" t="s">
        <v>86</v>
      </c>
      <c r="AQ190" t="s">
        <v>86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45">
      <c r="A191" t="s">
        <v>520</v>
      </c>
      <c r="B191" t="s">
        <v>77</v>
      </c>
      <c r="C191" t="s">
        <v>78</v>
      </c>
      <c r="D191" t="s">
        <v>79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80</v>
      </c>
      <c r="G191" t="s">
        <v>80</v>
      </c>
      <c r="H191" t="s">
        <v>81</v>
      </c>
      <c r="I191" t="s">
        <v>490</v>
      </c>
      <c r="J191">
        <v>56</v>
      </c>
      <c r="K191" t="s">
        <v>83</v>
      </c>
      <c r="L191" t="s">
        <v>84</v>
      </c>
      <c r="M191" t="s">
        <v>85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86</v>
      </c>
      <c r="U191" t="b">
        <v>1</v>
      </c>
      <c r="V191" t="s">
        <v>150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478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x14ac:dyDescent="0.45">
      <c r="A192" t="s">
        <v>521</v>
      </c>
      <c r="B192" t="s">
        <v>77</v>
      </c>
      <c r="C192" t="s">
        <v>522</v>
      </c>
      <c r="D192" t="s">
        <v>79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80</v>
      </c>
      <c r="G192" t="s">
        <v>80</v>
      </c>
      <c r="H192" t="s">
        <v>81</v>
      </c>
      <c r="I192" t="s">
        <v>523</v>
      </c>
      <c r="J192">
        <v>282</v>
      </c>
      <c r="K192" t="s">
        <v>83</v>
      </c>
      <c r="L192" t="s">
        <v>84</v>
      </c>
      <c r="M192" t="s">
        <v>85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86</v>
      </c>
      <c r="U192" t="b">
        <v>0</v>
      </c>
      <c r="V192" t="s">
        <v>87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45">
      <c r="A193" t="s">
        <v>524</v>
      </c>
      <c r="B193" t="s">
        <v>77</v>
      </c>
      <c r="C193" t="s">
        <v>436</v>
      </c>
      <c r="D193" t="s">
        <v>79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80</v>
      </c>
      <c r="G193" t="s">
        <v>80</v>
      </c>
      <c r="H193" t="s">
        <v>81</v>
      </c>
      <c r="I193" t="s">
        <v>525</v>
      </c>
      <c r="J193">
        <v>56</v>
      </c>
      <c r="K193" t="s">
        <v>83</v>
      </c>
      <c r="L193" t="s">
        <v>84</v>
      </c>
      <c r="M193" t="s">
        <v>85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86</v>
      </c>
      <c r="U193" t="b">
        <v>0</v>
      </c>
      <c r="V193" t="s">
        <v>113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189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45">
      <c r="A194" t="s">
        <v>526</v>
      </c>
      <c r="B194" t="s">
        <v>77</v>
      </c>
      <c r="C194" t="s">
        <v>515</v>
      </c>
      <c r="D194" t="s">
        <v>79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80</v>
      </c>
      <c r="G194" t="s">
        <v>80</v>
      </c>
      <c r="H194" t="s">
        <v>81</v>
      </c>
      <c r="I194" t="s">
        <v>516</v>
      </c>
      <c r="J194">
        <v>216</v>
      </c>
      <c r="K194" t="s">
        <v>83</v>
      </c>
      <c r="L194" t="s">
        <v>84</v>
      </c>
      <c r="M194" t="s">
        <v>85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86</v>
      </c>
      <c r="U194" t="b">
        <v>1</v>
      </c>
      <c r="V194" t="s">
        <v>150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114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45">
      <c r="A195" t="s">
        <v>527</v>
      </c>
      <c r="B195" t="s">
        <v>77</v>
      </c>
      <c r="C195" t="s">
        <v>518</v>
      </c>
      <c r="D195" t="s">
        <v>79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80</v>
      </c>
      <c r="G195" t="s">
        <v>80</v>
      </c>
      <c r="H195" t="s">
        <v>81</v>
      </c>
      <c r="I195" t="s">
        <v>519</v>
      </c>
      <c r="J195">
        <v>56</v>
      </c>
      <c r="K195" t="s">
        <v>83</v>
      </c>
      <c r="L195" t="s">
        <v>84</v>
      </c>
      <c r="M195" t="s">
        <v>85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86</v>
      </c>
      <c r="U195" t="b">
        <v>1</v>
      </c>
      <c r="V195" t="s">
        <v>147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114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45">
      <c r="A196" t="s">
        <v>528</v>
      </c>
      <c r="B196" t="s">
        <v>77</v>
      </c>
      <c r="C196" t="s">
        <v>436</v>
      </c>
      <c r="D196" t="s">
        <v>79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80</v>
      </c>
      <c r="G196" t="s">
        <v>80</v>
      </c>
      <c r="H196" t="s">
        <v>81</v>
      </c>
      <c r="I196" t="s">
        <v>529</v>
      </c>
      <c r="J196">
        <v>114</v>
      </c>
      <c r="K196" t="s">
        <v>83</v>
      </c>
      <c r="L196" t="s">
        <v>84</v>
      </c>
      <c r="M196" t="s">
        <v>85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86</v>
      </c>
      <c r="U196" t="b">
        <v>0</v>
      </c>
      <c r="V196" t="s">
        <v>530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189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45">
      <c r="A197" t="s">
        <v>531</v>
      </c>
      <c r="B197" t="s">
        <v>77</v>
      </c>
      <c r="C197" t="s">
        <v>95</v>
      </c>
      <c r="D197" t="s">
        <v>79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80</v>
      </c>
      <c r="G197" t="s">
        <v>80</v>
      </c>
      <c r="H197" t="s">
        <v>81</v>
      </c>
      <c r="I197" t="s">
        <v>532</v>
      </c>
      <c r="J197">
        <v>0</v>
      </c>
      <c r="K197" t="s">
        <v>83</v>
      </c>
      <c r="L197" t="s">
        <v>84</v>
      </c>
      <c r="M197" t="s">
        <v>85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86</v>
      </c>
      <c r="U197" t="b">
        <v>0</v>
      </c>
      <c r="V197" t="s">
        <v>188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114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533</v>
      </c>
      <c r="B198" t="s">
        <v>77</v>
      </c>
      <c r="C198" t="s">
        <v>534</v>
      </c>
      <c r="D198" t="s">
        <v>79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80</v>
      </c>
      <c r="G198" t="s">
        <v>80</v>
      </c>
      <c r="H198" t="s">
        <v>81</v>
      </c>
      <c r="I198" t="s">
        <v>535</v>
      </c>
      <c r="J198">
        <v>0</v>
      </c>
      <c r="K198" t="s">
        <v>83</v>
      </c>
      <c r="L198" t="s">
        <v>84</v>
      </c>
      <c r="M198" t="s">
        <v>85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86</v>
      </c>
      <c r="U198" t="b">
        <v>0</v>
      </c>
      <c r="V198" t="s">
        <v>126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114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45">
      <c r="A199" t="s">
        <v>536</v>
      </c>
      <c r="B199" t="s">
        <v>77</v>
      </c>
      <c r="C199" t="s">
        <v>537</v>
      </c>
      <c r="D199" t="s">
        <v>79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80</v>
      </c>
      <c r="G199" t="s">
        <v>80</v>
      </c>
      <c r="H199" t="s">
        <v>81</v>
      </c>
      <c r="I199" t="s">
        <v>538</v>
      </c>
      <c r="J199">
        <v>182</v>
      </c>
      <c r="K199" t="s">
        <v>83</v>
      </c>
      <c r="L199" t="s">
        <v>84</v>
      </c>
      <c r="M199" t="s">
        <v>85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86</v>
      </c>
      <c r="U199" t="b">
        <v>0</v>
      </c>
      <c r="V199" t="s">
        <v>87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86</v>
      </c>
      <c r="AI199" t="s">
        <v>86</v>
      </c>
      <c r="AJ199" t="s">
        <v>86</v>
      </c>
      <c r="AK199" t="s">
        <v>86</v>
      </c>
      <c r="AL199" t="s">
        <v>86</v>
      </c>
      <c r="AM199" t="s">
        <v>86</v>
      </c>
      <c r="AN199" t="s">
        <v>86</v>
      </c>
      <c r="AO199" t="s">
        <v>86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539</v>
      </c>
      <c r="B200" t="s">
        <v>77</v>
      </c>
      <c r="C200" t="s">
        <v>540</v>
      </c>
      <c r="D200" t="s">
        <v>79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80</v>
      </c>
      <c r="G200" t="s">
        <v>80</v>
      </c>
      <c r="H200" t="s">
        <v>81</v>
      </c>
      <c r="I200" t="s">
        <v>541</v>
      </c>
      <c r="J200">
        <v>236</v>
      </c>
      <c r="K200" t="s">
        <v>83</v>
      </c>
      <c r="L200" t="s">
        <v>84</v>
      </c>
      <c r="M200" t="s">
        <v>85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86</v>
      </c>
      <c r="U200" t="b">
        <v>0</v>
      </c>
      <c r="V200" t="s">
        <v>87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86</v>
      </c>
      <c r="AI200" t="s">
        <v>86</v>
      </c>
      <c r="AJ200" t="s">
        <v>86</v>
      </c>
      <c r="AK200" t="s">
        <v>86</v>
      </c>
      <c r="AL200" t="s">
        <v>86</v>
      </c>
      <c r="AM200" t="s">
        <v>86</v>
      </c>
      <c r="AN200" t="s">
        <v>86</v>
      </c>
      <c r="AO200" t="s">
        <v>86</v>
      </c>
      <c r="AP200" t="s">
        <v>86</v>
      </c>
      <c r="AQ200" t="s">
        <v>86</v>
      </c>
      <c r="AR200" t="s">
        <v>86</v>
      </c>
      <c r="AS200" t="s">
        <v>86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45">
      <c r="A201" t="s">
        <v>542</v>
      </c>
      <c r="B201" t="s">
        <v>77</v>
      </c>
      <c r="C201" t="s">
        <v>534</v>
      </c>
      <c r="D201" t="s">
        <v>79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80</v>
      </c>
      <c r="G201" t="s">
        <v>80</v>
      </c>
      <c r="H201" t="s">
        <v>81</v>
      </c>
      <c r="I201" t="s">
        <v>543</v>
      </c>
      <c r="J201">
        <v>0</v>
      </c>
      <c r="K201" t="s">
        <v>83</v>
      </c>
      <c r="L201" t="s">
        <v>84</v>
      </c>
      <c r="M201" t="s">
        <v>85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86</v>
      </c>
      <c r="U201" t="b">
        <v>0</v>
      </c>
      <c r="V201" t="s">
        <v>126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101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544</v>
      </c>
      <c r="B202" t="s">
        <v>77</v>
      </c>
      <c r="C202" t="s">
        <v>545</v>
      </c>
      <c r="D202" t="s">
        <v>79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80</v>
      </c>
      <c r="G202" t="s">
        <v>80</v>
      </c>
      <c r="H202" t="s">
        <v>81</v>
      </c>
      <c r="I202" t="s">
        <v>546</v>
      </c>
      <c r="J202">
        <v>0</v>
      </c>
      <c r="K202" t="s">
        <v>83</v>
      </c>
      <c r="L202" t="s">
        <v>84</v>
      </c>
      <c r="M202" t="s">
        <v>85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86</v>
      </c>
      <c r="U202" t="b">
        <v>0</v>
      </c>
      <c r="V202" t="s">
        <v>129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98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547</v>
      </c>
      <c r="B203" t="s">
        <v>77</v>
      </c>
      <c r="C203" t="s">
        <v>548</v>
      </c>
      <c r="D203" t="s">
        <v>79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80</v>
      </c>
      <c r="G203" t="s">
        <v>80</v>
      </c>
      <c r="H203" t="s">
        <v>81</v>
      </c>
      <c r="I203" t="s">
        <v>549</v>
      </c>
      <c r="J203">
        <v>0</v>
      </c>
      <c r="K203" t="s">
        <v>83</v>
      </c>
      <c r="L203" t="s">
        <v>84</v>
      </c>
      <c r="M203" t="s">
        <v>85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86</v>
      </c>
      <c r="U203" t="b">
        <v>0</v>
      </c>
      <c r="V203" t="s">
        <v>147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98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550</v>
      </c>
      <c r="B204" t="s">
        <v>77</v>
      </c>
      <c r="C204" t="s">
        <v>522</v>
      </c>
      <c r="D204" t="s">
        <v>79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80</v>
      </c>
      <c r="G204" t="s">
        <v>80</v>
      </c>
      <c r="H204" t="s">
        <v>81</v>
      </c>
      <c r="I204" t="s">
        <v>523</v>
      </c>
      <c r="J204">
        <v>494</v>
      </c>
      <c r="K204" t="s">
        <v>83</v>
      </c>
      <c r="L204" t="s">
        <v>84</v>
      </c>
      <c r="M204" t="s">
        <v>85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86</v>
      </c>
      <c r="U204" t="b">
        <v>1</v>
      </c>
      <c r="V204" t="s">
        <v>126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98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x14ac:dyDescent="0.45">
      <c r="A205" t="s">
        <v>551</v>
      </c>
      <c r="B205" t="s">
        <v>77</v>
      </c>
      <c r="C205" t="s">
        <v>537</v>
      </c>
      <c r="D205" t="s">
        <v>79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80</v>
      </c>
      <c r="G205" t="s">
        <v>80</v>
      </c>
      <c r="H205" t="s">
        <v>81</v>
      </c>
      <c r="I205" t="s">
        <v>538</v>
      </c>
      <c r="J205">
        <v>234</v>
      </c>
      <c r="K205" t="s">
        <v>83</v>
      </c>
      <c r="L205" t="s">
        <v>84</v>
      </c>
      <c r="M205" t="s">
        <v>85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86</v>
      </c>
      <c r="U205" t="b">
        <v>1</v>
      </c>
      <c r="V205" t="s">
        <v>129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181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552</v>
      </c>
      <c r="B206" t="s">
        <v>77</v>
      </c>
      <c r="C206" t="s">
        <v>540</v>
      </c>
      <c r="D206" t="s">
        <v>79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80</v>
      </c>
      <c r="G206" t="s">
        <v>80</v>
      </c>
      <c r="H206" t="s">
        <v>81</v>
      </c>
      <c r="I206" t="s">
        <v>541</v>
      </c>
      <c r="J206">
        <v>316</v>
      </c>
      <c r="K206" t="s">
        <v>83</v>
      </c>
      <c r="L206" t="s">
        <v>84</v>
      </c>
      <c r="M206" t="s">
        <v>85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86</v>
      </c>
      <c r="U206" t="b">
        <v>1</v>
      </c>
      <c r="V206" t="s">
        <v>150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298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45">
      <c r="A207" t="s">
        <v>553</v>
      </c>
      <c r="B207" t="s">
        <v>77</v>
      </c>
      <c r="C207" t="s">
        <v>554</v>
      </c>
      <c r="D207" t="s">
        <v>79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80</v>
      </c>
      <c r="G207" t="s">
        <v>80</v>
      </c>
      <c r="H207" t="s">
        <v>81</v>
      </c>
      <c r="I207" t="s">
        <v>555</v>
      </c>
      <c r="J207">
        <v>28</v>
      </c>
      <c r="K207" t="s">
        <v>83</v>
      </c>
      <c r="L207" t="s">
        <v>84</v>
      </c>
      <c r="M207" t="s">
        <v>85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86</v>
      </c>
      <c r="U207" t="b">
        <v>0</v>
      </c>
      <c r="V207" t="s">
        <v>132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98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x14ac:dyDescent="0.45">
      <c r="A208" t="s">
        <v>556</v>
      </c>
      <c r="B208" t="s">
        <v>77</v>
      </c>
      <c r="C208" t="s">
        <v>554</v>
      </c>
      <c r="D208" t="s">
        <v>79</v>
      </c>
      <c r="E208" s="2" t="str">
        <f t="shared" si="6"/>
        <v>FX22041107</v>
      </c>
      <c r="F208" t="s">
        <v>80</v>
      </c>
      <c r="G208" t="s">
        <v>80</v>
      </c>
      <c r="H208" t="s">
        <v>81</v>
      </c>
      <c r="I208" t="s">
        <v>557</v>
      </c>
      <c r="J208">
        <v>28</v>
      </c>
      <c r="K208" t="s">
        <v>83</v>
      </c>
      <c r="L208" t="s">
        <v>84</v>
      </c>
      <c r="M208" t="s">
        <v>85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86</v>
      </c>
      <c r="U208" t="b">
        <v>0</v>
      </c>
      <c r="V208" t="s">
        <v>132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98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45">
      <c r="A209" t="s">
        <v>558</v>
      </c>
      <c r="B209" t="s">
        <v>77</v>
      </c>
      <c r="C209" t="s">
        <v>554</v>
      </c>
      <c r="D209" t="s">
        <v>79</v>
      </c>
      <c r="E209" s="2" t="str">
        <f t="shared" si="6"/>
        <v>FX22041107</v>
      </c>
      <c r="F209" t="s">
        <v>80</v>
      </c>
      <c r="G209" t="s">
        <v>80</v>
      </c>
      <c r="H209" t="s">
        <v>81</v>
      </c>
      <c r="I209" t="s">
        <v>559</v>
      </c>
      <c r="J209">
        <v>28</v>
      </c>
      <c r="K209" t="s">
        <v>83</v>
      </c>
      <c r="L209" t="s">
        <v>84</v>
      </c>
      <c r="M209" t="s">
        <v>85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86</v>
      </c>
      <c r="U209" t="b">
        <v>0</v>
      </c>
      <c r="V209" t="s">
        <v>87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98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45">
      <c r="A210" t="s">
        <v>560</v>
      </c>
      <c r="B210" t="s">
        <v>77</v>
      </c>
      <c r="C210" t="s">
        <v>554</v>
      </c>
      <c r="D210" t="s">
        <v>79</v>
      </c>
      <c r="E210" s="2" t="str">
        <f t="shared" si="6"/>
        <v>FX22041107</v>
      </c>
      <c r="F210" t="s">
        <v>80</v>
      </c>
      <c r="G210" t="s">
        <v>80</v>
      </c>
      <c r="H210" t="s">
        <v>81</v>
      </c>
      <c r="I210" t="s">
        <v>561</v>
      </c>
      <c r="J210">
        <v>28</v>
      </c>
      <c r="K210" t="s">
        <v>83</v>
      </c>
      <c r="L210" t="s">
        <v>84</v>
      </c>
      <c r="M210" t="s">
        <v>85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86</v>
      </c>
      <c r="U210" t="b">
        <v>0</v>
      </c>
      <c r="V210" t="s">
        <v>87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98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x14ac:dyDescent="0.45">
      <c r="A211" t="s">
        <v>562</v>
      </c>
      <c r="B211" t="s">
        <v>77</v>
      </c>
      <c r="C211" t="s">
        <v>554</v>
      </c>
      <c r="D211" t="s">
        <v>79</v>
      </c>
      <c r="E211" s="2" t="str">
        <f t="shared" si="6"/>
        <v>FX22041107</v>
      </c>
      <c r="F211" t="s">
        <v>80</v>
      </c>
      <c r="G211" t="s">
        <v>80</v>
      </c>
      <c r="H211" t="s">
        <v>81</v>
      </c>
      <c r="I211" t="s">
        <v>563</v>
      </c>
      <c r="J211">
        <v>53</v>
      </c>
      <c r="K211" t="s">
        <v>83</v>
      </c>
      <c r="L211" t="s">
        <v>84</v>
      </c>
      <c r="M211" t="s">
        <v>85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86</v>
      </c>
      <c r="U211" t="b">
        <v>0</v>
      </c>
      <c r="V211" t="s">
        <v>87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114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564</v>
      </c>
      <c r="B212" t="s">
        <v>77</v>
      </c>
      <c r="C212" t="s">
        <v>554</v>
      </c>
      <c r="D212" t="s">
        <v>79</v>
      </c>
      <c r="E212" s="2" t="str">
        <f t="shared" si="6"/>
        <v>FX22041107</v>
      </c>
      <c r="F212" t="s">
        <v>80</v>
      </c>
      <c r="G212" t="s">
        <v>80</v>
      </c>
      <c r="H212" t="s">
        <v>81</v>
      </c>
      <c r="I212" t="s">
        <v>565</v>
      </c>
      <c r="J212">
        <v>46</v>
      </c>
      <c r="K212" t="s">
        <v>83</v>
      </c>
      <c r="L212" t="s">
        <v>84</v>
      </c>
      <c r="M212" t="s">
        <v>85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86</v>
      </c>
      <c r="U212" t="b">
        <v>0</v>
      </c>
      <c r="V212" t="s">
        <v>132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98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45">
      <c r="A213" t="s">
        <v>566</v>
      </c>
      <c r="B213" t="s">
        <v>77</v>
      </c>
      <c r="C213" t="s">
        <v>554</v>
      </c>
      <c r="D213" t="s">
        <v>79</v>
      </c>
      <c r="E213" s="2" t="str">
        <f t="shared" si="6"/>
        <v>FX22041107</v>
      </c>
      <c r="F213" t="s">
        <v>80</v>
      </c>
      <c r="G213" t="s">
        <v>80</v>
      </c>
      <c r="H213" t="s">
        <v>81</v>
      </c>
      <c r="I213" t="s">
        <v>567</v>
      </c>
      <c r="J213">
        <v>58</v>
      </c>
      <c r="K213" t="s">
        <v>83</v>
      </c>
      <c r="L213" t="s">
        <v>84</v>
      </c>
      <c r="M213" t="s">
        <v>85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86</v>
      </c>
      <c r="U213" t="b">
        <v>0</v>
      </c>
      <c r="V213" t="s">
        <v>107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114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45">
      <c r="A214" t="s">
        <v>568</v>
      </c>
      <c r="B214" t="s">
        <v>77</v>
      </c>
      <c r="C214" t="s">
        <v>554</v>
      </c>
      <c r="D214" t="s">
        <v>79</v>
      </c>
      <c r="E214" s="2" t="str">
        <f t="shared" si="6"/>
        <v>FX22041107</v>
      </c>
      <c r="F214" t="s">
        <v>80</v>
      </c>
      <c r="G214" t="s">
        <v>80</v>
      </c>
      <c r="H214" t="s">
        <v>81</v>
      </c>
      <c r="I214" t="s">
        <v>569</v>
      </c>
      <c r="J214">
        <v>46</v>
      </c>
      <c r="K214" t="s">
        <v>83</v>
      </c>
      <c r="L214" t="s">
        <v>84</v>
      </c>
      <c r="M214" t="s">
        <v>85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86</v>
      </c>
      <c r="U214" t="b">
        <v>0</v>
      </c>
      <c r="V214" t="s">
        <v>157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98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45">
      <c r="A215" t="s">
        <v>570</v>
      </c>
      <c r="B215" t="s">
        <v>77</v>
      </c>
      <c r="C215" t="s">
        <v>571</v>
      </c>
      <c r="D215" t="s">
        <v>79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80</v>
      </c>
      <c r="G215" t="s">
        <v>80</v>
      </c>
      <c r="H215" t="s">
        <v>81</v>
      </c>
      <c r="I215" t="s">
        <v>572</v>
      </c>
      <c r="J215">
        <v>98</v>
      </c>
      <c r="K215" t="s">
        <v>83</v>
      </c>
      <c r="L215" t="s">
        <v>84</v>
      </c>
      <c r="M215" t="s">
        <v>85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86</v>
      </c>
      <c r="U215" t="b">
        <v>0</v>
      </c>
      <c r="V215" t="s">
        <v>87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86</v>
      </c>
      <c r="AI215" t="s">
        <v>86</v>
      </c>
      <c r="AJ215" t="s">
        <v>86</v>
      </c>
      <c r="AK215" t="s">
        <v>86</v>
      </c>
      <c r="AL215" t="s">
        <v>86</v>
      </c>
      <c r="AM215" t="s">
        <v>86</v>
      </c>
      <c r="AN215" t="s">
        <v>86</v>
      </c>
      <c r="AO215" t="s">
        <v>86</v>
      </c>
      <c r="AP215" t="s">
        <v>86</v>
      </c>
      <c r="AQ215" t="s">
        <v>86</v>
      </c>
      <c r="AR215" t="s">
        <v>86</v>
      </c>
      <c r="AS215" t="s">
        <v>86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45">
      <c r="A216" t="s">
        <v>573</v>
      </c>
      <c r="B216" t="s">
        <v>77</v>
      </c>
      <c r="C216" t="s">
        <v>571</v>
      </c>
      <c r="D216" t="s">
        <v>79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80</v>
      </c>
      <c r="G216" t="s">
        <v>80</v>
      </c>
      <c r="H216" t="s">
        <v>81</v>
      </c>
      <c r="I216" t="s">
        <v>574</v>
      </c>
      <c r="J216">
        <v>28</v>
      </c>
      <c r="K216" t="s">
        <v>83</v>
      </c>
      <c r="L216" t="s">
        <v>84</v>
      </c>
      <c r="M216" t="s">
        <v>85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86</v>
      </c>
      <c r="U216" t="b">
        <v>0</v>
      </c>
      <c r="V216" t="s">
        <v>135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181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575</v>
      </c>
      <c r="B217" t="s">
        <v>77</v>
      </c>
      <c r="C217" t="s">
        <v>576</v>
      </c>
      <c r="D217" t="s">
        <v>79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80</v>
      </c>
      <c r="G217" t="s">
        <v>80</v>
      </c>
      <c r="H217" t="s">
        <v>81</v>
      </c>
      <c r="I217" t="s">
        <v>577</v>
      </c>
      <c r="J217">
        <v>176</v>
      </c>
      <c r="K217" t="s">
        <v>83</v>
      </c>
      <c r="L217" t="s">
        <v>84</v>
      </c>
      <c r="M217" t="s">
        <v>85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86</v>
      </c>
      <c r="U217" t="b">
        <v>0</v>
      </c>
      <c r="V217" t="s">
        <v>87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86</v>
      </c>
      <c r="AI217" t="s">
        <v>86</v>
      </c>
      <c r="AJ217" t="s">
        <v>86</v>
      </c>
      <c r="AK217" t="s">
        <v>86</v>
      </c>
      <c r="AL217" t="s">
        <v>86</v>
      </c>
      <c r="AM217" t="s">
        <v>86</v>
      </c>
      <c r="AN217" t="s">
        <v>86</v>
      </c>
      <c r="AO217" t="s">
        <v>86</v>
      </c>
      <c r="AP217" t="s">
        <v>86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45">
      <c r="A218" t="s">
        <v>578</v>
      </c>
      <c r="B218" t="s">
        <v>77</v>
      </c>
      <c r="C218" t="s">
        <v>571</v>
      </c>
      <c r="D218" t="s">
        <v>79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80</v>
      </c>
      <c r="G218" t="s">
        <v>80</v>
      </c>
      <c r="H218" t="s">
        <v>81</v>
      </c>
      <c r="I218" t="s">
        <v>579</v>
      </c>
      <c r="J218">
        <v>28</v>
      </c>
      <c r="K218" t="s">
        <v>83</v>
      </c>
      <c r="L218" t="s">
        <v>84</v>
      </c>
      <c r="M218" t="s">
        <v>85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86</v>
      </c>
      <c r="U218" t="b">
        <v>0</v>
      </c>
      <c r="V218" t="s">
        <v>188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181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580</v>
      </c>
      <c r="B219" t="s">
        <v>77</v>
      </c>
      <c r="C219" t="s">
        <v>571</v>
      </c>
      <c r="D219" t="s">
        <v>79</v>
      </c>
      <c r="E219" s="2" t="str">
        <f t="shared" si="7"/>
        <v>FX22041103</v>
      </c>
      <c r="F219" t="s">
        <v>80</v>
      </c>
      <c r="G219" t="s">
        <v>80</v>
      </c>
      <c r="H219" t="s">
        <v>81</v>
      </c>
      <c r="I219" t="s">
        <v>581</v>
      </c>
      <c r="J219">
        <v>28</v>
      </c>
      <c r="K219" t="s">
        <v>83</v>
      </c>
      <c r="L219" t="s">
        <v>84</v>
      </c>
      <c r="M219" t="s">
        <v>85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86</v>
      </c>
      <c r="U219" t="b">
        <v>0</v>
      </c>
      <c r="V219" t="s">
        <v>132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98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582</v>
      </c>
      <c r="B220" t="s">
        <v>77</v>
      </c>
      <c r="C220" t="s">
        <v>571</v>
      </c>
      <c r="D220" t="s">
        <v>79</v>
      </c>
      <c r="E220" s="2" t="str">
        <f t="shared" si="7"/>
        <v>FX22041103</v>
      </c>
      <c r="F220" t="s">
        <v>80</v>
      </c>
      <c r="G220" t="s">
        <v>80</v>
      </c>
      <c r="H220" t="s">
        <v>81</v>
      </c>
      <c r="I220" t="s">
        <v>583</v>
      </c>
      <c r="J220">
        <v>28</v>
      </c>
      <c r="K220" t="s">
        <v>83</v>
      </c>
      <c r="L220" t="s">
        <v>84</v>
      </c>
      <c r="M220" t="s">
        <v>85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86</v>
      </c>
      <c r="U220" t="b">
        <v>0</v>
      </c>
      <c r="V220" t="s">
        <v>126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114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x14ac:dyDescent="0.45">
      <c r="A221" t="s">
        <v>584</v>
      </c>
      <c r="B221" t="s">
        <v>77</v>
      </c>
      <c r="C221" t="s">
        <v>571</v>
      </c>
      <c r="D221" t="s">
        <v>79</v>
      </c>
      <c r="E221" s="2" t="str">
        <f t="shared" si="7"/>
        <v>FX22041103</v>
      </c>
      <c r="F221" t="s">
        <v>80</v>
      </c>
      <c r="G221" t="s">
        <v>80</v>
      </c>
      <c r="H221" t="s">
        <v>81</v>
      </c>
      <c r="I221" t="s">
        <v>585</v>
      </c>
      <c r="J221">
        <v>28</v>
      </c>
      <c r="K221" t="s">
        <v>83</v>
      </c>
      <c r="L221" t="s">
        <v>84</v>
      </c>
      <c r="M221" t="s">
        <v>85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86</v>
      </c>
      <c r="U221" t="b">
        <v>0</v>
      </c>
      <c r="V221" t="s">
        <v>126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181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586</v>
      </c>
      <c r="B222" t="s">
        <v>77</v>
      </c>
      <c r="C222" t="s">
        <v>571</v>
      </c>
      <c r="D222" t="s">
        <v>79</v>
      </c>
      <c r="E222" s="2" t="str">
        <f t="shared" si="7"/>
        <v>FX22041103</v>
      </c>
      <c r="F222" t="s">
        <v>80</v>
      </c>
      <c r="G222" t="s">
        <v>80</v>
      </c>
      <c r="H222" t="s">
        <v>81</v>
      </c>
      <c r="I222" t="s">
        <v>587</v>
      </c>
      <c r="J222">
        <v>28</v>
      </c>
      <c r="K222" t="s">
        <v>83</v>
      </c>
      <c r="L222" t="s">
        <v>84</v>
      </c>
      <c r="M222" t="s">
        <v>85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86</v>
      </c>
      <c r="U222" t="b">
        <v>0</v>
      </c>
      <c r="V222" t="s">
        <v>179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98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588</v>
      </c>
      <c r="B223" t="s">
        <v>77</v>
      </c>
      <c r="C223" t="s">
        <v>571</v>
      </c>
      <c r="D223" t="s">
        <v>79</v>
      </c>
      <c r="E223" s="2" t="str">
        <f t="shared" si="7"/>
        <v>FX22041103</v>
      </c>
      <c r="F223" t="s">
        <v>80</v>
      </c>
      <c r="G223" t="s">
        <v>80</v>
      </c>
      <c r="H223" t="s">
        <v>81</v>
      </c>
      <c r="I223" t="s">
        <v>589</v>
      </c>
      <c r="J223">
        <v>28</v>
      </c>
      <c r="K223" t="s">
        <v>83</v>
      </c>
      <c r="L223" t="s">
        <v>84</v>
      </c>
      <c r="M223" t="s">
        <v>85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86</v>
      </c>
      <c r="U223" t="b">
        <v>0</v>
      </c>
      <c r="V223" t="s">
        <v>188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114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590</v>
      </c>
      <c r="B224" t="s">
        <v>77</v>
      </c>
      <c r="C224" t="s">
        <v>571</v>
      </c>
      <c r="D224" t="s">
        <v>79</v>
      </c>
      <c r="E224" s="2" t="str">
        <f t="shared" si="7"/>
        <v>FX22041103</v>
      </c>
      <c r="F224" t="s">
        <v>80</v>
      </c>
      <c r="G224" t="s">
        <v>80</v>
      </c>
      <c r="H224" t="s">
        <v>81</v>
      </c>
      <c r="I224" t="s">
        <v>591</v>
      </c>
      <c r="J224">
        <v>28</v>
      </c>
      <c r="K224" t="s">
        <v>83</v>
      </c>
      <c r="L224" t="s">
        <v>84</v>
      </c>
      <c r="M224" t="s">
        <v>85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86</v>
      </c>
      <c r="U224" t="b">
        <v>0</v>
      </c>
      <c r="V224" t="s">
        <v>129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181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45">
      <c r="A225" t="s">
        <v>592</v>
      </c>
      <c r="B225" t="s">
        <v>77</v>
      </c>
      <c r="C225" t="s">
        <v>571</v>
      </c>
      <c r="D225" t="s">
        <v>79</v>
      </c>
      <c r="E225" s="2" t="str">
        <f t="shared" si="7"/>
        <v>FX22041103</v>
      </c>
      <c r="F225" t="s">
        <v>80</v>
      </c>
      <c r="G225" t="s">
        <v>80</v>
      </c>
      <c r="H225" t="s">
        <v>81</v>
      </c>
      <c r="I225" t="s">
        <v>593</v>
      </c>
      <c r="J225">
        <v>28</v>
      </c>
      <c r="K225" t="s">
        <v>83</v>
      </c>
      <c r="L225" t="s">
        <v>84</v>
      </c>
      <c r="M225" t="s">
        <v>85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86</v>
      </c>
      <c r="U225" t="b">
        <v>0</v>
      </c>
      <c r="V225" t="s">
        <v>179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98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45">
      <c r="A226" t="s">
        <v>594</v>
      </c>
      <c r="B226" t="s">
        <v>77</v>
      </c>
      <c r="C226" t="s">
        <v>571</v>
      </c>
      <c r="D226" t="s">
        <v>79</v>
      </c>
      <c r="E226" s="2" t="str">
        <f t="shared" si="7"/>
        <v>FX22041103</v>
      </c>
      <c r="F226" t="s">
        <v>80</v>
      </c>
      <c r="G226" t="s">
        <v>80</v>
      </c>
      <c r="H226" t="s">
        <v>81</v>
      </c>
      <c r="I226" t="s">
        <v>572</v>
      </c>
      <c r="J226">
        <v>122</v>
      </c>
      <c r="K226" t="s">
        <v>83</v>
      </c>
      <c r="L226" t="s">
        <v>84</v>
      </c>
      <c r="M226" t="s">
        <v>85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86</v>
      </c>
      <c r="U226" t="b">
        <v>1</v>
      </c>
      <c r="V226" t="s">
        <v>135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181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45">
      <c r="A227" t="s">
        <v>595</v>
      </c>
      <c r="B227" t="s">
        <v>77</v>
      </c>
      <c r="C227" t="s">
        <v>576</v>
      </c>
      <c r="D227" t="s">
        <v>79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80</v>
      </c>
      <c r="G227" t="s">
        <v>80</v>
      </c>
      <c r="H227" t="s">
        <v>81</v>
      </c>
      <c r="I227" t="s">
        <v>577</v>
      </c>
      <c r="J227">
        <v>232</v>
      </c>
      <c r="K227" t="s">
        <v>83</v>
      </c>
      <c r="L227" t="s">
        <v>84</v>
      </c>
      <c r="M227" t="s">
        <v>85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86</v>
      </c>
      <c r="U227" t="b">
        <v>1</v>
      </c>
      <c r="V227" t="s">
        <v>179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181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596</v>
      </c>
      <c r="B228" t="s">
        <v>77</v>
      </c>
      <c r="C228" t="s">
        <v>554</v>
      </c>
      <c r="D228" t="s">
        <v>79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80</v>
      </c>
      <c r="G228" t="s">
        <v>80</v>
      </c>
      <c r="H228" t="s">
        <v>81</v>
      </c>
      <c r="I228" t="s">
        <v>597</v>
      </c>
      <c r="J228">
        <v>28</v>
      </c>
      <c r="K228" t="s">
        <v>83</v>
      </c>
      <c r="L228" t="s">
        <v>84</v>
      </c>
      <c r="M228" t="s">
        <v>85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86</v>
      </c>
      <c r="U228" t="b">
        <v>0</v>
      </c>
      <c r="V228" t="s">
        <v>157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114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45">
      <c r="A229" t="s">
        <v>598</v>
      </c>
      <c r="B229" t="s">
        <v>77</v>
      </c>
      <c r="C229" t="s">
        <v>599</v>
      </c>
      <c r="D229" t="s">
        <v>79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80</v>
      </c>
      <c r="G229" t="s">
        <v>80</v>
      </c>
      <c r="H229" t="s">
        <v>81</v>
      </c>
      <c r="I229" t="s">
        <v>600</v>
      </c>
      <c r="J229">
        <v>247</v>
      </c>
      <c r="K229" t="s">
        <v>83</v>
      </c>
      <c r="L229" t="s">
        <v>84</v>
      </c>
      <c r="M229" t="s">
        <v>85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86</v>
      </c>
      <c r="U229" t="b">
        <v>0</v>
      </c>
      <c r="V229" t="s">
        <v>179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601</v>
      </c>
      <c r="B230" t="s">
        <v>77</v>
      </c>
      <c r="C230" t="s">
        <v>602</v>
      </c>
      <c r="D230" t="s">
        <v>79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80</v>
      </c>
      <c r="G230" t="s">
        <v>80</v>
      </c>
      <c r="H230" t="s">
        <v>81</v>
      </c>
      <c r="I230" t="s">
        <v>603</v>
      </c>
      <c r="J230">
        <v>304</v>
      </c>
      <c r="K230" t="s">
        <v>83</v>
      </c>
      <c r="L230" t="s">
        <v>84</v>
      </c>
      <c r="M230" t="s">
        <v>85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86</v>
      </c>
      <c r="U230" t="b">
        <v>0</v>
      </c>
      <c r="V230" t="s">
        <v>126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101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x14ac:dyDescent="0.45">
      <c r="A231" t="s">
        <v>604</v>
      </c>
      <c r="B231" t="s">
        <v>77</v>
      </c>
      <c r="C231" t="s">
        <v>605</v>
      </c>
      <c r="D231" t="s">
        <v>79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80</v>
      </c>
      <c r="G231" t="s">
        <v>80</v>
      </c>
      <c r="H231" t="s">
        <v>81</v>
      </c>
      <c r="I231" t="s">
        <v>606</v>
      </c>
      <c r="J231">
        <v>246</v>
      </c>
      <c r="K231" t="s">
        <v>83</v>
      </c>
      <c r="L231" t="s">
        <v>84</v>
      </c>
      <c r="M231" t="s">
        <v>85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86</v>
      </c>
      <c r="U231" t="b">
        <v>0</v>
      </c>
      <c r="V231" t="s">
        <v>87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x14ac:dyDescent="0.45">
      <c r="A232" t="s">
        <v>607</v>
      </c>
      <c r="B232" t="s">
        <v>77</v>
      </c>
      <c r="C232" t="s">
        <v>206</v>
      </c>
      <c r="D232" t="s">
        <v>79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80</v>
      </c>
      <c r="G232" t="s">
        <v>80</v>
      </c>
      <c r="H232" t="s">
        <v>81</v>
      </c>
      <c r="I232" t="s">
        <v>207</v>
      </c>
      <c r="J232">
        <v>433</v>
      </c>
      <c r="K232" t="s">
        <v>83</v>
      </c>
      <c r="L232" t="s">
        <v>84</v>
      </c>
      <c r="M232" t="s">
        <v>85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86</v>
      </c>
      <c r="U232" t="b">
        <v>1</v>
      </c>
      <c r="V232" t="s">
        <v>138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114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45">
      <c r="A233" t="s">
        <v>608</v>
      </c>
      <c r="B233" t="s">
        <v>77</v>
      </c>
      <c r="C233" t="s">
        <v>599</v>
      </c>
      <c r="D233" t="s">
        <v>79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80</v>
      </c>
      <c r="G233" t="s">
        <v>80</v>
      </c>
      <c r="H233" t="s">
        <v>81</v>
      </c>
      <c r="I233" t="s">
        <v>600</v>
      </c>
      <c r="J233">
        <v>347</v>
      </c>
      <c r="K233" t="s">
        <v>83</v>
      </c>
      <c r="L233" t="s">
        <v>84</v>
      </c>
      <c r="M233" t="s">
        <v>85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86</v>
      </c>
      <c r="U233" t="b">
        <v>1</v>
      </c>
      <c r="V233" t="s">
        <v>150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199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45">
      <c r="A234" t="s">
        <v>609</v>
      </c>
      <c r="B234" t="s">
        <v>77</v>
      </c>
      <c r="C234" t="s">
        <v>610</v>
      </c>
      <c r="D234" t="s">
        <v>79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80</v>
      </c>
      <c r="G234" t="s">
        <v>80</v>
      </c>
      <c r="H234" t="s">
        <v>81</v>
      </c>
      <c r="I234" t="s">
        <v>611</v>
      </c>
      <c r="J234">
        <v>650</v>
      </c>
      <c r="K234" t="s">
        <v>83</v>
      </c>
      <c r="L234" t="s">
        <v>84</v>
      </c>
      <c r="M234" t="s">
        <v>85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86</v>
      </c>
      <c r="U234" t="b">
        <v>0</v>
      </c>
      <c r="V234" t="s">
        <v>319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86</v>
      </c>
      <c r="AI234" t="s">
        <v>86</v>
      </c>
      <c r="AJ234" t="s">
        <v>86</v>
      </c>
      <c r="AK234" t="s">
        <v>86</v>
      </c>
      <c r="AL234" t="s">
        <v>86</v>
      </c>
      <c r="AM234" t="s">
        <v>86</v>
      </c>
      <c r="AN234" t="s">
        <v>86</v>
      </c>
      <c r="AO234" t="s">
        <v>86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612</v>
      </c>
      <c r="B235" t="s">
        <v>77</v>
      </c>
      <c r="C235" t="s">
        <v>613</v>
      </c>
      <c r="D235" t="s">
        <v>79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80</v>
      </c>
      <c r="G235" t="s">
        <v>80</v>
      </c>
      <c r="H235" t="s">
        <v>81</v>
      </c>
      <c r="I235" t="s">
        <v>614</v>
      </c>
      <c r="J235">
        <v>63</v>
      </c>
      <c r="K235" t="s">
        <v>83</v>
      </c>
      <c r="L235" t="s">
        <v>84</v>
      </c>
      <c r="M235" t="s">
        <v>85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86</v>
      </c>
      <c r="U235" t="b">
        <v>0</v>
      </c>
      <c r="V235" t="s">
        <v>188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199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615</v>
      </c>
      <c r="B236" t="s">
        <v>77</v>
      </c>
      <c r="C236" t="s">
        <v>613</v>
      </c>
      <c r="D236" t="s">
        <v>79</v>
      </c>
      <c r="E236" s="2" t="str">
        <f t="shared" si="8"/>
        <v>FX2204296</v>
      </c>
      <c r="F236" t="s">
        <v>80</v>
      </c>
      <c r="G236" t="s">
        <v>80</v>
      </c>
      <c r="H236" t="s">
        <v>81</v>
      </c>
      <c r="I236" t="s">
        <v>616</v>
      </c>
      <c r="J236">
        <v>52</v>
      </c>
      <c r="K236" t="s">
        <v>83</v>
      </c>
      <c r="L236" t="s">
        <v>84</v>
      </c>
      <c r="M236" t="s">
        <v>85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86</v>
      </c>
      <c r="U236" t="b">
        <v>0</v>
      </c>
      <c r="V236" t="s">
        <v>97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441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x14ac:dyDescent="0.45">
      <c r="A237" t="s">
        <v>617</v>
      </c>
      <c r="B237" t="s">
        <v>77</v>
      </c>
      <c r="C237" t="s">
        <v>613</v>
      </c>
      <c r="D237" t="s">
        <v>79</v>
      </c>
      <c r="E237" s="2" t="str">
        <f t="shared" si="8"/>
        <v>FX2204296</v>
      </c>
      <c r="F237" t="s">
        <v>80</v>
      </c>
      <c r="G237" t="s">
        <v>80</v>
      </c>
      <c r="H237" t="s">
        <v>81</v>
      </c>
      <c r="I237" t="s">
        <v>618</v>
      </c>
      <c r="J237">
        <v>28</v>
      </c>
      <c r="K237" t="s">
        <v>83</v>
      </c>
      <c r="L237" t="s">
        <v>84</v>
      </c>
      <c r="M237" t="s">
        <v>85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86</v>
      </c>
      <c r="U237" t="b">
        <v>0</v>
      </c>
      <c r="V237" t="s">
        <v>126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199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x14ac:dyDescent="0.45">
      <c r="A238" t="s">
        <v>619</v>
      </c>
      <c r="B238" t="s">
        <v>77</v>
      </c>
      <c r="C238" t="s">
        <v>613</v>
      </c>
      <c r="D238" t="s">
        <v>79</v>
      </c>
      <c r="E238" s="2" t="str">
        <f t="shared" si="8"/>
        <v>FX2204296</v>
      </c>
      <c r="F238" t="s">
        <v>80</v>
      </c>
      <c r="G238" t="s">
        <v>80</v>
      </c>
      <c r="H238" t="s">
        <v>81</v>
      </c>
      <c r="I238" t="s">
        <v>620</v>
      </c>
      <c r="J238">
        <v>28</v>
      </c>
      <c r="K238" t="s">
        <v>83</v>
      </c>
      <c r="L238" t="s">
        <v>84</v>
      </c>
      <c r="M238" t="s">
        <v>85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86</v>
      </c>
      <c r="U238" t="b">
        <v>0</v>
      </c>
      <c r="V238" t="s">
        <v>126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441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45">
      <c r="A239" t="s">
        <v>621</v>
      </c>
      <c r="B239" t="s">
        <v>77</v>
      </c>
      <c r="C239" t="s">
        <v>613</v>
      </c>
      <c r="D239" t="s">
        <v>79</v>
      </c>
      <c r="E239" s="2" t="str">
        <f t="shared" si="8"/>
        <v>FX2204296</v>
      </c>
      <c r="F239" t="s">
        <v>80</v>
      </c>
      <c r="G239" t="s">
        <v>80</v>
      </c>
      <c r="H239" t="s">
        <v>81</v>
      </c>
      <c r="I239" t="s">
        <v>622</v>
      </c>
      <c r="J239">
        <v>28</v>
      </c>
      <c r="K239" t="s">
        <v>83</v>
      </c>
      <c r="L239" t="s">
        <v>84</v>
      </c>
      <c r="M239" t="s">
        <v>85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86</v>
      </c>
      <c r="U239" t="b">
        <v>0</v>
      </c>
      <c r="V239" t="s">
        <v>126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441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x14ac:dyDescent="0.45">
      <c r="A240" t="s">
        <v>623</v>
      </c>
      <c r="B240" t="s">
        <v>77</v>
      </c>
      <c r="C240" t="s">
        <v>613</v>
      </c>
      <c r="D240" t="s">
        <v>79</v>
      </c>
      <c r="E240" s="2" t="str">
        <f t="shared" si="8"/>
        <v>FX2204296</v>
      </c>
      <c r="F240" t="s">
        <v>80</v>
      </c>
      <c r="G240" t="s">
        <v>80</v>
      </c>
      <c r="H240" t="s">
        <v>81</v>
      </c>
      <c r="I240" t="s">
        <v>624</v>
      </c>
      <c r="J240">
        <v>28</v>
      </c>
      <c r="K240" t="s">
        <v>83</v>
      </c>
      <c r="L240" t="s">
        <v>84</v>
      </c>
      <c r="M240" t="s">
        <v>85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86</v>
      </c>
      <c r="U240" t="b">
        <v>0</v>
      </c>
      <c r="V240" t="s">
        <v>132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441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45">
      <c r="A241" t="s">
        <v>625</v>
      </c>
      <c r="B241" t="s">
        <v>77</v>
      </c>
      <c r="C241" t="s">
        <v>613</v>
      </c>
      <c r="D241" t="s">
        <v>79</v>
      </c>
      <c r="E241" s="2" t="str">
        <f t="shared" si="8"/>
        <v>FX2204296</v>
      </c>
      <c r="F241" t="s">
        <v>80</v>
      </c>
      <c r="G241" t="s">
        <v>80</v>
      </c>
      <c r="H241" t="s">
        <v>81</v>
      </c>
      <c r="I241" t="s">
        <v>626</v>
      </c>
      <c r="J241">
        <v>28</v>
      </c>
      <c r="K241" t="s">
        <v>83</v>
      </c>
      <c r="L241" t="s">
        <v>84</v>
      </c>
      <c r="M241" t="s">
        <v>85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86</v>
      </c>
      <c r="U241" t="b">
        <v>0</v>
      </c>
      <c r="V241" t="s">
        <v>188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441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45">
      <c r="A242" t="s">
        <v>627</v>
      </c>
      <c r="B242" t="s">
        <v>77</v>
      </c>
      <c r="C242" t="s">
        <v>613</v>
      </c>
      <c r="D242" t="s">
        <v>79</v>
      </c>
      <c r="E242" s="2" t="str">
        <f t="shared" si="8"/>
        <v>FX2204296</v>
      </c>
      <c r="F242" t="s">
        <v>80</v>
      </c>
      <c r="G242" t="s">
        <v>80</v>
      </c>
      <c r="H242" t="s">
        <v>81</v>
      </c>
      <c r="I242" t="s">
        <v>628</v>
      </c>
      <c r="J242">
        <v>28</v>
      </c>
      <c r="K242" t="s">
        <v>83</v>
      </c>
      <c r="L242" t="s">
        <v>84</v>
      </c>
      <c r="M242" t="s">
        <v>85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86</v>
      </c>
      <c r="U242" t="b">
        <v>0</v>
      </c>
      <c r="V242" t="s">
        <v>135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441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x14ac:dyDescent="0.45">
      <c r="A243" t="s">
        <v>629</v>
      </c>
      <c r="B243" t="s">
        <v>77</v>
      </c>
      <c r="C243" t="s">
        <v>613</v>
      </c>
      <c r="D243" t="s">
        <v>79</v>
      </c>
      <c r="E243" s="2" t="str">
        <f t="shared" si="8"/>
        <v>FX2204296</v>
      </c>
      <c r="F243" t="s">
        <v>80</v>
      </c>
      <c r="G243" t="s">
        <v>80</v>
      </c>
      <c r="H243" t="s">
        <v>81</v>
      </c>
      <c r="I243" t="s">
        <v>630</v>
      </c>
      <c r="J243">
        <v>28</v>
      </c>
      <c r="K243" t="s">
        <v>83</v>
      </c>
      <c r="L243" t="s">
        <v>84</v>
      </c>
      <c r="M243" t="s">
        <v>85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86</v>
      </c>
      <c r="U243" t="b">
        <v>0</v>
      </c>
      <c r="V243" t="s">
        <v>135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441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x14ac:dyDescent="0.45">
      <c r="A244" t="s">
        <v>631</v>
      </c>
      <c r="B244" t="s">
        <v>77</v>
      </c>
      <c r="C244" t="s">
        <v>613</v>
      </c>
      <c r="D244" t="s">
        <v>79</v>
      </c>
      <c r="E244" s="2" t="str">
        <f t="shared" si="8"/>
        <v>FX2204296</v>
      </c>
      <c r="F244" t="s">
        <v>80</v>
      </c>
      <c r="G244" t="s">
        <v>80</v>
      </c>
      <c r="H244" t="s">
        <v>81</v>
      </c>
      <c r="I244" t="s">
        <v>632</v>
      </c>
      <c r="J244">
        <v>28</v>
      </c>
      <c r="K244" t="s">
        <v>83</v>
      </c>
      <c r="L244" t="s">
        <v>84</v>
      </c>
      <c r="M244" t="s">
        <v>85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86</v>
      </c>
      <c r="U244" t="b">
        <v>0</v>
      </c>
      <c r="V244" t="s">
        <v>147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441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45">
      <c r="A245" t="s">
        <v>633</v>
      </c>
      <c r="B245" t="s">
        <v>77</v>
      </c>
      <c r="C245" t="s">
        <v>613</v>
      </c>
      <c r="D245" t="s">
        <v>79</v>
      </c>
      <c r="E245" s="2" t="str">
        <f t="shared" si="8"/>
        <v>FX2204296</v>
      </c>
      <c r="F245" t="s">
        <v>80</v>
      </c>
      <c r="G245" t="s">
        <v>80</v>
      </c>
      <c r="H245" t="s">
        <v>81</v>
      </c>
      <c r="I245" t="s">
        <v>634</v>
      </c>
      <c r="J245">
        <v>28</v>
      </c>
      <c r="K245" t="s">
        <v>83</v>
      </c>
      <c r="L245" t="s">
        <v>84</v>
      </c>
      <c r="M245" t="s">
        <v>85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86</v>
      </c>
      <c r="U245" t="b">
        <v>0</v>
      </c>
      <c r="V245" t="s">
        <v>135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441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45">
      <c r="A246" t="s">
        <v>635</v>
      </c>
      <c r="B246" t="s">
        <v>77</v>
      </c>
      <c r="C246" t="s">
        <v>613</v>
      </c>
      <c r="D246" t="s">
        <v>79</v>
      </c>
      <c r="E246" s="2" t="str">
        <f t="shared" si="8"/>
        <v>FX2204296</v>
      </c>
      <c r="F246" t="s">
        <v>80</v>
      </c>
      <c r="G246" t="s">
        <v>80</v>
      </c>
      <c r="H246" t="s">
        <v>81</v>
      </c>
      <c r="I246" t="s">
        <v>636</v>
      </c>
      <c r="J246">
        <v>28</v>
      </c>
      <c r="K246" t="s">
        <v>83</v>
      </c>
      <c r="L246" t="s">
        <v>84</v>
      </c>
      <c r="M246" t="s">
        <v>85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86</v>
      </c>
      <c r="U246" t="b">
        <v>0</v>
      </c>
      <c r="V246" t="s">
        <v>321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441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x14ac:dyDescent="0.45">
      <c r="A247" t="s">
        <v>637</v>
      </c>
      <c r="B247" t="s">
        <v>77</v>
      </c>
      <c r="C247" t="s">
        <v>638</v>
      </c>
      <c r="D247" t="s">
        <v>79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80</v>
      </c>
      <c r="G247" t="s">
        <v>80</v>
      </c>
      <c r="H247" t="s">
        <v>81</v>
      </c>
      <c r="I247" t="s">
        <v>639</v>
      </c>
      <c r="J247">
        <v>247</v>
      </c>
      <c r="K247" t="s">
        <v>83</v>
      </c>
      <c r="L247" t="s">
        <v>84</v>
      </c>
      <c r="M247" t="s">
        <v>85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86</v>
      </c>
      <c r="U247" t="b">
        <v>0</v>
      </c>
      <c r="V247" t="s">
        <v>244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86</v>
      </c>
      <c r="AI247" t="s">
        <v>86</v>
      </c>
      <c r="AJ247" t="s">
        <v>86</v>
      </c>
      <c r="AK247" t="s">
        <v>86</v>
      </c>
      <c r="AL247" t="s">
        <v>86</v>
      </c>
      <c r="AM247" t="s">
        <v>86</v>
      </c>
      <c r="AN247" t="s">
        <v>86</v>
      </c>
      <c r="AO247" t="s">
        <v>86</v>
      </c>
      <c r="AP247" t="s">
        <v>86</v>
      </c>
      <c r="AQ247" t="s">
        <v>86</v>
      </c>
      <c r="AR247" t="s">
        <v>86</v>
      </c>
      <c r="AS247" t="s">
        <v>86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x14ac:dyDescent="0.45">
      <c r="A248" t="s">
        <v>640</v>
      </c>
      <c r="B248" t="s">
        <v>77</v>
      </c>
      <c r="C248" t="s">
        <v>605</v>
      </c>
      <c r="D248" t="s">
        <v>79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80</v>
      </c>
      <c r="G248" t="s">
        <v>80</v>
      </c>
      <c r="H248" t="s">
        <v>81</v>
      </c>
      <c r="I248" t="s">
        <v>606</v>
      </c>
      <c r="J248">
        <v>294</v>
      </c>
      <c r="K248" t="s">
        <v>83</v>
      </c>
      <c r="L248" t="s">
        <v>84</v>
      </c>
      <c r="M248" t="s">
        <v>85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86</v>
      </c>
      <c r="U248" t="b">
        <v>1</v>
      </c>
      <c r="V248" t="s">
        <v>319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441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45">
      <c r="A249" t="s">
        <v>641</v>
      </c>
      <c r="B249" t="s">
        <v>77</v>
      </c>
      <c r="C249" t="s">
        <v>610</v>
      </c>
      <c r="D249" t="s">
        <v>79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80</v>
      </c>
      <c r="G249" t="s">
        <v>80</v>
      </c>
      <c r="H249" t="s">
        <v>81</v>
      </c>
      <c r="I249" t="s">
        <v>611</v>
      </c>
      <c r="J249">
        <v>930</v>
      </c>
      <c r="K249" t="s">
        <v>83</v>
      </c>
      <c r="L249" t="s">
        <v>84</v>
      </c>
      <c r="M249" t="s">
        <v>85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86</v>
      </c>
      <c r="U249" t="b">
        <v>1</v>
      </c>
      <c r="V249" t="s">
        <v>321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199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45">
      <c r="A250" t="s">
        <v>642</v>
      </c>
      <c r="B250" t="s">
        <v>77</v>
      </c>
      <c r="C250" t="s">
        <v>638</v>
      </c>
      <c r="D250" t="s">
        <v>79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80</v>
      </c>
      <c r="G250" t="s">
        <v>80</v>
      </c>
      <c r="H250" t="s">
        <v>81</v>
      </c>
      <c r="I250" t="s">
        <v>639</v>
      </c>
      <c r="J250">
        <v>375</v>
      </c>
      <c r="K250" t="s">
        <v>83</v>
      </c>
      <c r="L250" t="s">
        <v>84</v>
      </c>
      <c r="M250" t="s">
        <v>85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86</v>
      </c>
      <c r="U250" t="b">
        <v>1</v>
      </c>
      <c r="V250" t="s">
        <v>244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441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x14ac:dyDescent="0.45">
      <c r="A251" t="s">
        <v>643</v>
      </c>
      <c r="B251" t="s">
        <v>77</v>
      </c>
      <c r="C251" t="s">
        <v>515</v>
      </c>
      <c r="D251" t="s">
        <v>79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80</v>
      </c>
      <c r="G251" t="s">
        <v>80</v>
      </c>
      <c r="H251" t="s">
        <v>81</v>
      </c>
      <c r="I251" t="s">
        <v>644</v>
      </c>
      <c r="J251">
        <v>38</v>
      </c>
      <c r="K251" t="s">
        <v>83</v>
      </c>
      <c r="L251" t="s">
        <v>84</v>
      </c>
      <c r="M251" t="s">
        <v>85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86</v>
      </c>
      <c r="U251" t="b">
        <v>0</v>
      </c>
      <c r="V251" t="s">
        <v>244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441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x14ac:dyDescent="0.45">
      <c r="A252" t="s">
        <v>645</v>
      </c>
      <c r="B252" t="s">
        <v>77</v>
      </c>
      <c r="C252" t="s">
        <v>646</v>
      </c>
      <c r="D252" t="s">
        <v>79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80</v>
      </c>
      <c r="G252" t="s">
        <v>80</v>
      </c>
      <c r="H252" t="s">
        <v>81</v>
      </c>
      <c r="I252" t="s">
        <v>647</v>
      </c>
      <c r="J252">
        <v>266</v>
      </c>
      <c r="K252" t="s">
        <v>83</v>
      </c>
      <c r="L252" t="s">
        <v>84</v>
      </c>
      <c r="M252" t="s">
        <v>85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86</v>
      </c>
      <c r="U252" t="b">
        <v>0</v>
      </c>
      <c r="V252" t="s">
        <v>244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86</v>
      </c>
      <c r="AI252" t="s">
        <v>86</v>
      </c>
      <c r="AJ252" t="s">
        <v>86</v>
      </c>
      <c r="AK252" t="s">
        <v>86</v>
      </c>
      <c r="AL252" t="s">
        <v>86</v>
      </c>
      <c r="AM252" t="s">
        <v>86</v>
      </c>
      <c r="AN252" t="s">
        <v>86</v>
      </c>
      <c r="AO252" t="s">
        <v>86</v>
      </c>
      <c r="AP252" t="s">
        <v>86</v>
      </c>
      <c r="AQ252" t="s">
        <v>86</v>
      </c>
      <c r="AR252" t="s">
        <v>86</v>
      </c>
      <c r="AS252" t="s">
        <v>86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x14ac:dyDescent="0.45">
      <c r="A253" t="s">
        <v>648</v>
      </c>
      <c r="B253" t="s">
        <v>77</v>
      </c>
      <c r="C253" t="s">
        <v>649</v>
      </c>
      <c r="D253" t="s">
        <v>79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80</v>
      </c>
      <c r="G253" t="s">
        <v>80</v>
      </c>
      <c r="H253" t="s">
        <v>81</v>
      </c>
      <c r="I253" t="s">
        <v>650</v>
      </c>
      <c r="J253">
        <v>81</v>
      </c>
      <c r="K253" t="s">
        <v>83</v>
      </c>
      <c r="L253" t="s">
        <v>84</v>
      </c>
      <c r="M253" t="s">
        <v>85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86</v>
      </c>
      <c r="U253" t="b">
        <v>0</v>
      </c>
      <c r="V253" t="s">
        <v>244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441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x14ac:dyDescent="0.45">
      <c r="A254" t="s">
        <v>651</v>
      </c>
      <c r="B254" t="s">
        <v>77</v>
      </c>
      <c r="C254" t="s">
        <v>646</v>
      </c>
      <c r="D254" t="s">
        <v>79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80</v>
      </c>
      <c r="G254" t="s">
        <v>80</v>
      </c>
      <c r="H254" t="s">
        <v>81</v>
      </c>
      <c r="I254" t="s">
        <v>647</v>
      </c>
      <c r="J254">
        <v>314</v>
      </c>
      <c r="K254" t="s">
        <v>83</v>
      </c>
      <c r="L254" t="s">
        <v>84</v>
      </c>
      <c r="M254" t="s">
        <v>85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86</v>
      </c>
      <c r="U254" t="b">
        <v>1</v>
      </c>
      <c r="V254" t="s">
        <v>321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441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45">
      <c r="A255" t="s">
        <v>652</v>
      </c>
      <c r="B255" t="s">
        <v>77</v>
      </c>
      <c r="C255" t="s">
        <v>653</v>
      </c>
      <c r="D255" t="s">
        <v>79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80</v>
      </c>
      <c r="G255" t="s">
        <v>80</v>
      </c>
      <c r="H255" t="s">
        <v>81</v>
      </c>
      <c r="I255" t="s">
        <v>654</v>
      </c>
      <c r="J255">
        <v>0</v>
      </c>
      <c r="K255" t="s">
        <v>83</v>
      </c>
      <c r="L255" t="s">
        <v>84</v>
      </c>
      <c r="M255" t="s">
        <v>85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86</v>
      </c>
      <c r="U255" t="b">
        <v>0</v>
      </c>
      <c r="V255" t="s">
        <v>655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419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45">
      <c r="A256" t="s">
        <v>656</v>
      </c>
      <c r="B256" t="s">
        <v>77</v>
      </c>
      <c r="C256" t="s">
        <v>657</v>
      </c>
      <c r="D256" t="s">
        <v>79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80</v>
      </c>
      <c r="G256" t="s">
        <v>80</v>
      </c>
      <c r="H256" t="s">
        <v>81</v>
      </c>
      <c r="I256" t="s">
        <v>658</v>
      </c>
      <c r="J256">
        <v>75</v>
      </c>
      <c r="K256" t="s">
        <v>83</v>
      </c>
      <c r="L256" t="s">
        <v>84</v>
      </c>
      <c r="M256" t="s">
        <v>85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86</v>
      </c>
      <c r="U256" t="b">
        <v>0</v>
      </c>
      <c r="V256" t="s">
        <v>659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412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45">
      <c r="A257" t="s">
        <v>660</v>
      </c>
      <c r="B257" t="s">
        <v>77</v>
      </c>
      <c r="C257" t="s">
        <v>661</v>
      </c>
      <c r="D257" t="s">
        <v>79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80</v>
      </c>
      <c r="G257" t="s">
        <v>80</v>
      </c>
      <c r="H257" t="s">
        <v>81</v>
      </c>
      <c r="I257" t="s">
        <v>662</v>
      </c>
      <c r="J257">
        <v>145</v>
      </c>
      <c r="K257" t="s">
        <v>83</v>
      </c>
      <c r="L257" t="s">
        <v>84</v>
      </c>
      <c r="M257" t="s">
        <v>85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86</v>
      </c>
      <c r="U257" t="b">
        <v>0</v>
      </c>
      <c r="V257" t="s">
        <v>87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86</v>
      </c>
      <c r="AI257" t="s">
        <v>86</v>
      </c>
      <c r="AJ257" t="s">
        <v>86</v>
      </c>
      <c r="AK257" t="s">
        <v>86</v>
      </c>
      <c r="AL257" t="s">
        <v>86</v>
      </c>
      <c r="AM257" t="s">
        <v>86</v>
      </c>
      <c r="AN257" t="s">
        <v>86</v>
      </c>
      <c r="AO257" t="s">
        <v>86</v>
      </c>
      <c r="AP257" t="s">
        <v>86</v>
      </c>
      <c r="AQ257" t="s">
        <v>86</v>
      </c>
      <c r="AR257" t="s">
        <v>86</v>
      </c>
      <c r="AS257" t="s">
        <v>86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45">
      <c r="A258" t="s">
        <v>663</v>
      </c>
      <c r="B258" t="s">
        <v>77</v>
      </c>
      <c r="C258" t="s">
        <v>664</v>
      </c>
      <c r="D258" t="s">
        <v>79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80</v>
      </c>
      <c r="G258" t="s">
        <v>80</v>
      </c>
      <c r="H258" t="s">
        <v>81</v>
      </c>
      <c r="I258" t="s">
        <v>665</v>
      </c>
      <c r="J258">
        <v>219</v>
      </c>
      <c r="K258" t="s">
        <v>83</v>
      </c>
      <c r="L258" t="s">
        <v>84</v>
      </c>
      <c r="M258" t="s">
        <v>85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86</v>
      </c>
      <c r="U258" t="b">
        <v>0</v>
      </c>
      <c r="V258" t="s">
        <v>87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86</v>
      </c>
      <c r="AI258" t="s">
        <v>86</v>
      </c>
      <c r="AJ258" t="s">
        <v>86</v>
      </c>
      <c r="AK258" t="s">
        <v>86</v>
      </c>
      <c r="AL258" t="s">
        <v>86</v>
      </c>
      <c r="AM258" t="s">
        <v>86</v>
      </c>
      <c r="AN258" t="s">
        <v>86</v>
      </c>
      <c r="AO258" t="s">
        <v>86</v>
      </c>
      <c r="AP258" t="s">
        <v>86</v>
      </c>
      <c r="AQ258" t="s">
        <v>86</v>
      </c>
      <c r="AR258" t="s">
        <v>86</v>
      </c>
      <c r="AS258" t="s">
        <v>86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x14ac:dyDescent="0.45">
      <c r="A259" t="s">
        <v>666</v>
      </c>
      <c r="B259" t="s">
        <v>77</v>
      </c>
      <c r="C259" t="s">
        <v>408</v>
      </c>
      <c r="D259" t="s">
        <v>79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80</v>
      </c>
      <c r="G259" t="s">
        <v>80</v>
      </c>
      <c r="H259" t="s">
        <v>81</v>
      </c>
      <c r="I259" t="s">
        <v>667</v>
      </c>
      <c r="J259">
        <v>32</v>
      </c>
      <c r="K259" t="s">
        <v>83</v>
      </c>
      <c r="L259" t="s">
        <v>84</v>
      </c>
      <c r="M259" t="s">
        <v>85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86</v>
      </c>
      <c r="U259" t="b">
        <v>0</v>
      </c>
      <c r="V259" t="s">
        <v>418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419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x14ac:dyDescent="0.45">
      <c r="A260" t="s">
        <v>668</v>
      </c>
      <c r="B260" t="s">
        <v>77</v>
      </c>
      <c r="C260" t="s">
        <v>408</v>
      </c>
      <c r="D260" t="s">
        <v>79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80</v>
      </c>
      <c r="G260" t="s">
        <v>80</v>
      </c>
      <c r="H260" t="s">
        <v>81</v>
      </c>
      <c r="I260" t="s">
        <v>669</v>
      </c>
      <c r="J260">
        <v>28</v>
      </c>
      <c r="K260" t="s">
        <v>83</v>
      </c>
      <c r="L260" t="s">
        <v>84</v>
      </c>
      <c r="M260" t="s">
        <v>85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86</v>
      </c>
      <c r="U260" t="b">
        <v>0</v>
      </c>
      <c r="V260" t="s">
        <v>157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419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45">
      <c r="A261" t="s">
        <v>670</v>
      </c>
      <c r="B261" t="s">
        <v>77</v>
      </c>
      <c r="C261" t="s">
        <v>408</v>
      </c>
      <c r="D261" t="s">
        <v>79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80</v>
      </c>
      <c r="G261" t="s">
        <v>80</v>
      </c>
      <c r="H261" t="s">
        <v>81</v>
      </c>
      <c r="I261" t="s">
        <v>671</v>
      </c>
      <c r="J261">
        <v>56</v>
      </c>
      <c r="K261" t="s">
        <v>83</v>
      </c>
      <c r="L261" t="s">
        <v>84</v>
      </c>
      <c r="M261" t="s">
        <v>85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86</v>
      </c>
      <c r="U261" t="b">
        <v>0</v>
      </c>
      <c r="V261" t="s">
        <v>418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114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x14ac:dyDescent="0.45">
      <c r="A262" t="s">
        <v>672</v>
      </c>
      <c r="B262" t="s">
        <v>77</v>
      </c>
      <c r="C262" t="s">
        <v>408</v>
      </c>
      <c r="D262" t="s">
        <v>79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80</v>
      </c>
      <c r="G262" t="s">
        <v>80</v>
      </c>
      <c r="H262" t="s">
        <v>81</v>
      </c>
      <c r="I262" t="s">
        <v>673</v>
      </c>
      <c r="J262">
        <v>56</v>
      </c>
      <c r="K262" t="s">
        <v>83</v>
      </c>
      <c r="L262" t="s">
        <v>84</v>
      </c>
      <c r="M262" t="s">
        <v>85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86</v>
      </c>
      <c r="U262" t="b">
        <v>0</v>
      </c>
      <c r="V262" t="s">
        <v>157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419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x14ac:dyDescent="0.45">
      <c r="A263" t="s">
        <v>674</v>
      </c>
      <c r="B263" t="s">
        <v>77</v>
      </c>
      <c r="C263" t="s">
        <v>408</v>
      </c>
      <c r="D263" t="s">
        <v>79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80</v>
      </c>
      <c r="G263" t="s">
        <v>80</v>
      </c>
      <c r="H263" t="s">
        <v>81</v>
      </c>
      <c r="I263" t="s">
        <v>675</v>
      </c>
      <c r="J263">
        <v>28</v>
      </c>
      <c r="K263" t="s">
        <v>83</v>
      </c>
      <c r="L263" t="s">
        <v>84</v>
      </c>
      <c r="M263" t="s">
        <v>85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86</v>
      </c>
      <c r="U263" t="b">
        <v>0</v>
      </c>
      <c r="V263" t="s">
        <v>113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101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45">
      <c r="A264" t="s">
        <v>676</v>
      </c>
      <c r="B264" t="s">
        <v>77</v>
      </c>
      <c r="C264" t="s">
        <v>401</v>
      </c>
      <c r="D264" t="s">
        <v>79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80</v>
      </c>
      <c r="G264" t="s">
        <v>80</v>
      </c>
      <c r="H264" t="s">
        <v>81</v>
      </c>
      <c r="I264" t="s">
        <v>402</v>
      </c>
      <c r="J264">
        <v>1731</v>
      </c>
      <c r="K264" t="s">
        <v>83</v>
      </c>
      <c r="L264" t="s">
        <v>84</v>
      </c>
      <c r="M264" t="s">
        <v>85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86</v>
      </c>
      <c r="U264" t="b">
        <v>1</v>
      </c>
      <c r="V264" t="s">
        <v>113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189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x14ac:dyDescent="0.45">
      <c r="A265" t="s">
        <v>677</v>
      </c>
      <c r="B265" t="s">
        <v>77</v>
      </c>
      <c r="C265" t="s">
        <v>678</v>
      </c>
      <c r="D265" t="s">
        <v>79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80</v>
      </c>
      <c r="G265" t="s">
        <v>80</v>
      </c>
      <c r="H265" t="s">
        <v>81</v>
      </c>
      <c r="I265" t="s">
        <v>679</v>
      </c>
      <c r="J265">
        <v>0</v>
      </c>
      <c r="K265" t="s">
        <v>83</v>
      </c>
      <c r="L265" t="s">
        <v>84</v>
      </c>
      <c r="M265" t="s">
        <v>85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86</v>
      </c>
      <c r="U265" t="b">
        <v>0</v>
      </c>
      <c r="V265" t="s">
        <v>150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101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45">
      <c r="A266" t="s">
        <v>680</v>
      </c>
      <c r="B266" t="s">
        <v>77</v>
      </c>
      <c r="C266" t="s">
        <v>678</v>
      </c>
      <c r="D266" t="s">
        <v>79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80</v>
      </c>
      <c r="G266" t="s">
        <v>80</v>
      </c>
      <c r="H266" t="s">
        <v>81</v>
      </c>
      <c r="I266" t="s">
        <v>681</v>
      </c>
      <c r="J266">
        <v>0</v>
      </c>
      <c r="K266" t="s">
        <v>83</v>
      </c>
      <c r="L266" t="s">
        <v>84</v>
      </c>
      <c r="M266" t="s">
        <v>85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86</v>
      </c>
      <c r="U266" t="b">
        <v>0</v>
      </c>
      <c r="V266" t="s">
        <v>97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101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682</v>
      </c>
      <c r="B267" t="s">
        <v>77</v>
      </c>
      <c r="C267" t="s">
        <v>683</v>
      </c>
      <c r="D267" t="s">
        <v>79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80</v>
      </c>
      <c r="G267" t="s">
        <v>80</v>
      </c>
      <c r="H267" t="s">
        <v>81</v>
      </c>
      <c r="I267" t="s">
        <v>684</v>
      </c>
      <c r="J267">
        <v>28</v>
      </c>
      <c r="K267" t="s">
        <v>83</v>
      </c>
      <c r="L267" t="s">
        <v>84</v>
      </c>
      <c r="M267" t="s">
        <v>85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86</v>
      </c>
      <c r="U267" t="b">
        <v>0</v>
      </c>
      <c r="V267" t="s">
        <v>157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101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x14ac:dyDescent="0.45">
      <c r="A268" t="s">
        <v>685</v>
      </c>
      <c r="B268" t="s">
        <v>77</v>
      </c>
      <c r="C268" t="s">
        <v>683</v>
      </c>
      <c r="D268" t="s">
        <v>79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80</v>
      </c>
      <c r="G268" t="s">
        <v>80</v>
      </c>
      <c r="H268" t="s">
        <v>81</v>
      </c>
      <c r="I268" t="s">
        <v>686</v>
      </c>
      <c r="J268">
        <v>51</v>
      </c>
      <c r="K268" t="s">
        <v>83</v>
      </c>
      <c r="L268" t="s">
        <v>84</v>
      </c>
      <c r="M268" t="s">
        <v>85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86</v>
      </c>
      <c r="U268" t="b">
        <v>0</v>
      </c>
      <c r="V268" t="s">
        <v>157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114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x14ac:dyDescent="0.45">
      <c r="A269" t="s">
        <v>687</v>
      </c>
      <c r="B269" t="s">
        <v>77</v>
      </c>
      <c r="C269" t="s">
        <v>683</v>
      </c>
      <c r="D269" t="s">
        <v>79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80</v>
      </c>
      <c r="G269" t="s">
        <v>80</v>
      </c>
      <c r="H269" t="s">
        <v>81</v>
      </c>
      <c r="I269" t="s">
        <v>688</v>
      </c>
      <c r="J269">
        <v>28</v>
      </c>
      <c r="K269" t="s">
        <v>83</v>
      </c>
      <c r="L269" t="s">
        <v>84</v>
      </c>
      <c r="M269" t="s">
        <v>85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86</v>
      </c>
      <c r="U269" t="b">
        <v>0</v>
      </c>
      <c r="V269" t="s">
        <v>157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101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x14ac:dyDescent="0.45">
      <c r="A270" t="s">
        <v>689</v>
      </c>
      <c r="B270" t="s">
        <v>77</v>
      </c>
      <c r="C270" t="s">
        <v>683</v>
      </c>
      <c r="D270" t="s">
        <v>79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80</v>
      </c>
      <c r="G270" t="s">
        <v>80</v>
      </c>
      <c r="H270" t="s">
        <v>81</v>
      </c>
      <c r="I270" t="s">
        <v>690</v>
      </c>
      <c r="J270">
        <v>51</v>
      </c>
      <c r="K270" t="s">
        <v>83</v>
      </c>
      <c r="L270" t="s">
        <v>84</v>
      </c>
      <c r="M270" t="s">
        <v>85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86</v>
      </c>
      <c r="U270" t="b">
        <v>0</v>
      </c>
      <c r="V270" t="s">
        <v>157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101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45">
      <c r="A271" t="s">
        <v>691</v>
      </c>
      <c r="B271" t="s">
        <v>77</v>
      </c>
      <c r="C271" t="s">
        <v>692</v>
      </c>
      <c r="D271" t="s">
        <v>79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80</v>
      </c>
      <c r="G271" t="s">
        <v>80</v>
      </c>
      <c r="H271" t="s">
        <v>81</v>
      </c>
      <c r="I271" t="s">
        <v>693</v>
      </c>
      <c r="J271">
        <v>28</v>
      </c>
      <c r="K271" t="s">
        <v>83</v>
      </c>
      <c r="L271" t="s">
        <v>84</v>
      </c>
      <c r="M271" t="s">
        <v>85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86</v>
      </c>
      <c r="U271" t="b">
        <v>0</v>
      </c>
      <c r="V271" t="s">
        <v>87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192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x14ac:dyDescent="0.45">
      <c r="A272" t="s">
        <v>694</v>
      </c>
      <c r="B272" t="s">
        <v>77</v>
      </c>
      <c r="C272" t="s">
        <v>692</v>
      </c>
      <c r="D272" t="s">
        <v>79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80</v>
      </c>
      <c r="G272" t="s">
        <v>80</v>
      </c>
      <c r="H272" t="s">
        <v>81</v>
      </c>
      <c r="I272" t="s">
        <v>695</v>
      </c>
      <c r="J272">
        <v>41</v>
      </c>
      <c r="K272" t="s">
        <v>83</v>
      </c>
      <c r="L272" t="s">
        <v>84</v>
      </c>
      <c r="M272" t="s">
        <v>85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86</v>
      </c>
      <c r="U272" t="b">
        <v>0</v>
      </c>
      <c r="V272" t="s">
        <v>87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98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45">
      <c r="A273" t="s">
        <v>696</v>
      </c>
      <c r="B273" t="s">
        <v>77</v>
      </c>
      <c r="C273" t="s">
        <v>692</v>
      </c>
      <c r="D273" t="s">
        <v>79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80</v>
      </c>
      <c r="G273" t="s">
        <v>80</v>
      </c>
      <c r="H273" t="s">
        <v>81</v>
      </c>
      <c r="I273" t="s">
        <v>697</v>
      </c>
      <c r="J273">
        <v>41</v>
      </c>
      <c r="K273" t="s">
        <v>83</v>
      </c>
      <c r="L273" t="s">
        <v>84</v>
      </c>
      <c r="M273" t="s">
        <v>85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86</v>
      </c>
      <c r="U273" t="b">
        <v>0</v>
      </c>
      <c r="V273" t="s">
        <v>87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101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x14ac:dyDescent="0.45">
      <c r="A274" t="s">
        <v>698</v>
      </c>
      <c r="B274" t="s">
        <v>77</v>
      </c>
      <c r="C274" t="s">
        <v>699</v>
      </c>
      <c r="D274" t="s">
        <v>79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80</v>
      </c>
      <c r="G274" t="s">
        <v>80</v>
      </c>
      <c r="H274" t="s">
        <v>81</v>
      </c>
      <c r="I274" t="s">
        <v>700</v>
      </c>
      <c r="J274">
        <v>98</v>
      </c>
      <c r="K274" t="s">
        <v>83</v>
      </c>
      <c r="L274" t="s">
        <v>84</v>
      </c>
      <c r="M274" t="s">
        <v>85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86</v>
      </c>
      <c r="U274" t="b">
        <v>0</v>
      </c>
      <c r="V274" t="s">
        <v>107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114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45">
      <c r="A275" t="s">
        <v>701</v>
      </c>
      <c r="B275" t="s">
        <v>77</v>
      </c>
      <c r="C275" t="s">
        <v>699</v>
      </c>
      <c r="D275" t="s">
        <v>79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80</v>
      </c>
      <c r="G275" t="s">
        <v>80</v>
      </c>
      <c r="H275" t="s">
        <v>81</v>
      </c>
      <c r="I275" t="s">
        <v>702</v>
      </c>
      <c r="J275">
        <v>98</v>
      </c>
      <c r="K275" t="s">
        <v>83</v>
      </c>
      <c r="L275" t="s">
        <v>84</v>
      </c>
      <c r="M275" t="s">
        <v>85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86</v>
      </c>
      <c r="U275" t="b">
        <v>0</v>
      </c>
      <c r="V275" t="s">
        <v>188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181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45">
      <c r="A276" t="s">
        <v>703</v>
      </c>
      <c r="B276" t="s">
        <v>77</v>
      </c>
      <c r="C276" t="s">
        <v>704</v>
      </c>
      <c r="D276" t="s">
        <v>79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80</v>
      </c>
      <c r="G276" t="s">
        <v>80</v>
      </c>
      <c r="H276" t="s">
        <v>81</v>
      </c>
      <c r="I276" t="s">
        <v>705</v>
      </c>
      <c r="J276">
        <v>94</v>
      </c>
      <c r="K276" t="s">
        <v>83</v>
      </c>
      <c r="L276" t="s">
        <v>84</v>
      </c>
      <c r="M276" t="s">
        <v>85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86</v>
      </c>
      <c r="U276" t="b">
        <v>0</v>
      </c>
      <c r="V276" t="s">
        <v>87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86</v>
      </c>
      <c r="AI276" t="s">
        <v>86</v>
      </c>
      <c r="AJ276" t="s">
        <v>86</v>
      </c>
      <c r="AK276" t="s">
        <v>86</v>
      </c>
      <c r="AL276" t="s">
        <v>86</v>
      </c>
      <c r="AM276" t="s">
        <v>86</v>
      </c>
      <c r="AN276" t="s">
        <v>86</v>
      </c>
      <c r="AO276" t="s">
        <v>86</v>
      </c>
      <c r="AP276" t="s">
        <v>86</v>
      </c>
      <c r="AQ276" t="s">
        <v>86</v>
      </c>
      <c r="AR276" t="s">
        <v>86</v>
      </c>
      <c r="AS276" t="s">
        <v>86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45">
      <c r="A277" t="s">
        <v>706</v>
      </c>
      <c r="B277" t="s">
        <v>77</v>
      </c>
      <c r="C277" t="s">
        <v>699</v>
      </c>
      <c r="D277" t="s">
        <v>79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80</v>
      </c>
      <c r="G277" t="s">
        <v>80</v>
      </c>
      <c r="H277" t="s">
        <v>81</v>
      </c>
      <c r="I277" t="s">
        <v>707</v>
      </c>
      <c r="J277">
        <v>63</v>
      </c>
      <c r="K277" t="s">
        <v>83</v>
      </c>
      <c r="L277" t="s">
        <v>84</v>
      </c>
      <c r="M277" t="s">
        <v>85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86</v>
      </c>
      <c r="U277" t="b">
        <v>0</v>
      </c>
      <c r="V277" t="s">
        <v>150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114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45">
      <c r="A278" t="s">
        <v>708</v>
      </c>
      <c r="B278" t="s">
        <v>77</v>
      </c>
      <c r="C278" t="s">
        <v>699</v>
      </c>
      <c r="D278" t="s">
        <v>79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80</v>
      </c>
      <c r="G278" t="s">
        <v>80</v>
      </c>
      <c r="H278" t="s">
        <v>81</v>
      </c>
      <c r="I278" t="s">
        <v>709</v>
      </c>
      <c r="J278">
        <v>68</v>
      </c>
      <c r="K278" t="s">
        <v>83</v>
      </c>
      <c r="L278" t="s">
        <v>84</v>
      </c>
      <c r="M278" t="s">
        <v>85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86</v>
      </c>
      <c r="U278" t="b">
        <v>0</v>
      </c>
      <c r="V278" t="s">
        <v>126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181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x14ac:dyDescent="0.45">
      <c r="A279" t="s">
        <v>710</v>
      </c>
      <c r="B279" t="s">
        <v>77</v>
      </c>
      <c r="C279" t="s">
        <v>711</v>
      </c>
      <c r="D279" t="s">
        <v>79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80</v>
      </c>
      <c r="G279" t="s">
        <v>80</v>
      </c>
      <c r="H279" t="s">
        <v>81</v>
      </c>
      <c r="I279" t="s">
        <v>712</v>
      </c>
      <c r="J279">
        <v>0</v>
      </c>
      <c r="K279" t="s">
        <v>83</v>
      </c>
      <c r="L279" t="s">
        <v>84</v>
      </c>
      <c r="M279" t="s">
        <v>85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86</v>
      </c>
      <c r="U279" t="b">
        <v>0</v>
      </c>
      <c r="V279" t="s">
        <v>530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98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x14ac:dyDescent="0.45">
      <c r="A280" t="s">
        <v>713</v>
      </c>
      <c r="B280" t="s">
        <v>77</v>
      </c>
      <c r="C280" t="s">
        <v>699</v>
      </c>
      <c r="D280" t="s">
        <v>79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80</v>
      </c>
      <c r="G280" t="s">
        <v>80</v>
      </c>
      <c r="H280" t="s">
        <v>81</v>
      </c>
      <c r="I280" t="s">
        <v>714</v>
      </c>
      <c r="J280">
        <v>28</v>
      </c>
      <c r="K280" t="s">
        <v>83</v>
      </c>
      <c r="L280" t="s">
        <v>84</v>
      </c>
      <c r="M280" t="s">
        <v>85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86</v>
      </c>
      <c r="U280" t="b">
        <v>0</v>
      </c>
      <c r="V280" t="s">
        <v>188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189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x14ac:dyDescent="0.45">
      <c r="A281" t="s">
        <v>715</v>
      </c>
      <c r="B281" t="s">
        <v>77</v>
      </c>
      <c r="C281" t="s">
        <v>699</v>
      </c>
      <c r="D281" t="s">
        <v>79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80</v>
      </c>
      <c r="G281" t="s">
        <v>80</v>
      </c>
      <c r="H281" t="s">
        <v>81</v>
      </c>
      <c r="I281" t="s">
        <v>716</v>
      </c>
      <c r="J281">
        <v>28</v>
      </c>
      <c r="K281" t="s">
        <v>83</v>
      </c>
      <c r="L281" t="s">
        <v>84</v>
      </c>
      <c r="M281" t="s">
        <v>85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86</v>
      </c>
      <c r="U281" t="b">
        <v>0</v>
      </c>
      <c r="V281" t="s">
        <v>147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101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45">
      <c r="A282" t="s">
        <v>717</v>
      </c>
      <c r="B282" t="s">
        <v>77</v>
      </c>
      <c r="C282" t="s">
        <v>699</v>
      </c>
      <c r="D282" t="s">
        <v>79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80</v>
      </c>
      <c r="G282" t="s">
        <v>80</v>
      </c>
      <c r="H282" t="s">
        <v>81</v>
      </c>
      <c r="I282" t="s">
        <v>718</v>
      </c>
      <c r="J282">
        <v>28</v>
      </c>
      <c r="K282" t="s">
        <v>83</v>
      </c>
      <c r="L282" t="s">
        <v>84</v>
      </c>
      <c r="M282" t="s">
        <v>85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86</v>
      </c>
      <c r="U282" t="b">
        <v>0</v>
      </c>
      <c r="V282" t="s">
        <v>107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189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45">
      <c r="A283" t="s">
        <v>719</v>
      </c>
      <c r="B283" t="s">
        <v>77</v>
      </c>
      <c r="C283" t="s">
        <v>699</v>
      </c>
      <c r="D283" t="s">
        <v>79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80</v>
      </c>
      <c r="G283" t="s">
        <v>80</v>
      </c>
      <c r="H283" t="s">
        <v>81</v>
      </c>
      <c r="I283" t="s">
        <v>720</v>
      </c>
      <c r="J283">
        <v>28</v>
      </c>
      <c r="K283" t="s">
        <v>83</v>
      </c>
      <c r="L283" t="s">
        <v>84</v>
      </c>
      <c r="M283" t="s">
        <v>85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86</v>
      </c>
      <c r="U283" t="b">
        <v>0</v>
      </c>
      <c r="V283" t="s">
        <v>135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189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45">
      <c r="A284" t="s">
        <v>721</v>
      </c>
      <c r="B284" t="s">
        <v>77</v>
      </c>
      <c r="C284" t="s">
        <v>704</v>
      </c>
      <c r="D284" t="s">
        <v>79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80</v>
      </c>
      <c r="G284" t="s">
        <v>80</v>
      </c>
      <c r="H284" t="s">
        <v>81</v>
      </c>
      <c r="I284" t="s">
        <v>705</v>
      </c>
      <c r="J284">
        <v>118</v>
      </c>
      <c r="K284" t="s">
        <v>83</v>
      </c>
      <c r="L284" t="s">
        <v>84</v>
      </c>
      <c r="M284" t="s">
        <v>85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86</v>
      </c>
      <c r="U284" t="b">
        <v>1</v>
      </c>
      <c r="V284" t="s">
        <v>147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114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x14ac:dyDescent="0.45">
      <c r="A285" t="s">
        <v>722</v>
      </c>
      <c r="B285" t="s">
        <v>77</v>
      </c>
      <c r="C285" t="s">
        <v>723</v>
      </c>
      <c r="D285" t="s">
        <v>79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80</v>
      </c>
      <c r="G285" t="s">
        <v>80</v>
      </c>
      <c r="H285" t="s">
        <v>81</v>
      </c>
      <c r="I285" t="s">
        <v>724</v>
      </c>
      <c r="J285">
        <v>0</v>
      </c>
      <c r="K285" t="s">
        <v>83</v>
      </c>
      <c r="L285" t="s">
        <v>84</v>
      </c>
      <c r="M285" t="s">
        <v>85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86</v>
      </c>
      <c r="U285" t="b">
        <v>0</v>
      </c>
      <c r="V285" t="s">
        <v>87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x14ac:dyDescent="0.45">
      <c r="A286" t="s">
        <v>725</v>
      </c>
      <c r="B286" t="s">
        <v>77</v>
      </c>
      <c r="C286" t="s">
        <v>661</v>
      </c>
      <c r="D286" t="s">
        <v>79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80</v>
      </c>
      <c r="G286" t="s">
        <v>80</v>
      </c>
      <c r="H286" t="s">
        <v>81</v>
      </c>
      <c r="I286" t="s">
        <v>662</v>
      </c>
      <c r="J286">
        <v>197</v>
      </c>
      <c r="K286" t="s">
        <v>83</v>
      </c>
      <c r="L286" t="s">
        <v>84</v>
      </c>
      <c r="M286" t="s">
        <v>85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86</v>
      </c>
      <c r="U286" t="b">
        <v>1</v>
      </c>
      <c r="V286" t="s">
        <v>150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181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x14ac:dyDescent="0.45">
      <c r="A287" t="s">
        <v>726</v>
      </c>
      <c r="B287" t="s">
        <v>77</v>
      </c>
      <c r="C287" t="s">
        <v>727</v>
      </c>
      <c r="D287" t="s">
        <v>79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80</v>
      </c>
      <c r="G287" t="s">
        <v>80</v>
      </c>
      <c r="H287" t="s">
        <v>81</v>
      </c>
      <c r="I287" t="s">
        <v>728</v>
      </c>
      <c r="J287">
        <v>345</v>
      </c>
      <c r="K287" t="s">
        <v>83</v>
      </c>
      <c r="L287" t="s">
        <v>84</v>
      </c>
      <c r="M287" t="s">
        <v>85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86</v>
      </c>
      <c r="U287" t="b">
        <v>0</v>
      </c>
      <c r="V287" t="s">
        <v>87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86</v>
      </c>
      <c r="AI287" t="s">
        <v>86</v>
      </c>
      <c r="AJ287" t="s">
        <v>86</v>
      </c>
      <c r="AK287" t="s">
        <v>86</v>
      </c>
      <c r="AL287" t="s">
        <v>86</v>
      </c>
      <c r="AM287" t="s">
        <v>86</v>
      </c>
      <c r="AN287" t="s">
        <v>86</v>
      </c>
      <c r="AO287" t="s">
        <v>86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x14ac:dyDescent="0.45">
      <c r="A288" t="s">
        <v>729</v>
      </c>
      <c r="B288" t="s">
        <v>77</v>
      </c>
      <c r="C288" t="s">
        <v>730</v>
      </c>
      <c r="D288" t="s">
        <v>79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80</v>
      </c>
      <c r="G288" t="s">
        <v>80</v>
      </c>
      <c r="H288" t="s">
        <v>81</v>
      </c>
      <c r="I288" t="s">
        <v>731</v>
      </c>
      <c r="J288">
        <v>372</v>
      </c>
      <c r="K288" t="s">
        <v>83</v>
      </c>
      <c r="L288" t="s">
        <v>84</v>
      </c>
      <c r="M288" t="s">
        <v>85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86</v>
      </c>
      <c r="U288" t="b">
        <v>0</v>
      </c>
      <c r="V288" t="s">
        <v>87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86</v>
      </c>
      <c r="AI288" t="s">
        <v>86</v>
      </c>
      <c r="AJ288" t="s">
        <v>86</v>
      </c>
      <c r="AK288" t="s">
        <v>86</v>
      </c>
      <c r="AL288" t="s">
        <v>86</v>
      </c>
      <c r="AM288" t="s">
        <v>86</v>
      </c>
      <c r="AN288" t="s">
        <v>86</v>
      </c>
      <c r="AO288" t="s">
        <v>86</v>
      </c>
      <c r="AP288" t="s">
        <v>86</v>
      </c>
      <c r="AQ288" t="s">
        <v>86</v>
      </c>
      <c r="AR288" t="s">
        <v>86</v>
      </c>
      <c r="AS288" t="s">
        <v>86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x14ac:dyDescent="0.45">
      <c r="A289" t="s">
        <v>732</v>
      </c>
      <c r="B289" t="s">
        <v>77</v>
      </c>
      <c r="C289" t="s">
        <v>733</v>
      </c>
      <c r="D289" t="s">
        <v>79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80</v>
      </c>
      <c r="G289" t="s">
        <v>80</v>
      </c>
      <c r="H289" t="s">
        <v>81</v>
      </c>
      <c r="I289" t="s">
        <v>734</v>
      </c>
      <c r="J289">
        <v>28</v>
      </c>
      <c r="K289" t="s">
        <v>83</v>
      </c>
      <c r="L289" t="s">
        <v>84</v>
      </c>
      <c r="M289" t="s">
        <v>85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86</v>
      </c>
      <c r="U289" t="b">
        <v>0</v>
      </c>
      <c r="V289" t="s">
        <v>135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101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x14ac:dyDescent="0.45">
      <c r="A290" t="s">
        <v>735</v>
      </c>
      <c r="B290" t="s">
        <v>77</v>
      </c>
      <c r="C290" t="s">
        <v>736</v>
      </c>
      <c r="D290" t="s">
        <v>79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80</v>
      </c>
      <c r="G290" t="s">
        <v>80</v>
      </c>
      <c r="H290" t="s">
        <v>81</v>
      </c>
      <c r="I290" t="s">
        <v>737</v>
      </c>
      <c r="J290">
        <v>0</v>
      </c>
      <c r="K290" t="s">
        <v>83</v>
      </c>
      <c r="L290" t="s">
        <v>84</v>
      </c>
      <c r="M290" t="s">
        <v>85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86</v>
      </c>
      <c r="U290" t="b">
        <v>0</v>
      </c>
      <c r="V290" t="s">
        <v>147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192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x14ac:dyDescent="0.45">
      <c r="A291" t="s">
        <v>738</v>
      </c>
      <c r="B291" t="s">
        <v>77</v>
      </c>
      <c r="C291" t="s">
        <v>727</v>
      </c>
      <c r="D291" t="s">
        <v>79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80</v>
      </c>
      <c r="G291" t="s">
        <v>80</v>
      </c>
      <c r="H291" t="s">
        <v>81</v>
      </c>
      <c r="I291" t="s">
        <v>739</v>
      </c>
      <c r="J291">
        <v>0</v>
      </c>
      <c r="K291" t="s">
        <v>83</v>
      </c>
      <c r="L291" t="s">
        <v>84</v>
      </c>
      <c r="M291" t="s">
        <v>85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86</v>
      </c>
      <c r="U291" t="b">
        <v>0</v>
      </c>
      <c r="V291" t="s">
        <v>135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101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x14ac:dyDescent="0.45">
      <c r="A292" t="s">
        <v>740</v>
      </c>
      <c r="B292" t="s">
        <v>77</v>
      </c>
      <c r="C292" t="s">
        <v>727</v>
      </c>
      <c r="D292" t="s">
        <v>79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80</v>
      </c>
      <c r="G292" t="s">
        <v>80</v>
      </c>
      <c r="H292" t="s">
        <v>81</v>
      </c>
      <c r="I292" t="s">
        <v>741</v>
      </c>
      <c r="J292">
        <v>0</v>
      </c>
      <c r="K292" t="s">
        <v>83</v>
      </c>
      <c r="L292" t="s">
        <v>84</v>
      </c>
      <c r="M292" t="s">
        <v>85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86</v>
      </c>
      <c r="U292" t="b">
        <v>0</v>
      </c>
      <c r="V292" t="s">
        <v>113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101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x14ac:dyDescent="0.45">
      <c r="A293" t="s">
        <v>742</v>
      </c>
      <c r="B293" t="s">
        <v>77</v>
      </c>
      <c r="C293" t="s">
        <v>743</v>
      </c>
      <c r="D293" t="s">
        <v>79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80</v>
      </c>
      <c r="G293" t="s">
        <v>80</v>
      </c>
      <c r="H293" t="s">
        <v>81</v>
      </c>
      <c r="I293" t="s">
        <v>744</v>
      </c>
      <c r="J293">
        <v>28</v>
      </c>
      <c r="K293" t="s">
        <v>83</v>
      </c>
      <c r="L293" t="s">
        <v>84</v>
      </c>
      <c r="M293" t="s">
        <v>85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86</v>
      </c>
      <c r="U293" t="b">
        <v>0</v>
      </c>
      <c r="V293" t="s">
        <v>195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189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x14ac:dyDescent="0.45">
      <c r="A294" t="s">
        <v>745</v>
      </c>
      <c r="B294" t="s">
        <v>77</v>
      </c>
      <c r="C294" t="s">
        <v>743</v>
      </c>
      <c r="D294" t="s">
        <v>79</v>
      </c>
      <c r="E294" s="2" t="str">
        <f t="shared" si="9"/>
        <v>FX22041585</v>
      </c>
      <c r="F294" t="s">
        <v>80</v>
      </c>
      <c r="G294" t="s">
        <v>80</v>
      </c>
      <c r="H294" t="s">
        <v>81</v>
      </c>
      <c r="I294" t="s">
        <v>746</v>
      </c>
      <c r="J294">
        <v>28</v>
      </c>
      <c r="K294" t="s">
        <v>83</v>
      </c>
      <c r="L294" t="s">
        <v>84</v>
      </c>
      <c r="M294" t="s">
        <v>85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86</v>
      </c>
      <c r="U294" t="b">
        <v>0</v>
      </c>
      <c r="V294" t="s">
        <v>126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101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x14ac:dyDescent="0.45">
      <c r="A295" t="s">
        <v>747</v>
      </c>
      <c r="B295" t="s">
        <v>77</v>
      </c>
      <c r="C295" t="s">
        <v>743</v>
      </c>
      <c r="D295" t="s">
        <v>79</v>
      </c>
      <c r="E295" s="2" t="str">
        <f t="shared" si="9"/>
        <v>FX22041585</v>
      </c>
      <c r="F295" t="s">
        <v>80</v>
      </c>
      <c r="G295" t="s">
        <v>80</v>
      </c>
      <c r="H295" t="s">
        <v>81</v>
      </c>
      <c r="I295" t="s">
        <v>748</v>
      </c>
      <c r="J295">
        <v>28</v>
      </c>
      <c r="K295" t="s">
        <v>83</v>
      </c>
      <c r="L295" t="s">
        <v>84</v>
      </c>
      <c r="M295" t="s">
        <v>85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86</v>
      </c>
      <c r="U295" t="b">
        <v>0</v>
      </c>
      <c r="V295" t="s">
        <v>157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192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x14ac:dyDescent="0.45">
      <c r="A296" t="s">
        <v>749</v>
      </c>
      <c r="B296" t="s">
        <v>77</v>
      </c>
      <c r="C296" t="s">
        <v>743</v>
      </c>
      <c r="D296" t="s">
        <v>79</v>
      </c>
      <c r="E296" s="2" t="str">
        <f t="shared" si="9"/>
        <v>FX22041585</v>
      </c>
      <c r="F296" t="s">
        <v>80</v>
      </c>
      <c r="G296" t="s">
        <v>80</v>
      </c>
      <c r="H296" t="s">
        <v>81</v>
      </c>
      <c r="I296" t="s">
        <v>750</v>
      </c>
      <c r="J296">
        <v>28</v>
      </c>
      <c r="K296" t="s">
        <v>83</v>
      </c>
      <c r="L296" t="s">
        <v>84</v>
      </c>
      <c r="M296" t="s">
        <v>85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86</v>
      </c>
      <c r="U296" t="b">
        <v>0</v>
      </c>
      <c r="V296" t="s">
        <v>195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101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x14ac:dyDescent="0.45">
      <c r="A297" t="s">
        <v>751</v>
      </c>
      <c r="B297" t="s">
        <v>77</v>
      </c>
      <c r="C297" t="s">
        <v>743</v>
      </c>
      <c r="D297" t="s">
        <v>79</v>
      </c>
      <c r="E297" s="2" t="str">
        <f t="shared" si="9"/>
        <v>FX22041585</v>
      </c>
      <c r="F297" t="s">
        <v>80</v>
      </c>
      <c r="G297" t="s">
        <v>80</v>
      </c>
      <c r="H297" t="s">
        <v>81</v>
      </c>
      <c r="I297" t="s">
        <v>752</v>
      </c>
      <c r="J297">
        <v>43</v>
      </c>
      <c r="K297" t="s">
        <v>83</v>
      </c>
      <c r="L297" t="s">
        <v>84</v>
      </c>
      <c r="M297" t="s">
        <v>85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86</v>
      </c>
      <c r="U297" t="b">
        <v>0</v>
      </c>
      <c r="V297" t="s">
        <v>126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101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45">
      <c r="A298" t="s">
        <v>753</v>
      </c>
      <c r="B298" t="s">
        <v>77</v>
      </c>
      <c r="C298" t="s">
        <v>743</v>
      </c>
      <c r="D298" t="s">
        <v>79</v>
      </c>
      <c r="E298" s="2" t="str">
        <f t="shared" si="9"/>
        <v>FX22041585</v>
      </c>
      <c r="F298" t="s">
        <v>80</v>
      </c>
      <c r="G298" t="s">
        <v>80</v>
      </c>
      <c r="H298" t="s">
        <v>81</v>
      </c>
      <c r="I298" t="s">
        <v>754</v>
      </c>
      <c r="J298">
        <v>38</v>
      </c>
      <c r="K298" t="s">
        <v>83</v>
      </c>
      <c r="L298" t="s">
        <v>84</v>
      </c>
      <c r="M298" t="s">
        <v>85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86</v>
      </c>
      <c r="U298" t="b">
        <v>0</v>
      </c>
      <c r="V298" t="s">
        <v>195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189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x14ac:dyDescent="0.45">
      <c r="A299" t="s">
        <v>755</v>
      </c>
      <c r="B299" t="s">
        <v>77</v>
      </c>
      <c r="C299" t="s">
        <v>554</v>
      </c>
      <c r="D299" t="s">
        <v>79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80</v>
      </c>
      <c r="G299" t="s">
        <v>80</v>
      </c>
      <c r="H299" t="s">
        <v>81</v>
      </c>
      <c r="I299" t="s">
        <v>756</v>
      </c>
      <c r="J299">
        <v>0</v>
      </c>
      <c r="K299" t="s">
        <v>83</v>
      </c>
      <c r="L299" t="s">
        <v>84</v>
      </c>
      <c r="M299" t="s">
        <v>85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86</v>
      </c>
      <c r="U299" t="b">
        <v>0</v>
      </c>
      <c r="V299" t="s">
        <v>157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192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x14ac:dyDescent="0.45">
      <c r="A300" t="s">
        <v>757</v>
      </c>
      <c r="B300" t="s">
        <v>77</v>
      </c>
      <c r="C300" t="s">
        <v>436</v>
      </c>
      <c r="D300" t="s">
        <v>79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80</v>
      </c>
      <c r="G300" t="s">
        <v>80</v>
      </c>
      <c r="H300" t="s">
        <v>81</v>
      </c>
      <c r="I300" t="s">
        <v>437</v>
      </c>
      <c r="J300">
        <v>203</v>
      </c>
      <c r="K300" t="s">
        <v>83</v>
      </c>
      <c r="L300" t="s">
        <v>84</v>
      </c>
      <c r="M300" t="s">
        <v>85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86</v>
      </c>
      <c r="U300" t="b">
        <v>1</v>
      </c>
      <c r="V300" t="s">
        <v>157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114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45">
      <c r="A301" t="s">
        <v>758</v>
      </c>
      <c r="B301" t="s">
        <v>77</v>
      </c>
      <c r="C301" t="s">
        <v>162</v>
      </c>
      <c r="D301" t="s">
        <v>79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80</v>
      </c>
      <c r="G301" t="s">
        <v>80</v>
      </c>
      <c r="H301" t="s">
        <v>81</v>
      </c>
      <c r="I301" t="s">
        <v>484</v>
      </c>
      <c r="J301">
        <v>398</v>
      </c>
      <c r="K301" t="s">
        <v>83</v>
      </c>
      <c r="L301" t="s">
        <v>84</v>
      </c>
      <c r="M301" t="s">
        <v>85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86</v>
      </c>
      <c r="U301" t="b">
        <v>1</v>
      </c>
      <c r="V301" t="s">
        <v>195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189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45">
      <c r="A302" t="s">
        <v>759</v>
      </c>
      <c r="B302" t="s">
        <v>77</v>
      </c>
      <c r="C302" t="s">
        <v>733</v>
      </c>
      <c r="D302" t="s">
        <v>79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80</v>
      </c>
      <c r="G302" t="s">
        <v>80</v>
      </c>
      <c r="H302" t="s">
        <v>81</v>
      </c>
      <c r="I302" t="s">
        <v>760</v>
      </c>
      <c r="J302">
        <v>0</v>
      </c>
      <c r="K302" t="s">
        <v>83</v>
      </c>
      <c r="L302" t="s">
        <v>84</v>
      </c>
      <c r="M302" t="s">
        <v>85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86</v>
      </c>
      <c r="U302" t="b">
        <v>0</v>
      </c>
      <c r="V302" t="s">
        <v>129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101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x14ac:dyDescent="0.45">
      <c r="A303" t="s">
        <v>761</v>
      </c>
      <c r="B303" t="s">
        <v>77</v>
      </c>
      <c r="C303" t="s">
        <v>762</v>
      </c>
      <c r="D303" t="s">
        <v>79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80</v>
      </c>
      <c r="G303" t="s">
        <v>80</v>
      </c>
      <c r="H303" t="s">
        <v>81</v>
      </c>
      <c r="I303" t="s">
        <v>763</v>
      </c>
      <c r="J303">
        <v>0</v>
      </c>
      <c r="K303" t="s">
        <v>83</v>
      </c>
      <c r="L303" t="s">
        <v>84</v>
      </c>
      <c r="M303" t="s">
        <v>85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86</v>
      </c>
      <c r="U303" t="b">
        <v>0</v>
      </c>
      <c r="V303" t="s">
        <v>150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101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45">
      <c r="A304" t="s">
        <v>764</v>
      </c>
      <c r="B304" t="s">
        <v>77</v>
      </c>
      <c r="C304" t="s">
        <v>765</v>
      </c>
      <c r="D304" t="s">
        <v>79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80</v>
      </c>
      <c r="G304" t="s">
        <v>80</v>
      </c>
      <c r="H304" t="s">
        <v>81</v>
      </c>
      <c r="I304" t="s">
        <v>766</v>
      </c>
      <c r="J304">
        <v>71</v>
      </c>
      <c r="K304" t="s">
        <v>83</v>
      </c>
      <c r="L304" t="s">
        <v>84</v>
      </c>
      <c r="M304" t="s">
        <v>85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86</v>
      </c>
      <c r="U304" t="b">
        <v>0</v>
      </c>
      <c r="V304" t="s">
        <v>87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86</v>
      </c>
      <c r="AI304" t="s">
        <v>86</v>
      </c>
      <c r="AJ304" t="s">
        <v>86</v>
      </c>
      <c r="AK304" t="s">
        <v>86</v>
      </c>
      <c r="AL304" t="s">
        <v>86</v>
      </c>
      <c r="AM304" t="s">
        <v>86</v>
      </c>
      <c r="AN304" t="s">
        <v>86</v>
      </c>
      <c r="AO304" t="s">
        <v>86</v>
      </c>
      <c r="AP304" t="s">
        <v>86</v>
      </c>
      <c r="AQ304" t="s">
        <v>86</v>
      </c>
      <c r="AR304" t="s">
        <v>86</v>
      </c>
      <c r="AS304" t="s">
        <v>86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x14ac:dyDescent="0.45">
      <c r="A305" t="s">
        <v>767</v>
      </c>
      <c r="B305" t="s">
        <v>77</v>
      </c>
      <c r="C305" t="s">
        <v>768</v>
      </c>
      <c r="D305" t="s">
        <v>79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80</v>
      </c>
      <c r="G305" t="s">
        <v>80</v>
      </c>
      <c r="H305" t="s">
        <v>81</v>
      </c>
      <c r="I305" t="s">
        <v>769</v>
      </c>
      <c r="J305">
        <v>57</v>
      </c>
      <c r="K305" t="s">
        <v>83</v>
      </c>
      <c r="L305" t="s">
        <v>84</v>
      </c>
      <c r="M305" t="s">
        <v>85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86</v>
      </c>
      <c r="U305" t="b">
        <v>0</v>
      </c>
      <c r="V305" t="s">
        <v>113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101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x14ac:dyDescent="0.45">
      <c r="A306" t="s">
        <v>770</v>
      </c>
      <c r="B306" t="s">
        <v>77</v>
      </c>
      <c r="C306" t="s">
        <v>771</v>
      </c>
      <c r="D306" t="s">
        <v>79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80</v>
      </c>
      <c r="G306" t="s">
        <v>80</v>
      </c>
      <c r="H306" t="s">
        <v>81</v>
      </c>
      <c r="I306" t="s">
        <v>772</v>
      </c>
      <c r="J306">
        <v>64</v>
      </c>
      <c r="K306" t="s">
        <v>83</v>
      </c>
      <c r="L306" t="s">
        <v>84</v>
      </c>
      <c r="M306" t="s">
        <v>85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86</v>
      </c>
      <c r="U306" t="b">
        <v>0</v>
      </c>
      <c r="V306" t="s">
        <v>107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101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45">
      <c r="A307" t="s">
        <v>773</v>
      </c>
      <c r="B307" t="s">
        <v>77</v>
      </c>
      <c r="C307" t="s">
        <v>771</v>
      </c>
      <c r="D307" t="s">
        <v>79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80</v>
      </c>
      <c r="G307" t="s">
        <v>80</v>
      </c>
      <c r="H307" t="s">
        <v>81</v>
      </c>
      <c r="I307" t="s">
        <v>774</v>
      </c>
      <c r="J307">
        <v>64</v>
      </c>
      <c r="K307" t="s">
        <v>83</v>
      </c>
      <c r="L307" t="s">
        <v>84</v>
      </c>
      <c r="M307" t="s">
        <v>85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86</v>
      </c>
      <c r="U307" t="b">
        <v>0</v>
      </c>
      <c r="V307" t="s">
        <v>129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192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45">
      <c r="A308" t="s">
        <v>775</v>
      </c>
      <c r="B308" t="s">
        <v>77</v>
      </c>
      <c r="C308" t="s">
        <v>768</v>
      </c>
      <c r="D308" t="s">
        <v>79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80</v>
      </c>
      <c r="G308" t="s">
        <v>80</v>
      </c>
      <c r="H308" t="s">
        <v>81</v>
      </c>
      <c r="I308" t="s">
        <v>776</v>
      </c>
      <c r="J308">
        <v>57</v>
      </c>
      <c r="K308" t="s">
        <v>83</v>
      </c>
      <c r="L308" t="s">
        <v>84</v>
      </c>
      <c r="M308" t="s">
        <v>85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86</v>
      </c>
      <c r="U308" t="b">
        <v>0</v>
      </c>
      <c r="V308" t="s">
        <v>113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101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x14ac:dyDescent="0.45">
      <c r="A309" t="s">
        <v>777</v>
      </c>
      <c r="B309" t="s">
        <v>77</v>
      </c>
      <c r="C309" t="s">
        <v>768</v>
      </c>
      <c r="D309" t="s">
        <v>79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80</v>
      </c>
      <c r="G309" t="s">
        <v>80</v>
      </c>
      <c r="H309" t="s">
        <v>81</v>
      </c>
      <c r="I309" t="s">
        <v>778</v>
      </c>
      <c r="J309">
        <v>28</v>
      </c>
      <c r="K309" t="s">
        <v>83</v>
      </c>
      <c r="L309" t="s">
        <v>84</v>
      </c>
      <c r="M309" t="s">
        <v>85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86</v>
      </c>
      <c r="U309" t="b">
        <v>0</v>
      </c>
      <c r="V309" t="s">
        <v>195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101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45">
      <c r="A310" t="s">
        <v>779</v>
      </c>
      <c r="B310" t="s">
        <v>77</v>
      </c>
      <c r="C310" t="s">
        <v>771</v>
      </c>
      <c r="D310" t="s">
        <v>79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80</v>
      </c>
      <c r="G310" t="s">
        <v>80</v>
      </c>
      <c r="H310" t="s">
        <v>81</v>
      </c>
      <c r="I310" t="s">
        <v>780</v>
      </c>
      <c r="J310">
        <v>28</v>
      </c>
      <c r="K310" t="s">
        <v>83</v>
      </c>
      <c r="L310" t="s">
        <v>84</v>
      </c>
      <c r="M310" t="s">
        <v>85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86</v>
      </c>
      <c r="U310" t="b">
        <v>0</v>
      </c>
      <c r="V310" t="s">
        <v>107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189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45">
      <c r="A311" t="s">
        <v>781</v>
      </c>
      <c r="B311" t="s">
        <v>77</v>
      </c>
      <c r="C311" t="s">
        <v>771</v>
      </c>
      <c r="D311" t="s">
        <v>79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80</v>
      </c>
      <c r="G311" t="s">
        <v>80</v>
      </c>
      <c r="H311" t="s">
        <v>81</v>
      </c>
      <c r="I311" t="s">
        <v>782</v>
      </c>
      <c r="J311">
        <v>28</v>
      </c>
      <c r="K311" t="s">
        <v>83</v>
      </c>
      <c r="L311" t="s">
        <v>84</v>
      </c>
      <c r="M311" t="s">
        <v>85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86</v>
      </c>
      <c r="U311" t="b">
        <v>0</v>
      </c>
      <c r="V311" t="s">
        <v>129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192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x14ac:dyDescent="0.45">
      <c r="A312" t="s">
        <v>783</v>
      </c>
      <c r="B312" t="s">
        <v>77</v>
      </c>
      <c r="C312" t="s">
        <v>664</v>
      </c>
      <c r="D312" t="s">
        <v>79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80</v>
      </c>
      <c r="G312" t="s">
        <v>80</v>
      </c>
      <c r="H312" t="s">
        <v>81</v>
      </c>
      <c r="I312" t="s">
        <v>665</v>
      </c>
      <c r="J312">
        <v>295</v>
      </c>
      <c r="K312" t="s">
        <v>83</v>
      </c>
      <c r="L312" t="s">
        <v>84</v>
      </c>
      <c r="M312" t="s">
        <v>85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86</v>
      </c>
      <c r="U312" t="b">
        <v>1</v>
      </c>
      <c r="V312" t="s">
        <v>107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114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45">
      <c r="A313" t="s">
        <v>784</v>
      </c>
      <c r="B313" t="s">
        <v>77</v>
      </c>
      <c r="C313" t="s">
        <v>155</v>
      </c>
      <c r="D313" t="s">
        <v>79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80</v>
      </c>
      <c r="G313" t="s">
        <v>80</v>
      </c>
      <c r="H313" t="s">
        <v>81</v>
      </c>
      <c r="I313" t="s">
        <v>785</v>
      </c>
      <c r="J313">
        <v>28</v>
      </c>
      <c r="K313" t="s">
        <v>83</v>
      </c>
      <c r="L313" t="s">
        <v>84</v>
      </c>
      <c r="M313" t="s">
        <v>85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86</v>
      </c>
      <c r="U313" t="b">
        <v>0</v>
      </c>
      <c r="V313" t="s">
        <v>107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189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45">
      <c r="A314" t="s">
        <v>786</v>
      </c>
      <c r="B314" t="s">
        <v>77</v>
      </c>
      <c r="C314" t="s">
        <v>155</v>
      </c>
      <c r="D314" t="s">
        <v>79</v>
      </c>
      <c r="E314" s="2" t="str">
        <f t="shared" si="10"/>
        <v>FX2204561</v>
      </c>
      <c r="F314" t="s">
        <v>80</v>
      </c>
      <c r="G314" t="s">
        <v>80</v>
      </c>
      <c r="H314" t="s">
        <v>81</v>
      </c>
      <c r="I314" t="s">
        <v>787</v>
      </c>
      <c r="J314">
        <v>28</v>
      </c>
      <c r="K314" t="s">
        <v>83</v>
      </c>
      <c r="L314" t="s">
        <v>84</v>
      </c>
      <c r="M314" t="s">
        <v>85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86</v>
      </c>
      <c r="U314" t="b">
        <v>0</v>
      </c>
      <c r="V314" t="s">
        <v>147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192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x14ac:dyDescent="0.45">
      <c r="A315" t="s">
        <v>788</v>
      </c>
      <c r="B315" t="s">
        <v>77</v>
      </c>
      <c r="C315" t="s">
        <v>155</v>
      </c>
      <c r="D315" t="s">
        <v>79</v>
      </c>
      <c r="E315" s="2" t="str">
        <f t="shared" si="10"/>
        <v>FX2204561</v>
      </c>
      <c r="F315" t="s">
        <v>80</v>
      </c>
      <c r="G315" t="s">
        <v>80</v>
      </c>
      <c r="H315" t="s">
        <v>81</v>
      </c>
      <c r="I315" t="s">
        <v>789</v>
      </c>
      <c r="J315">
        <v>28</v>
      </c>
      <c r="K315" t="s">
        <v>83</v>
      </c>
      <c r="L315" t="s">
        <v>84</v>
      </c>
      <c r="M315" t="s">
        <v>85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86</v>
      </c>
      <c r="U315" t="b">
        <v>0</v>
      </c>
      <c r="V315" t="s">
        <v>113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189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790</v>
      </c>
      <c r="B316" t="s">
        <v>77</v>
      </c>
      <c r="C316" t="s">
        <v>155</v>
      </c>
      <c r="D316" t="s">
        <v>79</v>
      </c>
      <c r="E316" s="2" t="str">
        <f t="shared" si="10"/>
        <v>FX2204561</v>
      </c>
      <c r="F316" t="s">
        <v>80</v>
      </c>
      <c r="G316" t="s">
        <v>80</v>
      </c>
      <c r="H316" t="s">
        <v>81</v>
      </c>
      <c r="I316" t="s">
        <v>791</v>
      </c>
      <c r="J316">
        <v>28</v>
      </c>
      <c r="K316" t="s">
        <v>83</v>
      </c>
      <c r="L316" t="s">
        <v>84</v>
      </c>
      <c r="M316" t="s">
        <v>85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86</v>
      </c>
      <c r="U316" t="b">
        <v>0</v>
      </c>
      <c r="V316" t="s">
        <v>107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101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45">
      <c r="A317" t="s">
        <v>792</v>
      </c>
      <c r="B317" t="s">
        <v>77</v>
      </c>
      <c r="C317" t="s">
        <v>155</v>
      </c>
      <c r="D317" t="s">
        <v>79</v>
      </c>
      <c r="E317" s="2" t="str">
        <f t="shared" si="10"/>
        <v>FX2204561</v>
      </c>
      <c r="F317" t="s">
        <v>80</v>
      </c>
      <c r="G317" t="s">
        <v>80</v>
      </c>
      <c r="H317" t="s">
        <v>81</v>
      </c>
      <c r="I317" t="s">
        <v>793</v>
      </c>
      <c r="J317">
        <v>28</v>
      </c>
      <c r="K317" t="s">
        <v>83</v>
      </c>
      <c r="L317" t="s">
        <v>84</v>
      </c>
      <c r="M317" t="s">
        <v>85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86</v>
      </c>
      <c r="U317" t="b">
        <v>0</v>
      </c>
      <c r="V317" t="s">
        <v>113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101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45">
      <c r="A318" t="s">
        <v>794</v>
      </c>
      <c r="B318" t="s">
        <v>77</v>
      </c>
      <c r="C318" t="s">
        <v>155</v>
      </c>
      <c r="D318" t="s">
        <v>79</v>
      </c>
      <c r="E318" s="2" t="str">
        <f t="shared" si="10"/>
        <v>FX2204561</v>
      </c>
      <c r="F318" t="s">
        <v>80</v>
      </c>
      <c r="G318" t="s">
        <v>80</v>
      </c>
      <c r="H318" t="s">
        <v>81</v>
      </c>
      <c r="I318" t="s">
        <v>795</v>
      </c>
      <c r="J318">
        <v>28</v>
      </c>
      <c r="K318" t="s">
        <v>83</v>
      </c>
      <c r="L318" t="s">
        <v>84</v>
      </c>
      <c r="M318" t="s">
        <v>85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86</v>
      </c>
      <c r="U318" t="b">
        <v>0</v>
      </c>
      <c r="V318" t="s">
        <v>107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189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x14ac:dyDescent="0.45">
      <c r="A319" t="s">
        <v>796</v>
      </c>
      <c r="B319" t="s">
        <v>77</v>
      </c>
      <c r="C319" t="s">
        <v>155</v>
      </c>
      <c r="D319" t="s">
        <v>79</v>
      </c>
      <c r="E319" s="2" t="str">
        <f t="shared" si="10"/>
        <v>FX2204561</v>
      </c>
      <c r="F319" t="s">
        <v>80</v>
      </c>
      <c r="G319" t="s">
        <v>80</v>
      </c>
      <c r="H319" t="s">
        <v>81</v>
      </c>
      <c r="I319" t="s">
        <v>797</v>
      </c>
      <c r="J319">
        <v>28</v>
      </c>
      <c r="K319" t="s">
        <v>83</v>
      </c>
      <c r="L319" t="s">
        <v>84</v>
      </c>
      <c r="M319" t="s">
        <v>85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86</v>
      </c>
      <c r="U319" t="b">
        <v>0</v>
      </c>
      <c r="V319" t="s">
        <v>113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189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x14ac:dyDescent="0.45">
      <c r="A320" t="s">
        <v>798</v>
      </c>
      <c r="B320" t="s">
        <v>77</v>
      </c>
      <c r="C320" t="s">
        <v>155</v>
      </c>
      <c r="D320" t="s">
        <v>79</v>
      </c>
      <c r="E320" s="2" t="str">
        <f t="shared" si="10"/>
        <v>FX2204561</v>
      </c>
      <c r="F320" t="s">
        <v>80</v>
      </c>
      <c r="G320" t="s">
        <v>80</v>
      </c>
      <c r="H320" t="s">
        <v>81</v>
      </c>
      <c r="I320" t="s">
        <v>799</v>
      </c>
      <c r="J320">
        <v>28</v>
      </c>
      <c r="K320" t="s">
        <v>83</v>
      </c>
      <c r="L320" t="s">
        <v>84</v>
      </c>
      <c r="M320" t="s">
        <v>85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86</v>
      </c>
      <c r="U320" t="b">
        <v>0</v>
      </c>
      <c r="V320" t="s">
        <v>107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101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x14ac:dyDescent="0.45">
      <c r="A321" t="s">
        <v>800</v>
      </c>
      <c r="B321" t="s">
        <v>77</v>
      </c>
      <c r="C321" t="s">
        <v>155</v>
      </c>
      <c r="D321" t="s">
        <v>79</v>
      </c>
      <c r="E321" s="2" t="str">
        <f t="shared" si="10"/>
        <v>FX2204561</v>
      </c>
      <c r="F321" t="s">
        <v>80</v>
      </c>
      <c r="G321" t="s">
        <v>80</v>
      </c>
      <c r="H321" t="s">
        <v>81</v>
      </c>
      <c r="I321" t="s">
        <v>801</v>
      </c>
      <c r="J321">
        <v>28</v>
      </c>
      <c r="K321" t="s">
        <v>83</v>
      </c>
      <c r="L321" t="s">
        <v>84</v>
      </c>
      <c r="M321" t="s">
        <v>85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86</v>
      </c>
      <c r="U321" t="b">
        <v>0</v>
      </c>
      <c r="V321" t="s">
        <v>147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101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45">
      <c r="A322" t="s">
        <v>802</v>
      </c>
      <c r="B322" t="s">
        <v>77</v>
      </c>
      <c r="C322" t="s">
        <v>155</v>
      </c>
      <c r="D322" t="s">
        <v>79</v>
      </c>
      <c r="E322" s="2" t="str">
        <f t="shared" si="10"/>
        <v>FX2204561</v>
      </c>
      <c r="F322" t="s">
        <v>80</v>
      </c>
      <c r="G322" t="s">
        <v>80</v>
      </c>
      <c r="H322" t="s">
        <v>81</v>
      </c>
      <c r="I322" t="s">
        <v>803</v>
      </c>
      <c r="J322">
        <v>28</v>
      </c>
      <c r="K322" t="s">
        <v>83</v>
      </c>
      <c r="L322" t="s">
        <v>84</v>
      </c>
      <c r="M322" t="s">
        <v>85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86</v>
      </c>
      <c r="U322" t="b">
        <v>0</v>
      </c>
      <c r="V322" t="s">
        <v>107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189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x14ac:dyDescent="0.45">
      <c r="A323" t="s">
        <v>804</v>
      </c>
      <c r="B323" t="s">
        <v>77</v>
      </c>
      <c r="C323" t="s">
        <v>155</v>
      </c>
      <c r="D323" t="s">
        <v>79</v>
      </c>
      <c r="E323" s="2" t="str">
        <f t="shared" si="10"/>
        <v>FX2204561</v>
      </c>
      <c r="F323" t="s">
        <v>80</v>
      </c>
      <c r="G323" t="s">
        <v>80</v>
      </c>
      <c r="H323" t="s">
        <v>81</v>
      </c>
      <c r="I323" t="s">
        <v>805</v>
      </c>
      <c r="J323">
        <v>28</v>
      </c>
      <c r="K323" t="s">
        <v>83</v>
      </c>
      <c r="L323" t="s">
        <v>84</v>
      </c>
      <c r="M323" t="s">
        <v>85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86</v>
      </c>
      <c r="U323" t="b">
        <v>0</v>
      </c>
      <c r="V323" t="s">
        <v>113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101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45">
      <c r="A324" t="s">
        <v>806</v>
      </c>
      <c r="B324" t="s">
        <v>77</v>
      </c>
      <c r="C324" t="s">
        <v>155</v>
      </c>
      <c r="D324" t="s">
        <v>79</v>
      </c>
      <c r="E324" s="2" t="str">
        <f t="shared" si="10"/>
        <v>FX2204561</v>
      </c>
      <c r="F324" t="s">
        <v>80</v>
      </c>
      <c r="G324" t="s">
        <v>80</v>
      </c>
      <c r="H324" t="s">
        <v>81</v>
      </c>
      <c r="I324" t="s">
        <v>807</v>
      </c>
      <c r="J324">
        <v>28</v>
      </c>
      <c r="K324" t="s">
        <v>83</v>
      </c>
      <c r="L324" t="s">
        <v>84</v>
      </c>
      <c r="M324" t="s">
        <v>85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86</v>
      </c>
      <c r="U324" t="b">
        <v>0</v>
      </c>
      <c r="V324" t="s">
        <v>126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101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x14ac:dyDescent="0.45">
      <c r="A325" t="s">
        <v>808</v>
      </c>
      <c r="B325" t="s">
        <v>77</v>
      </c>
      <c r="C325" t="s">
        <v>809</v>
      </c>
      <c r="D325" t="s">
        <v>79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80</v>
      </c>
      <c r="G325" t="s">
        <v>80</v>
      </c>
      <c r="H325" t="s">
        <v>81</v>
      </c>
      <c r="I325" t="s">
        <v>810</v>
      </c>
      <c r="J325">
        <v>47</v>
      </c>
      <c r="K325" t="s">
        <v>83</v>
      </c>
      <c r="L325" t="s">
        <v>84</v>
      </c>
      <c r="M325" t="s">
        <v>85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86</v>
      </c>
      <c r="U325" t="b">
        <v>0</v>
      </c>
      <c r="V325" t="s">
        <v>107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101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45">
      <c r="A326" t="s">
        <v>811</v>
      </c>
      <c r="B326" t="s">
        <v>77</v>
      </c>
      <c r="C326" t="s">
        <v>809</v>
      </c>
      <c r="D326" t="s">
        <v>79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80</v>
      </c>
      <c r="G326" t="s">
        <v>80</v>
      </c>
      <c r="H326" t="s">
        <v>81</v>
      </c>
      <c r="I326" t="s">
        <v>812</v>
      </c>
      <c r="J326">
        <v>47</v>
      </c>
      <c r="K326" t="s">
        <v>83</v>
      </c>
      <c r="L326" t="s">
        <v>84</v>
      </c>
      <c r="M326" t="s">
        <v>85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86</v>
      </c>
      <c r="U326" t="b">
        <v>0</v>
      </c>
      <c r="V326" t="s">
        <v>113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189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x14ac:dyDescent="0.45">
      <c r="A327" t="s">
        <v>813</v>
      </c>
      <c r="B327" t="s">
        <v>77</v>
      </c>
      <c r="C327" t="s">
        <v>809</v>
      </c>
      <c r="D327" t="s">
        <v>79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80</v>
      </c>
      <c r="G327" t="s">
        <v>80</v>
      </c>
      <c r="H327" t="s">
        <v>81</v>
      </c>
      <c r="I327" t="s">
        <v>814</v>
      </c>
      <c r="J327">
        <v>47</v>
      </c>
      <c r="K327" t="s">
        <v>83</v>
      </c>
      <c r="L327" t="s">
        <v>84</v>
      </c>
      <c r="M327" t="s">
        <v>85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86</v>
      </c>
      <c r="U327" t="b">
        <v>0</v>
      </c>
      <c r="V327" t="s">
        <v>150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189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815</v>
      </c>
      <c r="B328" t="s">
        <v>77</v>
      </c>
      <c r="C328" t="s">
        <v>816</v>
      </c>
      <c r="D328" t="s">
        <v>79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80</v>
      </c>
      <c r="G328" t="s">
        <v>80</v>
      </c>
      <c r="H328" t="s">
        <v>81</v>
      </c>
      <c r="I328" t="s">
        <v>817</v>
      </c>
      <c r="J328">
        <v>189</v>
      </c>
      <c r="K328" t="s">
        <v>83</v>
      </c>
      <c r="L328" t="s">
        <v>84</v>
      </c>
      <c r="M328" t="s">
        <v>85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86</v>
      </c>
      <c r="U328" t="b">
        <v>0</v>
      </c>
      <c r="V328" t="s">
        <v>179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86</v>
      </c>
      <c r="AI328" t="s">
        <v>86</v>
      </c>
      <c r="AJ328" t="s">
        <v>86</v>
      </c>
      <c r="AK328" t="s">
        <v>86</v>
      </c>
      <c r="AL328" t="s">
        <v>86</v>
      </c>
      <c r="AM328" t="s">
        <v>86</v>
      </c>
      <c r="AN328" t="s">
        <v>86</v>
      </c>
      <c r="AO328" t="s">
        <v>86</v>
      </c>
      <c r="AP328" t="s">
        <v>86</v>
      </c>
      <c r="AQ328" t="s">
        <v>86</v>
      </c>
      <c r="AR328" t="s">
        <v>86</v>
      </c>
      <c r="AS328" t="s">
        <v>86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818</v>
      </c>
      <c r="B329" t="s">
        <v>77</v>
      </c>
      <c r="C329" t="s">
        <v>819</v>
      </c>
      <c r="D329" t="s">
        <v>79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80</v>
      </c>
      <c r="G329" t="s">
        <v>80</v>
      </c>
      <c r="H329" t="s">
        <v>81</v>
      </c>
      <c r="I329" t="s">
        <v>820</v>
      </c>
      <c r="J329">
        <v>0</v>
      </c>
      <c r="K329" t="s">
        <v>83</v>
      </c>
      <c r="L329" t="s">
        <v>84</v>
      </c>
      <c r="M329" t="s">
        <v>85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86</v>
      </c>
      <c r="U329" t="b">
        <v>0</v>
      </c>
      <c r="V329" t="s">
        <v>147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101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45">
      <c r="A330" t="s">
        <v>821</v>
      </c>
      <c r="B330" t="s">
        <v>77</v>
      </c>
      <c r="C330" t="s">
        <v>822</v>
      </c>
      <c r="D330" t="s">
        <v>79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80</v>
      </c>
      <c r="G330" t="s">
        <v>80</v>
      </c>
      <c r="H330" t="s">
        <v>81</v>
      </c>
      <c r="I330" t="s">
        <v>823</v>
      </c>
      <c r="J330">
        <v>28</v>
      </c>
      <c r="K330" t="s">
        <v>83</v>
      </c>
      <c r="L330" t="s">
        <v>84</v>
      </c>
      <c r="M330" t="s">
        <v>85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86</v>
      </c>
      <c r="U330" t="b">
        <v>0</v>
      </c>
      <c r="V330" t="s">
        <v>107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189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x14ac:dyDescent="0.45">
      <c r="A331" t="s">
        <v>824</v>
      </c>
      <c r="B331" t="s">
        <v>77</v>
      </c>
      <c r="C331" t="s">
        <v>822</v>
      </c>
      <c r="D331" t="s">
        <v>79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80</v>
      </c>
      <c r="G331" t="s">
        <v>80</v>
      </c>
      <c r="H331" t="s">
        <v>81</v>
      </c>
      <c r="I331" t="s">
        <v>825</v>
      </c>
      <c r="J331">
        <v>122</v>
      </c>
      <c r="K331" t="s">
        <v>83</v>
      </c>
      <c r="L331" t="s">
        <v>84</v>
      </c>
      <c r="M331" t="s">
        <v>85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86</v>
      </c>
      <c r="U331" t="b">
        <v>0</v>
      </c>
      <c r="V331" t="s">
        <v>150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181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45">
      <c r="A332" t="s">
        <v>826</v>
      </c>
      <c r="B332" t="s">
        <v>77</v>
      </c>
      <c r="C332" t="s">
        <v>822</v>
      </c>
      <c r="D332" t="s">
        <v>79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80</v>
      </c>
      <c r="G332" t="s">
        <v>80</v>
      </c>
      <c r="H332" t="s">
        <v>81</v>
      </c>
      <c r="I332" t="s">
        <v>827</v>
      </c>
      <c r="J332">
        <v>117</v>
      </c>
      <c r="K332" t="s">
        <v>83</v>
      </c>
      <c r="L332" t="s">
        <v>84</v>
      </c>
      <c r="M332" t="s">
        <v>85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86</v>
      </c>
      <c r="U332" t="b">
        <v>0</v>
      </c>
      <c r="V332" t="s">
        <v>132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181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45">
      <c r="A333" t="s">
        <v>828</v>
      </c>
      <c r="B333" t="s">
        <v>77</v>
      </c>
      <c r="C333" t="s">
        <v>829</v>
      </c>
      <c r="D333" t="s">
        <v>79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80</v>
      </c>
      <c r="G333" t="s">
        <v>80</v>
      </c>
      <c r="H333" t="s">
        <v>81</v>
      </c>
      <c r="I333" t="s">
        <v>830</v>
      </c>
      <c r="J333">
        <v>28</v>
      </c>
      <c r="K333" t="s">
        <v>83</v>
      </c>
      <c r="L333" t="s">
        <v>84</v>
      </c>
      <c r="M333" t="s">
        <v>85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86</v>
      </c>
      <c r="U333" t="b">
        <v>0</v>
      </c>
      <c r="V333" t="s">
        <v>195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181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831</v>
      </c>
      <c r="B334" t="s">
        <v>77</v>
      </c>
      <c r="C334" t="s">
        <v>829</v>
      </c>
      <c r="D334" t="s">
        <v>79</v>
      </c>
      <c r="E334" s="2" t="str">
        <f t="shared" si="11"/>
        <v>FX22041303</v>
      </c>
      <c r="F334" t="s">
        <v>80</v>
      </c>
      <c r="G334" t="s">
        <v>80</v>
      </c>
      <c r="H334" t="s">
        <v>81</v>
      </c>
      <c r="I334" t="s">
        <v>832</v>
      </c>
      <c r="J334">
        <v>28</v>
      </c>
      <c r="K334" t="s">
        <v>83</v>
      </c>
      <c r="L334" t="s">
        <v>84</v>
      </c>
      <c r="M334" t="s">
        <v>85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86</v>
      </c>
      <c r="U334" t="b">
        <v>0</v>
      </c>
      <c r="V334" t="s">
        <v>135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189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45">
      <c r="A335" t="s">
        <v>833</v>
      </c>
      <c r="B335" t="s">
        <v>77</v>
      </c>
      <c r="C335" t="s">
        <v>829</v>
      </c>
      <c r="D335" t="s">
        <v>79</v>
      </c>
      <c r="E335" s="2" t="str">
        <f t="shared" si="11"/>
        <v>FX22041303</v>
      </c>
      <c r="F335" t="s">
        <v>80</v>
      </c>
      <c r="G335" t="s">
        <v>80</v>
      </c>
      <c r="H335" t="s">
        <v>81</v>
      </c>
      <c r="I335" t="s">
        <v>834</v>
      </c>
      <c r="J335">
        <v>28</v>
      </c>
      <c r="K335" t="s">
        <v>83</v>
      </c>
      <c r="L335" t="s">
        <v>84</v>
      </c>
      <c r="M335" t="s">
        <v>85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86</v>
      </c>
      <c r="U335" t="b">
        <v>0</v>
      </c>
      <c r="V335" t="s">
        <v>179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86</v>
      </c>
      <c r="AI335" t="s">
        <v>86</v>
      </c>
      <c r="AJ335" t="s">
        <v>86</v>
      </c>
      <c r="AK335" t="s">
        <v>86</v>
      </c>
      <c r="AL335" t="s">
        <v>86</v>
      </c>
      <c r="AM335" t="s">
        <v>86</v>
      </c>
      <c r="AN335" t="s">
        <v>86</v>
      </c>
      <c r="AO335" t="s">
        <v>86</v>
      </c>
      <c r="AP335" t="s">
        <v>86</v>
      </c>
      <c r="AQ335" t="s">
        <v>86</v>
      </c>
      <c r="AR335" t="s">
        <v>86</v>
      </c>
      <c r="AS335" t="s">
        <v>86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45">
      <c r="A336" t="s">
        <v>835</v>
      </c>
      <c r="B336" t="s">
        <v>77</v>
      </c>
      <c r="C336" t="s">
        <v>829</v>
      </c>
      <c r="D336" t="s">
        <v>79</v>
      </c>
      <c r="E336" s="2" t="str">
        <f t="shared" si="11"/>
        <v>FX22041303</v>
      </c>
      <c r="F336" t="s">
        <v>80</v>
      </c>
      <c r="G336" t="s">
        <v>80</v>
      </c>
      <c r="H336" t="s">
        <v>81</v>
      </c>
      <c r="I336" t="s">
        <v>836</v>
      </c>
      <c r="J336">
        <v>28</v>
      </c>
      <c r="K336" t="s">
        <v>83</v>
      </c>
      <c r="L336" t="s">
        <v>84</v>
      </c>
      <c r="M336" t="s">
        <v>85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86</v>
      </c>
      <c r="U336" t="b">
        <v>0</v>
      </c>
      <c r="V336" t="s">
        <v>188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189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45">
      <c r="A337" t="s">
        <v>837</v>
      </c>
      <c r="B337" t="s">
        <v>77</v>
      </c>
      <c r="C337" t="s">
        <v>829</v>
      </c>
      <c r="D337" t="s">
        <v>79</v>
      </c>
      <c r="E337" s="2" t="str">
        <f t="shared" si="11"/>
        <v>FX22041303</v>
      </c>
      <c r="F337" t="s">
        <v>80</v>
      </c>
      <c r="G337" t="s">
        <v>80</v>
      </c>
      <c r="H337" t="s">
        <v>81</v>
      </c>
      <c r="I337" t="s">
        <v>838</v>
      </c>
      <c r="J337">
        <v>59</v>
      </c>
      <c r="K337" t="s">
        <v>83</v>
      </c>
      <c r="L337" t="s">
        <v>84</v>
      </c>
      <c r="M337" t="s">
        <v>85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86</v>
      </c>
      <c r="U337" t="b">
        <v>0</v>
      </c>
      <c r="V337" t="s">
        <v>113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189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x14ac:dyDescent="0.45">
      <c r="A338" t="s">
        <v>839</v>
      </c>
      <c r="B338" t="s">
        <v>77</v>
      </c>
      <c r="C338" t="s">
        <v>829</v>
      </c>
      <c r="D338" t="s">
        <v>79</v>
      </c>
      <c r="E338" s="2" t="str">
        <f t="shared" si="11"/>
        <v>FX22041303</v>
      </c>
      <c r="F338" t="s">
        <v>80</v>
      </c>
      <c r="G338" t="s">
        <v>80</v>
      </c>
      <c r="H338" t="s">
        <v>81</v>
      </c>
      <c r="I338" t="s">
        <v>840</v>
      </c>
      <c r="J338">
        <v>59</v>
      </c>
      <c r="K338" t="s">
        <v>83</v>
      </c>
      <c r="L338" t="s">
        <v>84</v>
      </c>
      <c r="M338" t="s">
        <v>85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86</v>
      </c>
      <c r="U338" t="b">
        <v>0</v>
      </c>
      <c r="V338" t="s">
        <v>195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189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841</v>
      </c>
      <c r="B339" t="s">
        <v>77</v>
      </c>
      <c r="C339" t="s">
        <v>829</v>
      </c>
      <c r="D339" t="s">
        <v>79</v>
      </c>
      <c r="E339" s="2" t="str">
        <f t="shared" si="11"/>
        <v>FX22041303</v>
      </c>
      <c r="F339" t="s">
        <v>80</v>
      </c>
      <c r="G339" t="s">
        <v>80</v>
      </c>
      <c r="H339" t="s">
        <v>81</v>
      </c>
      <c r="I339" t="s">
        <v>842</v>
      </c>
      <c r="J339">
        <v>28</v>
      </c>
      <c r="K339" t="s">
        <v>83</v>
      </c>
      <c r="L339" t="s">
        <v>84</v>
      </c>
      <c r="M339" t="s">
        <v>85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86</v>
      </c>
      <c r="U339" t="b">
        <v>0</v>
      </c>
      <c r="V339" t="s">
        <v>135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189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843</v>
      </c>
      <c r="B340" t="s">
        <v>77</v>
      </c>
      <c r="C340" t="s">
        <v>661</v>
      </c>
      <c r="D340" t="s">
        <v>79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80</v>
      </c>
      <c r="G340" t="s">
        <v>80</v>
      </c>
      <c r="H340" t="s">
        <v>81</v>
      </c>
      <c r="I340" t="s">
        <v>844</v>
      </c>
      <c r="J340">
        <v>28</v>
      </c>
      <c r="K340" t="s">
        <v>83</v>
      </c>
      <c r="L340" t="s">
        <v>84</v>
      </c>
      <c r="M340" t="s">
        <v>85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86</v>
      </c>
      <c r="U340" t="b">
        <v>0</v>
      </c>
      <c r="V340" t="s">
        <v>132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114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845</v>
      </c>
      <c r="B341" t="s">
        <v>77</v>
      </c>
      <c r="C341" t="s">
        <v>768</v>
      </c>
      <c r="D341" t="s">
        <v>79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80</v>
      </c>
      <c r="G341" t="s">
        <v>80</v>
      </c>
      <c r="H341" t="s">
        <v>81</v>
      </c>
      <c r="I341" t="s">
        <v>846</v>
      </c>
      <c r="J341">
        <v>57</v>
      </c>
      <c r="K341" t="s">
        <v>83</v>
      </c>
      <c r="L341" t="s">
        <v>84</v>
      </c>
      <c r="M341" t="s">
        <v>85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86</v>
      </c>
      <c r="U341" t="b">
        <v>0</v>
      </c>
      <c r="V341" t="s">
        <v>195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101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45">
      <c r="A342" t="s">
        <v>847</v>
      </c>
      <c r="B342" t="s">
        <v>77</v>
      </c>
      <c r="C342" t="s">
        <v>816</v>
      </c>
      <c r="D342" t="s">
        <v>79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80</v>
      </c>
      <c r="G342" t="s">
        <v>80</v>
      </c>
      <c r="H342" t="s">
        <v>81</v>
      </c>
      <c r="I342" t="s">
        <v>817</v>
      </c>
      <c r="J342">
        <v>293</v>
      </c>
      <c r="K342" t="s">
        <v>83</v>
      </c>
      <c r="L342" t="s">
        <v>84</v>
      </c>
      <c r="M342" t="s">
        <v>85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86</v>
      </c>
      <c r="U342" t="b">
        <v>1</v>
      </c>
      <c r="V342" t="s">
        <v>179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114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45">
      <c r="A343" t="s">
        <v>848</v>
      </c>
      <c r="B343" t="s">
        <v>77</v>
      </c>
      <c r="C343" t="s">
        <v>768</v>
      </c>
      <c r="D343" t="s">
        <v>79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80</v>
      </c>
      <c r="G343" t="s">
        <v>80</v>
      </c>
      <c r="H343" t="s">
        <v>81</v>
      </c>
      <c r="I343" t="s">
        <v>849</v>
      </c>
      <c r="J343">
        <v>57</v>
      </c>
      <c r="K343" t="s">
        <v>83</v>
      </c>
      <c r="L343" t="s">
        <v>84</v>
      </c>
      <c r="M343" t="s">
        <v>85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86</v>
      </c>
      <c r="U343" t="b">
        <v>0</v>
      </c>
      <c r="V343" t="s">
        <v>188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101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850</v>
      </c>
      <c r="B344" t="s">
        <v>77</v>
      </c>
      <c r="C344" t="s">
        <v>768</v>
      </c>
      <c r="D344" t="s">
        <v>79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80</v>
      </c>
      <c r="G344" t="s">
        <v>80</v>
      </c>
      <c r="H344" t="s">
        <v>81</v>
      </c>
      <c r="I344" t="s">
        <v>851</v>
      </c>
      <c r="J344">
        <v>28</v>
      </c>
      <c r="K344" t="s">
        <v>83</v>
      </c>
      <c r="L344" t="s">
        <v>84</v>
      </c>
      <c r="M344" t="s">
        <v>85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86</v>
      </c>
      <c r="U344" t="b">
        <v>0</v>
      </c>
      <c r="V344" t="s">
        <v>150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101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852</v>
      </c>
      <c r="B345" t="s">
        <v>77</v>
      </c>
      <c r="C345" t="s">
        <v>829</v>
      </c>
      <c r="D345" t="s">
        <v>79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80</v>
      </c>
      <c r="G345" t="s">
        <v>80</v>
      </c>
      <c r="H345" t="s">
        <v>81</v>
      </c>
      <c r="I345" t="s">
        <v>834</v>
      </c>
      <c r="J345">
        <v>56</v>
      </c>
      <c r="K345" t="s">
        <v>83</v>
      </c>
      <c r="L345" t="s">
        <v>84</v>
      </c>
      <c r="M345" t="s">
        <v>85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86</v>
      </c>
      <c r="U345" t="b">
        <v>1</v>
      </c>
      <c r="V345" t="s">
        <v>195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189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45">
      <c r="A346" t="s">
        <v>853</v>
      </c>
      <c r="B346" t="s">
        <v>77</v>
      </c>
      <c r="C346" t="s">
        <v>506</v>
      </c>
      <c r="D346" t="s">
        <v>79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80</v>
      </c>
      <c r="G346" t="s">
        <v>80</v>
      </c>
      <c r="H346" t="s">
        <v>81</v>
      </c>
      <c r="I346" t="s">
        <v>854</v>
      </c>
      <c r="J346">
        <v>0</v>
      </c>
      <c r="K346" t="s">
        <v>83</v>
      </c>
      <c r="L346" t="s">
        <v>84</v>
      </c>
      <c r="M346" t="s">
        <v>85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86</v>
      </c>
      <c r="U346" t="b">
        <v>0</v>
      </c>
      <c r="V346" t="s">
        <v>129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114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45">
      <c r="A347" t="s">
        <v>855</v>
      </c>
      <c r="B347" t="s">
        <v>77</v>
      </c>
      <c r="C347" t="s">
        <v>506</v>
      </c>
      <c r="D347" t="s">
        <v>79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80</v>
      </c>
      <c r="G347" t="s">
        <v>80</v>
      </c>
      <c r="H347" t="s">
        <v>81</v>
      </c>
      <c r="I347" t="s">
        <v>856</v>
      </c>
      <c r="J347">
        <v>0</v>
      </c>
      <c r="K347" t="s">
        <v>83</v>
      </c>
      <c r="L347" t="s">
        <v>84</v>
      </c>
      <c r="M347" t="s">
        <v>85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86</v>
      </c>
      <c r="U347" t="b">
        <v>0</v>
      </c>
      <c r="V347" t="s">
        <v>87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86</v>
      </c>
      <c r="AI347" t="s">
        <v>86</v>
      </c>
      <c r="AJ347" t="s">
        <v>86</v>
      </c>
      <c r="AK347" t="s">
        <v>86</v>
      </c>
      <c r="AL347" t="s">
        <v>86</v>
      </c>
      <c r="AM347" t="s">
        <v>86</v>
      </c>
      <c r="AN347" t="s">
        <v>86</v>
      </c>
      <c r="AO347" t="s">
        <v>86</v>
      </c>
      <c r="AP347" t="s">
        <v>86</v>
      </c>
      <c r="AQ347" t="s">
        <v>86</v>
      </c>
      <c r="AR347" t="s">
        <v>86</v>
      </c>
      <c r="AS347" t="s">
        <v>86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45">
      <c r="A348" t="s">
        <v>857</v>
      </c>
      <c r="B348" t="s">
        <v>77</v>
      </c>
      <c r="C348" t="s">
        <v>858</v>
      </c>
      <c r="D348" t="s">
        <v>79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80</v>
      </c>
      <c r="G348" t="s">
        <v>80</v>
      </c>
      <c r="H348" t="s">
        <v>81</v>
      </c>
      <c r="I348" t="s">
        <v>859</v>
      </c>
      <c r="J348">
        <v>419</v>
      </c>
      <c r="K348" t="s">
        <v>83</v>
      </c>
      <c r="L348" t="s">
        <v>84</v>
      </c>
      <c r="M348" t="s">
        <v>85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86</v>
      </c>
      <c r="U348" t="b">
        <v>0</v>
      </c>
      <c r="V348" t="s">
        <v>87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86</v>
      </c>
      <c r="AI348" t="s">
        <v>86</v>
      </c>
      <c r="AJ348" t="s">
        <v>86</v>
      </c>
      <c r="AK348" t="s">
        <v>86</v>
      </c>
      <c r="AL348" t="s">
        <v>86</v>
      </c>
      <c r="AM348" t="s">
        <v>86</v>
      </c>
      <c r="AN348" t="s">
        <v>86</v>
      </c>
      <c r="AO348" t="s">
        <v>86</v>
      </c>
      <c r="AP348" t="s">
        <v>86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45">
      <c r="A349" t="s">
        <v>860</v>
      </c>
      <c r="B349" t="s">
        <v>77</v>
      </c>
      <c r="C349" t="s">
        <v>861</v>
      </c>
      <c r="D349" t="s">
        <v>79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80</v>
      </c>
      <c r="G349" t="s">
        <v>80</v>
      </c>
      <c r="H349" t="s">
        <v>81</v>
      </c>
      <c r="I349" t="s">
        <v>862</v>
      </c>
      <c r="J349">
        <v>184</v>
      </c>
      <c r="K349" t="s">
        <v>83</v>
      </c>
      <c r="L349" t="s">
        <v>84</v>
      </c>
      <c r="M349" t="s">
        <v>85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86</v>
      </c>
      <c r="U349" t="b">
        <v>0</v>
      </c>
      <c r="V349" t="s">
        <v>87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86</v>
      </c>
      <c r="AI349" t="s">
        <v>86</v>
      </c>
      <c r="AJ349" t="s">
        <v>86</v>
      </c>
      <c r="AK349" t="s">
        <v>86</v>
      </c>
      <c r="AL349" t="s">
        <v>86</v>
      </c>
      <c r="AM349" t="s">
        <v>86</v>
      </c>
      <c r="AN349" t="s">
        <v>86</v>
      </c>
      <c r="AO349" t="s">
        <v>86</v>
      </c>
      <c r="AP349" t="s">
        <v>86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x14ac:dyDescent="0.45">
      <c r="A350" t="s">
        <v>863</v>
      </c>
      <c r="B350" t="s">
        <v>77</v>
      </c>
      <c r="C350" t="s">
        <v>736</v>
      </c>
      <c r="D350" t="s">
        <v>79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80</v>
      </c>
      <c r="G350" t="s">
        <v>80</v>
      </c>
      <c r="H350" t="s">
        <v>81</v>
      </c>
      <c r="I350" t="s">
        <v>864</v>
      </c>
      <c r="J350">
        <v>0</v>
      </c>
      <c r="K350" t="s">
        <v>83</v>
      </c>
      <c r="L350" t="s">
        <v>84</v>
      </c>
      <c r="M350" t="s">
        <v>85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86</v>
      </c>
      <c r="U350" t="b">
        <v>0</v>
      </c>
      <c r="V350" t="s">
        <v>135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101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x14ac:dyDescent="0.45">
      <c r="A351" t="s">
        <v>865</v>
      </c>
      <c r="B351" t="s">
        <v>77</v>
      </c>
      <c r="C351" t="s">
        <v>866</v>
      </c>
      <c r="D351" t="s">
        <v>79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80</v>
      </c>
      <c r="G351" t="s">
        <v>80</v>
      </c>
      <c r="H351" t="s">
        <v>81</v>
      </c>
      <c r="I351" t="s">
        <v>867</v>
      </c>
      <c r="J351">
        <v>152</v>
      </c>
      <c r="K351" t="s">
        <v>83</v>
      </c>
      <c r="L351" t="s">
        <v>84</v>
      </c>
      <c r="M351" t="s">
        <v>85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86</v>
      </c>
      <c r="U351" t="b">
        <v>0</v>
      </c>
      <c r="V351" t="s">
        <v>87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86</v>
      </c>
      <c r="AI351" t="s">
        <v>86</v>
      </c>
      <c r="AJ351" t="s">
        <v>86</v>
      </c>
      <c r="AK351" t="s">
        <v>86</v>
      </c>
      <c r="AL351" t="s">
        <v>86</v>
      </c>
      <c r="AM351" t="s">
        <v>86</v>
      </c>
      <c r="AN351" t="s">
        <v>86</v>
      </c>
      <c r="AO351" t="s">
        <v>86</v>
      </c>
      <c r="AP351" t="s">
        <v>86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868</v>
      </c>
      <c r="B352" t="s">
        <v>77</v>
      </c>
      <c r="C352" t="s">
        <v>733</v>
      </c>
      <c r="D352" t="s">
        <v>79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80</v>
      </c>
      <c r="G352" t="s">
        <v>80</v>
      </c>
      <c r="H352" t="s">
        <v>81</v>
      </c>
      <c r="I352" t="s">
        <v>869</v>
      </c>
      <c r="J352">
        <v>0</v>
      </c>
      <c r="K352" t="s">
        <v>83</v>
      </c>
      <c r="L352" t="s">
        <v>84</v>
      </c>
      <c r="M352" t="s">
        <v>85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86</v>
      </c>
      <c r="U352" t="b">
        <v>0</v>
      </c>
      <c r="V352" t="s">
        <v>150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101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870</v>
      </c>
      <c r="B353" t="s">
        <v>77</v>
      </c>
      <c r="C353" t="s">
        <v>871</v>
      </c>
      <c r="D353" t="s">
        <v>79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80</v>
      </c>
      <c r="G353" t="s">
        <v>80</v>
      </c>
      <c r="H353" t="s">
        <v>81</v>
      </c>
      <c r="I353" t="s">
        <v>872</v>
      </c>
      <c r="J353">
        <v>61</v>
      </c>
      <c r="K353" t="s">
        <v>83</v>
      </c>
      <c r="L353" t="s">
        <v>84</v>
      </c>
      <c r="M353" t="s">
        <v>85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86</v>
      </c>
      <c r="U353" t="b">
        <v>0</v>
      </c>
      <c r="V353" t="s">
        <v>147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98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873</v>
      </c>
      <c r="B354" t="s">
        <v>77</v>
      </c>
      <c r="C354" t="s">
        <v>871</v>
      </c>
      <c r="D354" t="s">
        <v>79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80</v>
      </c>
      <c r="G354" t="s">
        <v>80</v>
      </c>
      <c r="H354" t="s">
        <v>81</v>
      </c>
      <c r="I354" t="s">
        <v>874</v>
      </c>
      <c r="J354">
        <v>66</v>
      </c>
      <c r="K354" t="s">
        <v>83</v>
      </c>
      <c r="L354" t="s">
        <v>84</v>
      </c>
      <c r="M354" t="s">
        <v>85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86</v>
      </c>
      <c r="U354" t="b">
        <v>0</v>
      </c>
      <c r="V354" t="s">
        <v>147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101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875</v>
      </c>
      <c r="B355" t="s">
        <v>77</v>
      </c>
      <c r="C355" t="s">
        <v>871</v>
      </c>
      <c r="D355" t="s">
        <v>79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80</v>
      </c>
      <c r="G355" t="s">
        <v>80</v>
      </c>
      <c r="H355" t="s">
        <v>81</v>
      </c>
      <c r="I355" t="s">
        <v>876</v>
      </c>
      <c r="J355">
        <v>51</v>
      </c>
      <c r="K355" t="s">
        <v>83</v>
      </c>
      <c r="L355" t="s">
        <v>84</v>
      </c>
      <c r="M355" t="s">
        <v>85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86</v>
      </c>
      <c r="U355" t="b">
        <v>0</v>
      </c>
      <c r="V355" t="s">
        <v>147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101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x14ac:dyDescent="0.45">
      <c r="A356" t="s">
        <v>877</v>
      </c>
      <c r="B356" t="s">
        <v>77</v>
      </c>
      <c r="C356" t="s">
        <v>871</v>
      </c>
      <c r="D356" t="s">
        <v>79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80</v>
      </c>
      <c r="G356" t="s">
        <v>80</v>
      </c>
      <c r="H356" t="s">
        <v>81</v>
      </c>
      <c r="I356" t="s">
        <v>878</v>
      </c>
      <c r="J356">
        <v>28</v>
      </c>
      <c r="K356" t="s">
        <v>83</v>
      </c>
      <c r="L356" t="s">
        <v>84</v>
      </c>
      <c r="M356" t="s">
        <v>85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86</v>
      </c>
      <c r="U356" t="b">
        <v>0</v>
      </c>
      <c r="V356" t="s">
        <v>87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86</v>
      </c>
      <c r="AI356" t="s">
        <v>86</v>
      </c>
      <c r="AJ356" t="s">
        <v>86</v>
      </c>
      <c r="AK356" t="s">
        <v>86</v>
      </c>
      <c r="AL356" t="s">
        <v>86</v>
      </c>
      <c r="AM356" t="s">
        <v>86</v>
      </c>
      <c r="AN356" t="s">
        <v>86</v>
      </c>
      <c r="AO356" t="s">
        <v>86</v>
      </c>
      <c r="AP356" t="s">
        <v>86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879</v>
      </c>
      <c r="B357" t="s">
        <v>77</v>
      </c>
      <c r="C357" t="s">
        <v>871</v>
      </c>
      <c r="D357" t="s">
        <v>79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80</v>
      </c>
      <c r="G357" t="s">
        <v>80</v>
      </c>
      <c r="H357" t="s">
        <v>81</v>
      </c>
      <c r="I357" t="s">
        <v>880</v>
      </c>
      <c r="J357">
        <v>28</v>
      </c>
      <c r="K357" t="s">
        <v>83</v>
      </c>
      <c r="L357" t="s">
        <v>84</v>
      </c>
      <c r="M357" t="s">
        <v>85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86</v>
      </c>
      <c r="U357" t="b">
        <v>0</v>
      </c>
      <c r="V357" t="s">
        <v>107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101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x14ac:dyDescent="0.45">
      <c r="A358" t="s">
        <v>881</v>
      </c>
      <c r="B358" t="s">
        <v>77</v>
      </c>
      <c r="C358" t="s">
        <v>882</v>
      </c>
      <c r="D358" t="s">
        <v>79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80</v>
      </c>
      <c r="G358" t="s">
        <v>80</v>
      </c>
      <c r="H358" t="s">
        <v>81</v>
      </c>
      <c r="I358" t="s">
        <v>883</v>
      </c>
      <c r="J358">
        <v>338</v>
      </c>
      <c r="K358" t="s">
        <v>83</v>
      </c>
      <c r="L358" t="s">
        <v>84</v>
      </c>
      <c r="M358" t="s">
        <v>85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86</v>
      </c>
      <c r="U358" t="b">
        <v>0</v>
      </c>
      <c r="V358" t="s">
        <v>87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86</v>
      </c>
      <c r="AI358" t="s">
        <v>86</v>
      </c>
      <c r="AJ358" t="s">
        <v>86</v>
      </c>
      <c r="AK358" t="s">
        <v>86</v>
      </c>
      <c r="AL358" t="s">
        <v>86</v>
      </c>
      <c r="AM358" t="s">
        <v>86</v>
      </c>
      <c r="AN358" t="s">
        <v>86</v>
      </c>
      <c r="AO358" t="s">
        <v>86</v>
      </c>
      <c r="AP358" t="s">
        <v>86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884</v>
      </c>
      <c r="B359" t="s">
        <v>77</v>
      </c>
      <c r="C359" t="s">
        <v>871</v>
      </c>
      <c r="D359" t="s">
        <v>79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80</v>
      </c>
      <c r="G359" t="s">
        <v>80</v>
      </c>
      <c r="H359" t="s">
        <v>81</v>
      </c>
      <c r="I359" t="s">
        <v>885</v>
      </c>
      <c r="J359">
        <v>28</v>
      </c>
      <c r="K359" t="s">
        <v>83</v>
      </c>
      <c r="L359" t="s">
        <v>84</v>
      </c>
      <c r="M359" t="s">
        <v>85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86</v>
      </c>
      <c r="U359" t="b">
        <v>0</v>
      </c>
      <c r="V359" t="s">
        <v>87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86</v>
      </c>
      <c r="AI359" t="s">
        <v>86</v>
      </c>
      <c r="AJ359" t="s">
        <v>86</v>
      </c>
      <c r="AK359" t="s">
        <v>86</v>
      </c>
      <c r="AL359" t="s">
        <v>86</v>
      </c>
      <c r="AM359" t="s">
        <v>86</v>
      </c>
      <c r="AN359" t="s">
        <v>86</v>
      </c>
      <c r="AO359" t="s">
        <v>86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45">
      <c r="A360" t="s">
        <v>886</v>
      </c>
      <c r="B360" t="s">
        <v>77</v>
      </c>
      <c r="C360" t="s">
        <v>871</v>
      </c>
      <c r="D360" t="s">
        <v>79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80</v>
      </c>
      <c r="G360" t="s">
        <v>80</v>
      </c>
      <c r="H360" t="s">
        <v>81</v>
      </c>
      <c r="I360" t="s">
        <v>887</v>
      </c>
      <c r="J360">
        <v>28</v>
      </c>
      <c r="K360" t="s">
        <v>83</v>
      </c>
      <c r="L360" t="s">
        <v>84</v>
      </c>
      <c r="M360" t="s">
        <v>85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86</v>
      </c>
      <c r="U360" t="b">
        <v>0</v>
      </c>
      <c r="V360" t="s">
        <v>107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101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45">
      <c r="A361" t="s">
        <v>888</v>
      </c>
      <c r="B361" t="s">
        <v>77</v>
      </c>
      <c r="C361" t="s">
        <v>871</v>
      </c>
      <c r="D361" t="s">
        <v>79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80</v>
      </c>
      <c r="G361" t="s">
        <v>80</v>
      </c>
      <c r="H361" t="s">
        <v>81</v>
      </c>
      <c r="I361" t="s">
        <v>889</v>
      </c>
      <c r="J361">
        <v>46</v>
      </c>
      <c r="K361" t="s">
        <v>83</v>
      </c>
      <c r="L361" t="s">
        <v>84</v>
      </c>
      <c r="M361" t="s">
        <v>85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86</v>
      </c>
      <c r="U361" t="b">
        <v>0</v>
      </c>
      <c r="V361" t="s">
        <v>138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98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x14ac:dyDescent="0.45">
      <c r="A362" t="s">
        <v>890</v>
      </c>
      <c r="B362" t="s">
        <v>77</v>
      </c>
      <c r="C362" t="s">
        <v>871</v>
      </c>
      <c r="D362" t="s">
        <v>79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80</v>
      </c>
      <c r="G362" t="s">
        <v>80</v>
      </c>
      <c r="H362" t="s">
        <v>81</v>
      </c>
      <c r="I362" t="s">
        <v>891</v>
      </c>
      <c r="J362">
        <v>41</v>
      </c>
      <c r="K362" t="s">
        <v>83</v>
      </c>
      <c r="L362" t="s">
        <v>84</v>
      </c>
      <c r="M362" t="s">
        <v>85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86</v>
      </c>
      <c r="U362" t="b">
        <v>0</v>
      </c>
      <c r="V362" t="s">
        <v>530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101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892</v>
      </c>
      <c r="B363" t="s">
        <v>77</v>
      </c>
      <c r="C363" t="s">
        <v>727</v>
      </c>
      <c r="D363" t="s">
        <v>79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80</v>
      </c>
      <c r="G363" t="s">
        <v>80</v>
      </c>
      <c r="H363" t="s">
        <v>81</v>
      </c>
      <c r="I363" t="s">
        <v>728</v>
      </c>
      <c r="J363">
        <v>469</v>
      </c>
      <c r="K363" t="s">
        <v>83</v>
      </c>
      <c r="L363" t="s">
        <v>84</v>
      </c>
      <c r="M363" t="s">
        <v>85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86</v>
      </c>
      <c r="U363" t="b">
        <v>1</v>
      </c>
      <c r="V363" t="s">
        <v>188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189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45">
      <c r="A364" t="s">
        <v>893</v>
      </c>
      <c r="B364" t="s">
        <v>77</v>
      </c>
      <c r="C364" t="s">
        <v>506</v>
      </c>
      <c r="D364" t="s">
        <v>79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80</v>
      </c>
      <c r="G364" t="s">
        <v>80</v>
      </c>
      <c r="H364" t="s">
        <v>81</v>
      </c>
      <c r="I364" t="s">
        <v>894</v>
      </c>
      <c r="J364">
        <v>0</v>
      </c>
      <c r="K364" t="s">
        <v>83</v>
      </c>
      <c r="L364" t="s">
        <v>84</v>
      </c>
      <c r="M364" t="s">
        <v>85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86</v>
      </c>
      <c r="U364" t="b">
        <v>0</v>
      </c>
      <c r="V364" t="s">
        <v>107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114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45">
      <c r="A365" t="s">
        <v>895</v>
      </c>
      <c r="B365" t="s">
        <v>77</v>
      </c>
      <c r="C365" t="s">
        <v>506</v>
      </c>
      <c r="D365" t="s">
        <v>79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80</v>
      </c>
      <c r="G365" t="s">
        <v>80</v>
      </c>
      <c r="H365" t="s">
        <v>81</v>
      </c>
      <c r="I365" t="s">
        <v>896</v>
      </c>
      <c r="J365">
        <v>0</v>
      </c>
      <c r="K365" t="s">
        <v>83</v>
      </c>
      <c r="L365" t="s">
        <v>84</v>
      </c>
      <c r="M365" t="s">
        <v>85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86</v>
      </c>
      <c r="U365" t="b">
        <v>0</v>
      </c>
      <c r="V365" t="s">
        <v>87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86</v>
      </c>
      <c r="AI365" t="s">
        <v>86</v>
      </c>
      <c r="AJ365" t="s">
        <v>86</v>
      </c>
      <c r="AK365" t="s">
        <v>86</v>
      </c>
      <c r="AL365" t="s">
        <v>86</v>
      </c>
      <c r="AM365" t="s">
        <v>86</v>
      </c>
      <c r="AN365" t="s">
        <v>86</v>
      </c>
      <c r="AO365" t="s">
        <v>86</v>
      </c>
      <c r="AP365" t="s">
        <v>86</v>
      </c>
      <c r="AQ365" t="s">
        <v>86</v>
      </c>
      <c r="AR365" t="s">
        <v>86</v>
      </c>
      <c r="AS365" t="s">
        <v>86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897</v>
      </c>
      <c r="B366" t="s">
        <v>77</v>
      </c>
      <c r="C366" t="s">
        <v>506</v>
      </c>
      <c r="D366" t="s">
        <v>79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80</v>
      </c>
      <c r="G366" t="s">
        <v>80</v>
      </c>
      <c r="H366" t="s">
        <v>81</v>
      </c>
      <c r="I366" t="s">
        <v>898</v>
      </c>
      <c r="J366">
        <v>0</v>
      </c>
      <c r="K366" t="s">
        <v>83</v>
      </c>
      <c r="L366" t="s">
        <v>84</v>
      </c>
      <c r="M366" t="s">
        <v>85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86</v>
      </c>
      <c r="U366" t="b">
        <v>0</v>
      </c>
      <c r="V366" t="s">
        <v>188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101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45">
      <c r="A367" t="s">
        <v>899</v>
      </c>
      <c r="B367" t="s">
        <v>77</v>
      </c>
      <c r="C367" t="s">
        <v>730</v>
      </c>
      <c r="D367" t="s">
        <v>79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80</v>
      </c>
      <c r="G367" t="s">
        <v>80</v>
      </c>
      <c r="H367" t="s">
        <v>81</v>
      </c>
      <c r="I367" t="s">
        <v>731</v>
      </c>
      <c r="J367">
        <v>468</v>
      </c>
      <c r="K367" t="s">
        <v>83</v>
      </c>
      <c r="L367" t="s">
        <v>84</v>
      </c>
      <c r="M367" t="s">
        <v>85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86</v>
      </c>
      <c r="U367" t="b">
        <v>1</v>
      </c>
      <c r="V367" t="s">
        <v>132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181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x14ac:dyDescent="0.45">
      <c r="A368" t="s">
        <v>900</v>
      </c>
      <c r="B368" t="s">
        <v>77</v>
      </c>
      <c r="C368" t="s">
        <v>506</v>
      </c>
      <c r="D368" t="s">
        <v>79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80</v>
      </c>
      <c r="G368" t="s">
        <v>80</v>
      </c>
      <c r="H368" t="s">
        <v>81</v>
      </c>
      <c r="I368" t="s">
        <v>901</v>
      </c>
      <c r="J368">
        <v>0</v>
      </c>
      <c r="K368" t="s">
        <v>83</v>
      </c>
      <c r="L368" t="s">
        <v>84</v>
      </c>
      <c r="M368" t="s">
        <v>85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86</v>
      </c>
      <c r="U368" t="b">
        <v>0</v>
      </c>
      <c r="V368" t="s">
        <v>87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45">
      <c r="A369" t="s">
        <v>902</v>
      </c>
      <c r="B369" t="s">
        <v>77</v>
      </c>
      <c r="C369" t="s">
        <v>903</v>
      </c>
      <c r="D369" t="s">
        <v>79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80</v>
      </c>
      <c r="G369" t="s">
        <v>80</v>
      </c>
      <c r="H369" t="s">
        <v>81</v>
      </c>
      <c r="I369" t="s">
        <v>904</v>
      </c>
      <c r="J369">
        <v>0</v>
      </c>
      <c r="K369" t="s">
        <v>83</v>
      </c>
      <c r="L369" t="s">
        <v>84</v>
      </c>
      <c r="M369" t="s">
        <v>85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86</v>
      </c>
      <c r="U369" t="b">
        <v>0</v>
      </c>
      <c r="V369" t="s">
        <v>129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478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45">
      <c r="A370" t="s">
        <v>905</v>
      </c>
      <c r="B370" t="s">
        <v>77</v>
      </c>
      <c r="C370" t="s">
        <v>506</v>
      </c>
      <c r="D370" t="s">
        <v>79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80</v>
      </c>
      <c r="G370" t="s">
        <v>80</v>
      </c>
      <c r="H370" t="s">
        <v>81</v>
      </c>
      <c r="I370" t="s">
        <v>856</v>
      </c>
      <c r="J370">
        <v>0</v>
      </c>
      <c r="K370" t="s">
        <v>83</v>
      </c>
      <c r="L370" t="s">
        <v>84</v>
      </c>
      <c r="M370" t="s">
        <v>85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86</v>
      </c>
      <c r="U370" t="b">
        <v>1</v>
      </c>
      <c r="V370" t="s">
        <v>135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181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x14ac:dyDescent="0.45">
      <c r="A371" t="s">
        <v>906</v>
      </c>
      <c r="B371" t="s">
        <v>77</v>
      </c>
      <c r="C371" t="s">
        <v>907</v>
      </c>
      <c r="D371" t="s">
        <v>79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80</v>
      </c>
      <c r="G371" t="s">
        <v>80</v>
      </c>
      <c r="H371" t="s">
        <v>81</v>
      </c>
      <c r="I371" t="s">
        <v>908</v>
      </c>
      <c r="J371">
        <v>176</v>
      </c>
      <c r="K371" t="s">
        <v>83</v>
      </c>
      <c r="L371" t="s">
        <v>84</v>
      </c>
      <c r="M371" t="s">
        <v>85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86</v>
      </c>
      <c r="U371" t="b">
        <v>0</v>
      </c>
      <c r="V371" t="s">
        <v>87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86</v>
      </c>
      <c r="AI371" t="s">
        <v>86</v>
      </c>
      <c r="AJ371" t="s">
        <v>86</v>
      </c>
      <c r="AK371" t="s">
        <v>86</v>
      </c>
      <c r="AL371" t="s">
        <v>86</v>
      </c>
      <c r="AM371" t="s">
        <v>86</v>
      </c>
      <c r="AN371" t="s">
        <v>86</v>
      </c>
      <c r="AO371" t="s">
        <v>86</v>
      </c>
      <c r="AP371" t="s">
        <v>86</v>
      </c>
      <c r="AQ371" t="s">
        <v>86</v>
      </c>
      <c r="AR371" t="s">
        <v>86</v>
      </c>
      <c r="AS371" t="s">
        <v>86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909</v>
      </c>
      <c r="B372" t="s">
        <v>77</v>
      </c>
      <c r="C372" t="s">
        <v>907</v>
      </c>
      <c r="D372" t="s">
        <v>79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80</v>
      </c>
      <c r="G372" t="s">
        <v>80</v>
      </c>
      <c r="H372" t="s">
        <v>81</v>
      </c>
      <c r="I372" t="s">
        <v>910</v>
      </c>
      <c r="J372">
        <v>28</v>
      </c>
      <c r="K372" t="s">
        <v>83</v>
      </c>
      <c r="L372" t="s">
        <v>84</v>
      </c>
      <c r="M372" t="s">
        <v>85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86</v>
      </c>
      <c r="U372" t="b">
        <v>0</v>
      </c>
      <c r="V372" t="s">
        <v>87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86</v>
      </c>
      <c r="AI372" t="s">
        <v>86</v>
      </c>
      <c r="AJ372" t="s">
        <v>86</v>
      </c>
      <c r="AK372" t="s">
        <v>86</v>
      </c>
      <c r="AL372" t="s">
        <v>86</v>
      </c>
      <c r="AM372" t="s">
        <v>86</v>
      </c>
      <c r="AN372" t="s">
        <v>86</v>
      </c>
      <c r="AO372" t="s">
        <v>86</v>
      </c>
      <c r="AP372" t="s">
        <v>86</v>
      </c>
      <c r="AQ372" t="s">
        <v>86</v>
      </c>
      <c r="AR372" t="s">
        <v>86</v>
      </c>
      <c r="AS372" t="s">
        <v>86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45">
      <c r="A373" t="s">
        <v>911</v>
      </c>
      <c r="B373" t="s">
        <v>77</v>
      </c>
      <c r="C373" t="s">
        <v>858</v>
      </c>
      <c r="D373" t="s">
        <v>79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80</v>
      </c>
      <c r="G373" t="s">
        <v>80</v>
      </c>
      <c r="H373" t="s">
        <v>81</v>
      </c>
      <c r="I373" t="s">
        <v>859</v>
      </c>
      <c r="J373">
        <v>707</v>
      </c>
      <c r="K373" t="s">
        <v>83</v>
      </c>
      <c r="L373" t="s">
        <v>84</v>
      </c>
      <c r="M373" t="s">
        <v>85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86</v>
      </c>
      <c r="U373" t="b">
        <v>1</v>
      </c>
      <c r="V373" t="s">
        <v>135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239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45">
      <c r="A374" t="s">
        <v>912</v>
      </c>
      <c r="B374" t="s">
        <v>77</v>
      </c>
      <c r="C374" t="s">
        <v>155</v>
      </c>
      <c r="D374" t="s">
        <v>79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80</v>
      </c>
      <c r="G374" t="s">
        <v>80</v>
      </c>
      <c r="H374" t="s">
        <v>81</v>
      </c>
      <c r="I374" t="s">
        <v>913</v>
      </c>
      <c r="J374">
        <v>71</v>
      </c>
      <c r="K374" t="s">
        <v>83</v>
      </c>
      <c r="L374" t="s">
        <v>84</v>
      </c>
      <c r="M374" t="s">
        <v>85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86</v>
      </c>
      <c r="U374" t="b">
        <v>0</v>
      </c>
      <c r="V374" t="s">
        <v>157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101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x14ac:dyDescent="0.45">
      <c r="A375" t="s">
        <v>914</v>
      </c>
      <c r="B375" t="s">
        <v>77</v>
      </c>
      <c r="C375" t="s">
        <v>155</v>
      </c>
      <c r="D375" t="s">
        <v>79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80</v>
      </c>
      <c r="G375" t="s">
        <v>80</v>
      </c>
      <c r="H375" t="s">
        <v>81</v>
      </c>
      <c r="I375" t="s">
        <v>915</v>
      </c>
      <c r="J375">
        <v>66</v>
      </c>
      <c r="K375" t="s">
        <v>83</v>
      </c>
      <c r="L375" t="s">
        <v>84</v>
      </c>
      <c r="M375" t="s">
        <v>85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86</v>
      </c>
      <c r="U375" t="b">
        <v>0</v>
      </c>
      <c r="V375" t="s">
        <v>107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101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x14ac:dyDescent="0.45">
      <c r="A376" t="s">
        <v>916</v>
      </c>
      <c r="B376" t="s">
        <v>77</v>
      </c>
      <c r="C376" t="s">
        <v>699</v>
      </c>
      <c r="D376" t="s">
        <v>79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80</v>
      </c>
      <c r="G376" t="s">
        <v>80</v>
      </c>
      <c r="H376" t="s">
        <v>81</v>
      </c>
      <c r="I376" t="s">
        <v>917</v>
      </c>
      <c r="J376">
        <v>0</v>
      </c>
      <c r="K376" t="s">
        <v>83</v>
      </c>
      <c r="L376" t="s">
        <v>84</v>
      </c>
      <c r="M376" t="s">
        <v>85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86</v>
      </c>
      <c r="U376" t="b">
        <v>0</v>
      </c>
      <c r="V376" t="s">
        <v>179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114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45">
      <c r="A377" t="s">
        <v>918</v>
      </c>
      <c r="B377" t="s">
        <v>77</v>
      </c>
      <c r="C377" t="s">
        <v>861</v>
      </c>
      <c r="D377" t="s">
        <v>79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80</v>
      </c>
      <c r="G377" t="s">
        <v>80</v>
      </c>
      <c r="H377" t="s">
        <v>81</v>
      </c>
      <c r="I377" t="s">
        <v>862</v>
      </c>
      <c r="J377">
        <v>284</v>
      </c>
      <c r="K377" t="s">
        <v>83</v>
      </c>
      <c r="L377" t="s">
        <v>84</v>
      </c>
      <c r="M377" t="s">
        <v>85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86</v>
      </c>
      <c r="U377" t="b">
        <v>1</v>
      </c>
      <c r="V377" t="s">
        <v>157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181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919</v>
      </c>
      <c r="B378" t="s">
        <v>77</v>
      </c>
      <c r="C378" t="s">
        <v>866</v>
      </c>
      <c r="D378" t="s">
        <v>79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80</v>
      </c>
      <c r="G378" t="s">
        <v>80</v>
      </c>
      <c r="H378" t="s">
        <v>81</v>
      </c>
      <c r="I378" t="s">
        <v>867</v>
      </c>
      <c r="J378">
        <v>352</v>
      </c>
      <c r="K378" t="s">
        <v>83</v>
      </c>
      <c r="L378" t="s">
        <v>84</v>
      </c>
      <c r="M378" t="s">
        <v>85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86</v>
      </c>
      <c r="U378" t="b">
        <v>1</v>
      </c>
      <c r="V378" t="s">
        <v>126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101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45">
      <c r="A379" t="s">
        <v>920</v>
      </c>
      <c r="B379" t="s">
        <v>77</v>
      </c>
      <c r="C379" t="s">
        <v>921</v>
      </c>
      <c r="D379" t="s">
        <v>79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80</v>
      </c>
      <c r="G379" t="s">
        <v>80</v>
      </c>
      <c r="H379" t="s">
        <v>81</v>
      </c>
      <c r="I379" t="s">
        <v>922</v>
      </c>
      <c r="J379">
        <v>152</v>
      </c>
      <c r="K379" t="s">
        <v>83</v>
      </c>
      <c r="L379" t="s">
        <v>84</v>
      </c>
      <c r="M379" t="s">
        <v>85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86</v>
      </c>
      <c r="U379" t="b">
        <v>0</v>
      </c>
      <c r="V379" t="s">
        <v>87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86</v>
      </c>
      <c r="AI379" t="s">
        <v>86</v>
      </c>
      <c r="AJ379" t="s">
        <v>86</v>
      </c>
      <c r="AK379" t="s">
        <v>86</v>
      </c>
      <c r="AL379" t="s">
        <v>86</v>
      </c>
      <c r="AM379" t="s">
        <v>86</v>
      </c>
      <c r="AN379" t="s">
        <v>86</v>
      </c>
      <c r="AO379" t="s">
        <v>86</v>
      </c>
      <c r="AP379" t="s">
        <v>86</v>
      </c>
      <c r="AQ379" t="s">
        <v>86</v>
      </c>
      <c r="AR379" t="s">
        <v>86</v>
      </c>
      <c r="AS379" t="s">
        <v>86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45">
      <c r="A380" t="s">
        <v>923</v>
      </c>
      <c r="B380" t="s">
        <v>77</v>
      </c>
      <c r="C380" t="s">
        <v>924</v>
      </c>
      <c r="D380" t="s">
        <v>79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80</v>
      </c>
      <c r="G380" t="s">
        <v>80</v>
      </c>
      <c r="H380" t="s">
        <v>81</v>
      </c>
      <c r="I380" t="s">
        <v>925</v>
      </c>
      <c r="J380">
        <v>0</v>
      </c>
      <c r="K380" t="s">
        <v>83</v>
      </c>
      <c r="L380" t="s">
        <v>84</v>
      </c>
      <c r="M380" t="s">
        <v>85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86</v>
      </c>
      <c r="U380" t="b">
        <v>0</v>
      </c>
      <c r="V380" t="s">
        <v>107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101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926</v>
      </c>
      <c r="B381" t="s">
        <v>77</v>
      </c>
      <c r="C381" t="s">
        <v>927</v>
      </c>
      <c r="D381" t="s">
        <v>79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80</v>
      </c>
      <c r="G381" t="s">
        <v>80</v>
      </c>
      <c r="H381" t="s">
        <v>81</v>
      </c>
      <c r="I381" t="s">
        <v>928</v>
      </c>
      <c r="J381">
        <v>343</v>
      </c>
      <c r="K381" t="s">
        <v>83</v>
      </c>
      <c r="L381" t="s">
        <v>84</v>
      </c>
      <c r="M381" t="s">
        <v>85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86</v>
      </c>
      <c r="U381" t="b">
        <v>0</v>
      </c>
      <c r="V381" t="s">
        <v>87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86</v>
      </c>
      <c r="AI381" t="s">
        <v>86</v>
      </c>
      <c r="AJ381" t="s">
        <v>86</v>
      </c>
      <c r="AK381" t="s">
        <v>86</v>
      </c>
      <c r="AL381" t="s">
        <v>86</v>
      </c>
      <c r="AM381" t="s">
        <v>86</v>
      </c>
      <c r="AN381" t="s">
        <v>86</v>
      </c>
      <c r="AO381" t="s">
        <v>86</v>
      </c>
      <c r="AP381" t="s">
        <v>86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45">
      <c r="A382" t="s">
        <v>929</v>
      </c>
      <c r="B382" t="s">
        <v>77</v>
      </c>
      <c r="C382" t="s">
        <v>930</v>
      </c>
      <c r="D382" t="s">
        <v>79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80</v>
      </c>
      <c r="G382" t="s">
        <v>80</v>
      </c>
      <c r="H382" t="s">
        <v>81</v>
      </c>
      <c r="I382" t="s">
        <v>931</v>
      </c>
      <c r="J382">
        <v>121</v>
      </c>
      <c r="K382" t="s">
        <v>83</v>
      </c>
      <c r="L382" t="s">
        <v>84</v>
      </c>
      <c r="M382" t="s">
        <v>85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86</v>
      </c>
      <c r="U382" t="b">
        <v>0</v>
      </c>
      <c r="V382" t="s">
        <v>87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45">
      <c r="A383" t="s">
        <v>932</v>
      </c>
      <c r="B383" t="s">
        <v>77</v>
      </c>
      <c r="C383" t="s">
        <v>506</v>
      </c>
      <c r="D383" t="s">
        <v>79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80</v>
      </c>
      <c r="G383" t="s">
        <v>80</v>
      </c>
      <c r="H383" t="s">
        <v>81</v>
      </c>
      <c r="I383" t="s">
        <v>896</v>
      </c>
      <c r="J383">
        <v>0</v>
      </c>
      <c r="K383" t="s">
        <v>83</v>
      </c>
      <c r="L383" t="s">
        <v>84</v>
      </c>
      <c r="M383" t="s">
        <v>85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86</v>
      </c>
      <c r="U383" t="b">
        <v>1</v>
      </c>
      <c r="V383" t="s">
        <v>195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101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933</v>
      </c>
      <c r="B384" t="s">
        <v>77</v>
      </c>
      <c r="C384" t="s">
        <v>506</v>
      </c>
      <c r="D384" t="s">
        <v>79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80</v>
      </c>
      <c r="G384" t="s">
        <v>80</v>
      </c>
      <c r="H384" t="s">
        <v>81</v>
      </c>
      <c r="I384" t="s">
        <v>901</v>
      </c>
      <c r="J384">
        <v>0</v>
      </c>
      <c r="K384" t="s">
        <v>83</v>
      </c>
      <c r="L384" t="s">
        <v>84</v>
      </c>
      <c r="M384" t="s">
        <v>85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86</v>
      </c>
      <c r="U384" t="b">
        <v>1</v>
      </c>
      <c r="V384" t="s">
        <v>195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189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45">
      <c r="A385" t="s">
        <v>934</v>
      </c>
      <c r="B385" t="s">
        <v>77</v>
      </c>
      <c r="C385" t="s">
        <v>882</v>
      </c>
      <c r="D385" t="s">
        <v>79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80</v>
      </c>
      <c r="G385" t="s">
        <v>80</v>
      </c>
      <c r="H385" t="s">
        <v>81</v>
      </c>
      <c r="I385" t="s">
        <v>883</v>
      </c>
      <c r="J385">
        <v>770</v>
      </c>
      <c r="K385" t="s">
        <v>83</v>
      </c>
      <c r="L385" t="s">
        <v>84</v>
      </c>
      <c r="M385" t="s">
        <v>85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86</v>
      </c>
      <c r="U385" t="b">
        <v>1</v>
      </c>
      <c r="V385" t="s">
        <v>179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199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x14ac:dyDescent="0.45">
      <c r="A386" t="s">
        <v>935</v>
      </c>
      <c r="B386" t="s">
        <v>77</v>
      </c>
      <c r="C386" t="s">
        <v>936</v>
      </c>
      <c r="D386" t="s">
        <v>79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80</v>
      </c>
      <c r="G386" t="s">
        <v>80</v>
      </c>
      <c r="H386" t="s">
        <v>81</v>
      </c>
      <c r="I386" t="s">
        <v>937</v>
      </c>
      <c r="J386">
        <v>115</v>
      </c>
      <c r="K386" t="s">
        <v>83</v>
      </c>
      <c r="L386" t="s">
        <v>84</v>
      </c>
      <c r="M386" t="s">
        <v>85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86</v>
      </c>
      <c r="U386" t="b">
        <v>0</v>
      </c>
      <c r="V386" t="s">
        <v>87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86</v>
      </c>
      <c r="AI386" t="s">
        <v>86</v>
      </c>
      <c r="AJ386" t="s">
        <v>86</v>
      </c>
      <c r="AK386" t="s">
        <v>86</v>
      </c>
      <c r="AL386" t="s">
        <v>86</v>
      </c>
      <c r="AM386" t="s">
        <v>86</v>
      </c>
      <c r="AN386" t="s">
        <v>86</v>
      </c>
      <c r="AO386" t="s">
        <v>86</v>
      </c>
      <c r="AP386" t="s">
        <v>86</v>
      </c>
      <c r="AQ386" t="s">
        <v>86</v>
      </c>
      <c r="AR386" t="s">
        <v>86</v>
      </c>
      <c r="AS386" t="s">
        <v>86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45">
      <c r="A387" t="s">
        <v>938</v>
      </c>
      <c r="B387" t="s">
        <v>77</v>
      </c>
      <c r="C387" t="s">
        <v>907</v>
      </c>
      <c r="D387" t="s">
        <v>79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80</v>
      </c>
      <c r="G387" t="s">
        <v>80</v>
      </c>
      <c r="H387" t="s">
        <v>81</v>
      </c>
      <c r="I387" t="s">
        <v>908</v>
      </c>
      <c r="J387">
        <v>200</v>
      </c>
      <c r="K387" t="s">
        <v>83</v>
      </c>
      <c r="L387" t="s">
        <v>84</v>
      </c>
      <c r="M387" t="s">
        <v>85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86</v>
      </c>
      <c r="U387" t="b">
        <v>1</v>
      </c>
      <c r="V387" t="s">
        <v>157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101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45">
      <c r="A388" t="s">
        <v>939</v>
      </c>
      <c r="B388" t="s">
        <v>77</v>
      </c>
      <c r="C388" t="s">
        <v>907</v>
      </c>
      <c r="D388" t="s">
        <v>79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80</v>
      </c>
      <c r="G388" t="s">
        <v>80</v>
      </c>
      <c r="H388" t="s">
        <v>81</v>
      </c>
      <c r="I388" t="s">
        <v>910</v>
      </c>
      <c r="J388">
        <v>56</v>
      </c>
      <c r="K388" t="s">
        <v>83</v>
      </c>
      <c r="L388" t="s">
        <v>84</v>
      </c>
      <c r="M388" t="s">
        <v>85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86</v>
      </c>
      <c r="U388" t="b">
        <v>1</v>
      </c>
      <c r="V388" t="s">
        <v>157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114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940</v>
      </c>
      <c r="B389" t="s">
        <v>77</v>
      </c>
      <c r="C389" t="s">
        <v>921</v>
      </c>
      <c r="D389" t="s">
        <v>79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80</v>
      </c>
      <c r="G389" t="s">
        <v>80</v>
      </c>
      <c r="H389" t="s">
        <v>81</v>
      </c>
      <c r="I389" t="s">
        <v>922</v>
      </c>
      <c r="J389">
        <v>252</v>
      </c>
      <c r="K389" t="s">
        <v>83</v>
      </c>
      <c r="L389" t="s">
        <v>84</v>
      </c>
      <c r="M389" t="s">
        <v>85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86</v>
      </c>
      <c r="U389" t="b">
        <v>1</v>
      </c>
      <c r="V389" t="s">
        <v>319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239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941</v>
      </c>
      <c r="B390" t="s">
        <v>77</v>
      </c>
      <c r="C390" t="s">
        <v>927</v>
      </c>
      <c r="D390" t="s">
        <v>79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80</v>
      </c>
      <c r="G390" t="s">
        <v>80</v>
      </c>
      <c r="H390" t="s">
        <v>81</v>
      </c>
      <c r="I390" t="s">
        <v>928</v>
      </c>
      <c r="J390">
        <v>447</v>
      </c>
      <c r="K390" t="s">
        <v>83</v>
      </c>
      <c r="L390" t="s">
        <v>84</v>
      </c>
      <c r="M390" t="s">
        <v>85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86</v>
      </c>
      <c r="U390" t="b">
        <v>1</v>
      </c>
      <c r="V390" t="s">
        <v>126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441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45">
      <c r="A391" t="s">
        <v>942</v>
      </c>
      <c r="B391" t="s">
        <v>77</v>
      </c>
      <c r="C391" t="s">
        <v>930</v>
      </c>
      <c r="D391" t="s">
        <v>79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80</v>
      </c>
      <c r="G391" t="s">
        <v>80</v>
      </c>
      <c r="H391" t="s">
        <v>81</v>
      </c>
      <c r="I391" t="s">
        <v>931</v>
      </c>
      <c r="J391">
        <v>149</v>
      </c>
      <c r="K391" t="s">
        <v>83</v>
      </c>
      <c r="L391" t="s">
        <v>84</v>
      </c>
      <c r="M391" t="s">
        <v>85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86</v>
      </c>
      <c r="U391" t="b">
        <v>1</v>
      </c>
      <c r="V391" t="s">
        <v>150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441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45">
      <c r="A392" t="s">
        <v>943</v>
      </c>
      <c r="B392" t="s">
        <v>77</v>
      </c>
      <c r="C392" t="s">
        <v>936</v>
      </c>
      <c r="D392" t="s">
        <v>79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80</v>
      </c>
      <c r="G392" t="s">
        <v>80</v>
      </c>
      <c r="H392" t="s">
        <v>81</v>
      </c>
      <c r="I392" t="s">
        <v>937</v>
      </c>
      <c r="J392">
        <v>167</v>
      </c>
      <c r="K392" t="s">
        <v>83</v>
      </c>
      <c r="L392" t="s">
        <v>84</v>
      </c>
      <c r="M392" t="s">
        <v>85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86</v>
      </c>
      <c r="U392" t="b">
        <v>1</v>
      </c>
      <c r="V392" t="s">
        <v>157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181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45">
      <c r="A393" t="s">
        <v>944</v>
      </c>
      <c r="B393" t="s">
        <v>77</v>
      </c>
      <c r="C393" t="s">
        <v>945</v>
      </c>
      <c r="D393" t="s">
        <v>79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80</v>
      </c>
      <c r="G393" t="s">
        <v>80</v>
      </c>
      <c r="H393" t="s">
        <v>81</v>
      </c>
      <c r="I393" t="s">
        <v>946</v>
      </c>
      <c r="J393">
        <v>388</v>
      </c>
      <c r="K393" t="s">
        <v>83</v>
      </c>
      <c r="L393" t="s">
        <v>84</v>
      </c>
      <c r="M393" t="s">
        <v>85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86</v>
      </c>
      <c r="U393" t="b">
        <v>0</v>
      </c>
      <c r="V393" t="s">
        <v>87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86</v>
      </c>
      <c r="AI393" t="s">
        <v>86</v>
      </c>
      <c r="AJ393" t="s">
        <v>86</v>
      </c>
      <c r="AK393" t="s">
        <v>86</v>
      </c>
      <c r="AL393" t="s">
        <v>86</v>
      </c>
      <c r="AM393" t="s">
        <v>86</v>
      </c>
      <c r="AN393" t="s">
        <v>86</v>
      </c>
      <c r="AO393" t="s">
        <v>86</v>
      </c>
      <c r="AP393" t="s">
        <v>86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947</v>
      </c>
      <c r="B394" t="s">
        <v>77</v>
      </c>
      <c r="C394" t="s">
        <v>945</v>
      </c>
      <c r="D394" t="s">
        <v>79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80</v>
      </c>
      <c r="G394" t="s">
        <v>80</v>
      </c>
      <c r="H394" t="s">
        <v>81</v>
      </c>
      <c r="I394" t="s">
        <v>946</v>
      </c>
      <c r="J394">
        <v>544</v>
      </c>
      <c r="K394" t="s">
        <v>83</v>
      </c>
      <c r="L394" t="s">
        <v>84</v>
      </c>
      <c r="M394" t="s">
        <v>85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86</v>
      </c>
      <c r="U394" t="b">
        <v>1</v>
      </c>
      <c r="V394" t="s">
        <v>321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199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948</v>
      </c>
      <c r="B395" t="s">
        <v>77</v>
      </c>
      <c r="C395" t="s">
        <v>949</v>
      </c>
      <c r="D395" t="s">
        <v>79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80</v>
      </c>
      <c r="G395" t="s">
        <v>80</v>
      </c>
      <c r="H395" t="s">
        <v>81</v>
      </c>
      <c r="I395" t="s">
        <v>950</v>
      </c>
      <c r="J395">
        <v>242</v>
      </c>
      <c r="K395" t="s">
        <v>83</v>
      </c>
      <c r="L395" t="s">
        <v>84</v>
      </c>
      <c r="M395" t="s">
        <v>85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86</v>
      </c>
      <c r="U395" t="b">
        <v>0</v>
      </c>
      <c r="V395" t="s">
        <v>244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86</v>
      </c>
      <c r="AI395" t="s">
        <v>86</v>
      </c>
      <c r="AJ395" t="s">
        <v>86</v>
      </c>
      <c r="AK395" t="s">
        <v>86</v>
      </c>
      <c r="AL395" t="s">
        <v>86</v>
      </c>
      <c r="AM395" t="s">
        <v>86</v>
      </c>
      <c r="AN395" t="s">
        <v>86</v>
      </c>
      <c r="AO395" t="s">
        <v>86</v>
      </c>
      <c r="AP395" t="s">
        <v>86</v>
      </c>
      <c r="AQ395" t="s">
        <v>86</v>
      </c>
      <c r="AR395" t="s">
        <v>86</v>
      </c>
      <c r="AS395" t="s">
        <v>86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x14ac:dyDescent="0.45">
      <c r="A396" t="s">
        <v>951</v>
      </c>
      <c r="B396" t="s">
        <v>77</v>
      </c>
      <c r="C396" t="s">
        <v>952</v>
      </c>
      <c r="D396" t="s">
        <v>79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80</v>
      </c>
      <c r="G396" t="s">
        <v>80</v>
      </c>
      <c r="H396" t="s">
        <v>81</v>
      </c>
      <c r="I396" t="s">
        <v>953</v>
      </c>
      <c r="J396">
        <v>28</v>
      </c>
      <c r="K396" t="s">
        <v>83</v>
      </c>
      <c r="L396" t="s">
        <v>84</v>
      </c>
      <c r="M396" t="s">
        <v>85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86</v>
      </c>
      <c r="U396" t="b">
        <v>0</v>
      </c>
      <c r="V396" t="s">
        <v>107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101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45">
      <c r="A397" t="s">
        <v>954</v>
      </c>
      <c r="B397" t="s">
        <v>77</v>
      </c>
      <c r="C397" t="s">
        <v>955</v>
      </c>
      <c r="D397" t="s">
        <v>79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80</v>
      </c>
      <c r="G397" t="s">
        <v>80</v>
      </c>
      <c r="H397" t="s">
        <v>81</v>
      </c>
      <c r="I397" t="s">
        <v>956</v>
      </c>
      <c r="J397">
        <v>44</v>
      </c>
      <c r="K397" t="s">
        <v>83</v>
      </c>
      <c r="L397" t="s">
        <v>84</v>
      </c>
      <c r="M397" t="s">
        <v>85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86</v>
      </c>
      <c r="U397" t="b">
        <v>0</v>
      </c>
      <c r="V397" t="s">
        <v>314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239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45">
      <c r="A398" t="s">
        <v>957</v>
      </c>
      <c r="B398" t="s">
        <v>77</v>
      </c>
      <c r="C398" t="s">
        <v>955</v>
      </c>
      <c r="D398" t="s">
        <v>79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80</v>
      </c>
      <c r="G398" t="s">
        <v>80</v>
      </c>
      <c r="H398" t="s">
        <v>81</v>
      </c>
      <c r="I398" t="s">
        <v>958</v>
      </c>
      <c r="J398">
        <v>28</v>
      </c>
      <c r="K398" t="s">
        <v>83</v>
      </c>
      <c r="L398" t="s">
        <v>84</v>
      </c>
      <c r="M398" t="s">
        <v>85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86</v>
      </c>
      <c r="U398" t="b">
        <v>0</v>
      </c>
      <c r="V398" t="s">
        <v>314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239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959</v>
      </c>
      <c r="B399" t="s">
        <v>77</v>
      </c>
      <c r="C399" t="s">
        <v>955</v>
      </c>
      <c r="D399" t="s">
        <v>79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80</v>
      </c>
      <c r="G399" t="s">
        <v>80</v>
      </c>
      <c r="H399" t="s">
        <v>81</v>
      </c>
      <c r="I399" t="s">
        <v>960</v>
      </c>
      <c r="J399">
        <v>28</v>
      </c>
      <c r="K399" t="s">
        <v>83</v>
      </c>
      <c r="L399" t="s">
        <v>84</v>
      </c>
      <c r="M399" t="s">
        <v>85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86</v>
      </c>
      <c r="U399" t="b">
        <v>0</v>
      </c>
      <c r="V399" t="s">
        <v>314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239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45">
      <c r="A400" t="s">
        <v>961</v>
      </c>
      <c r="B400" t="s">
        <v>77</v>
      </c>
      <c r="C400" t="s">
        <v>952</v>
      </c>
      <c r="D400" t="s">
        <v>79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80</v>
      </c>
      <c r="G400" t="s">
        <v>80</v>
      </c>
      <c r="H400" t="s">
        <v>81</v>
      </c>
      <c r="I400" t="s">
        <v>962</v>
      </c>
      <c r="J400">
        <v>58</v>
      </c>
      <c r="K400" t="s">
        <v>83</v>
      </c>
      <c r="L400" t="s">
        <v>84</v>
      </c>
      <c r="M400" t="s">
        <v>85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86</v>
      </c>
      <c r="U400" t="b">
        <v>0</v>
      </c>
      <c r="V400" t="s">
        <v>530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101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963</v>
      </c>
      <c r="B401" t="s">
        <v>77</v>
      </c>
      <c r="C401" t="s">
        <v>949</v>
      </c>
      <c r="D401" t="s">
        <v>79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80</v>
      </c>
      <c r="G401" t="s">
        <v>80</v>
      </c>
      <c r="H401" t="s">
        <v>81</v>
      </c>
      <c r="I401" t="s">
        <v>950</v>
      </c>
      <c r="J401">
        <v>682</v>
      </c>
      <c r="K401" t="s">
        <v>83</v>
      </c>
      <c r="L401" t="s">
        <v>84</v>
      </c>
      <c r="M401" t="s">
        <v>85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86</v>
      </c>
      <c r="U401" t="b">
        <v>1</v>
      </c>
      <c r="V401" t="s">
        <v>244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441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45">
      <c r="A402" t="s">
        <v>964</v>
      </c>
      <c r="B402" t="s">
        <v>77</v>
      </c>
      <c r="C402" t="s">
        <v>965</v>
      </c>
      <c r="D402" t="s">
        <v>79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80</v>
      </c>
      <c r="G402" t="s">
        <v>80</v>
      </c>
      <c r="H402" t="s">
        <v>81</v>
      </c>
      <c r="I402" t="s">
        <v>966</v>
      </c>
      <c r="J402">
        <v>28</v>
      </c>
      <c r="K402" t="s">
        <v>83</v>
      </c>
      <c r="L402" t="s">
        <v>84</v>
      </c>
      <c r="M402" t="s">
        <v>85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86</v>
      </c>
      <c r="U402" t="b">
        <v>0</v>
      </c>
      <c r="V402" t="s">
        <v>244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441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967</v>
      </c>
      <c r="B403" t="s">
        <v>77</v>
      </c>
      <c r="C403" t="s">
        <v>968</v>
      </c>
      <c r="D403" t="s">
        <v>79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80</v>
      </c>
      <c r="G403" t="s">
        <v>80</v>
      </c>
      <c r="H403" t="s">
        <v>81</v>
      </c>
      <c r="I403" t="s">
        <v>969</v>
      </c>
      <c r="J403">
        <v>223</v>
      </c>
      <c r="K403" t="s">
        <v>83</v>
      </c>
      <c r="L403" t="s">
        <v>84</v>
      </c>
      <c r="M403" t="s">
        <v>85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86</v>
      </c>
      <c r="U403" t="b">
        <v>0</v>
      </c>
      <c r="V403" t="s">
        <v>244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86</v>
      </c>
      <c r="AI403" t="s">
        <v>86</v>
      </c>
      <c r="AJ403" t="s">
        <v>86</v>
      </c>
      <c r="AK403" t="s">
        <v>86</v>
      </c>
      <c r="AL403" t="s">
        <v>86</v>
      </c>
      <c r="AM403" t="s">
        <v>86</v>
      </c>
      <c r="AN403" t="s">
        <v>86</v>
      </c>
      <c r="AO403" t="s">
        <v>86</v>
      </c>
      <c r="AP403" t="s">
        <v>86</v>
      </c>
      <c r="AQ403" t="s">
        <v>86</v>
      </c>
      <c r="AR403" t="s">
        <v>86</v>
      </c>
      <c r="AS403" t="s">
        <v>86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x14ac:dyDescent="0.45">
      <c r="A404" t="s">
        <v>970</v>
      </c>
      <c r="B404" t="s">
        <v>77</v>
      </c>
      <c r="C404" t="s">
        <v>965</v>
      </c>
      <c r="D404" t="s">
        <v>79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80</v>
      </c>
      <c r="G404" t="s">
        <v>80</v>
      </c>
      <c r="H404" t="s">
        <v>81</v>
      </c>
      <c r="I404" t="s">
        <v>971</v>
      </c>
      <c r="J404">
        <v>0</v>
      </c>
      <c r="K404" t="s">
        <v>83</v>
      </c>
      <c r="L404" t="s">
        <v>84</v>
      </c>
      <c r="M404" t="s">
        <v>85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86</v>
      </c>
      <c r="U404" t="b">
        <v>0</v>
      </c>
      <c r="V404" t="s">
        <v>244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86</v>
      </c>
      <c r="AI404" t="s">
        <v>86</v>
      </c>
      <c r="AJ404" t="s">
        <v>86</v>
      </c>
      <c r="AK404" t="s">
        <v>86</v>
      </c>
      <c r="AL404" t="s">
        <v>86</v>
      </c>
      <c r="AM404" t="s">
        <v>86</v>
      </c>
      <c r="AN404" t="s">
        <v>86</v>
      </c>
      <c r="AO404" t="s">
        <v>86</v>
      </c>
      <c r="AP404" t="s">
        <v>86</v>
      </c>
      <c r="AQ404" t="s">
        <v>86</v>
      </c>
      <c r="AR404" t="s">
        <v>86</v>
      </c>
      <c r="AS404" t="s">
        <v>86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x14ac:dyDescent="0.45">
      <c r="A405" t="s">
        <v>972</v>
      </c>
      <c r="B405" t="s">
        <v>77</v>
      </c>
      <c r="C405" t="s">
        <v>968</v>
      </c>
      <c r="D405" t="s">
        <v>79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80</v>
      </c>
      <c r="G405" t="s">
        <v>80</v>
      </c>
      <c r="H405" t="s">
        <v>81</v>
      </c>
      <c r="I405" t="s">
        <v>969</v>
      </c>
      <c r="J405">
        <v>323</v>
      </c>
      <c r="K405" t="s">
        <v>83</v>
      </c>
      <c r="L405" t="s">
        <v>84</v>
      </c>
      <c r="M405" t="s">
        <v>85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86</v>
      </c>
      <c r="U405" t="b">
        <v>1</v>
      </c>
      <c r="V405" t="s">
        <v>244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239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45">
      <c r="A406" t="s">
        <v>973</v>
      </c>
      <c r="B406" t="s">
        <v>77</v>
      </c>
      <c r="C406" t="s">
        <v>965</v>
      </c>
      <c r="D406" t="s">
        <v>79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80</v>
      </c>
      <c r="G406" t="s">
        <v>80</v>
      </c>
      <c r="H406" t="s">
        <v>81</v>
      </c>
      <c r="I406" t="s">
        <v>971</v>
      </c>
      <c r="J406">
        <v>0</v>
      </c>
      <c r="K406" t="s">
        <v>83</v>
      </c>
      <c r="L406" t="s">
        <v>84</v>
      </c>
      <c r="M406" t="s">
        <v>85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86</v>
      </c>
      <c r="U406" t="b">
        <v>1</v>
      </c>
      <c r="V406" t="s">
        <v>314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239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45">
      <c r="A407" t="s">
        <v>974</v>
      </c>
      <c r="B407" t="s">
        <v>77</v>
      </c>
      <c r="C407" t="s">
        <v>975</v>
      </c>
      <c r="D407" t="s">
        <v>79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80</v>
      </c>
      <c r="G407" t="s">
        <v>80</v>
      </c>
      <c r="H407" t="s">
        <v>81</v>
      </c>
      <c r="I407" t="s">
        <v>976</v>
      </c>
      <c r="J407">
        <v>187</v>
      </c>
      <c r="K407" t="s">
        <v>83</v>
      </c>
      <c r="L407" t="s">
        <v>84</v>
      </c>
      <c r="M407" t="s">
        <v>85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86</v>
      </c>
      <c r="U407" t="b">
        <v>0</v>
      </c>
      <c r="V407" t="s">
        <v>244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86</v>
      </c>
      <c r="AI407" t="s">
        <v>86</v>
      </c>
      <c r="AJ407" t="s">
        <v>86</v>
      </c>
      <c r="AK407" t="s">
        <v>86</v>
      </c>
      <c r="AL407" t="s">
        <v>86</v>
      </c>
      <c r="AM407" t="s">
        <v>86</v>
      </c>
      <c r="AN407" t="s">
        <v>86</v>
      </c>
      <c r="AO407" t="s">
        <v>86</v>
      </c>
      <c r="AP407" t="s">
        <v>86</v>
      </c>
      <c r="AQ407" t="s">
        <v>86</v>
      </c>
      <c r="AR407" t="s">
        <v>86</v>
      </c>
      <c r="AS407" t="s">
        <v>86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x14ac:dyDescent="0.45">
      <c r="A408" t="s">
        <v>977</v>
      </c>
      <c r="B408" t="s">
        <v>77</v>
      </c>
      <c r="C408" t="s">
        <v>975</v>
      </c>
      <c r="D408" t="s">
        <v>79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80</v>
      </c>
      <c r="G408" t="s">
        <v>80</v>
      </c>
      <c r="H408" t="s">
        <v>81</v>
      </c>
      <c r="I408" t="s">
        <v>976</v>
      </c>
      <c r="J408">
        <v>235</v>
      </c>
      <c r="K408" t="s">
        <v>83</v>
      </c>
      <c r="L408" t="s">
        <v>84</v>
      </c>
      <c r="M408" t="s">
        <v>85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86</v>
      </c>
      <c r="U408" t="b">
        <v>1</v>
      </c>
      <c r="V408" t="s">
        <v>314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239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x14ac:dyDescent="0.45">
      <c r="A409" t="s">
        <v>978</v>
      </c>
      <c r="B409" t="s">
        <v>77</v>
      </c>
      <c r="C409" t="s">
        <v>979</v>
      </c>
      <c r="D409" t="s">
        <v>79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80</v>
      </c>
      <c r="G409" t="s">
        <v>80</v>
      </c>
      <c r="H409" t="s">
        <v>81</v>
      </c>
      <c r="I409" t="s">
        <v>980</v>
      </c>
      <c r="J409">
        <v>401</v>
      </c>
      <c r="K409" t="s">
        <v>83</v>
      </c>
      <c r="L409" t="s">
        <v>84</v>
      </c>
      <c r="M409" t="s">
        <v>85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86</v>
      </c>
      <c r="U409" t="b">
        <v>0</v>
      </c>
      <c r="V409" t="s">
        <v>244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45">
      <c r="A410" t="s">
        <v>981</v>
      </c>
      <c r="B410" t="s">
        <v>77</v>
      </c>
      <c r="C410" t="s">
        <v>982</v>
      </c>
      <c r="D410" t="s">
        <v>79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80</v>
      </c>
      <c r="G410" t="s">
        <v>80</v>
      </c>
      <c r="H410" t="s">
        <v>81</v>
      </c>
      <c r="I410" t="s">
        <v>983</v>
      </c>
      <c r="J410">
        <v>387</v>
      </c>
      <c r="K410" t="s">
        <v>83</v>
      </c>
      <c r="L410" t="s">
        <v>84</v>
      </c>
      <c r="M410" t="s">
        <v>85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86</v>
      </c>
      <c r="U410" t="b">
        <v>0</v>
      </c>
      <c r="V410" t="s">
        <v>319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86</v>
      </c>
      <c r="AI410" t="s">
        <v>86</v>
      </c>
      <c r="AJ410" t="s">
        <v>86</v>
      </c>
      <c r="AK410" t="s">
        <v>86</v>
      </c>
      <c r="AL410" t="s">
        <v>86</v>
      </c>
      <c r="AM410" t="s">
        <v>86</v>
      </c>
      <c r="AN410" t="s">
        <v>86</v>
      </c>
      <c r="AO410" t="s">
        <v>86</v>
      </c>
      <c r="AP410" t="s">
        <v>86</v>
      </c>
      <c r="AQ410" t="s">
        <v>86</v>
      </c>
      <c r="AR410" t="s">
        <v>86</v>
      </c>
      <c r="AS410" t="s">
        <v>86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x14ac:dyDescent="0.45">
      <c r="A411" t="s">
        <v>984</v>
      </c>
      <c r="B411" t="s">
        <v>77</v>
      </c>
      <c r="C411" t="s">
        <v>979</v>
      </c>
      <c r="D411" t="s">
        <v>79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80</v>
      </c>
      <c r="G411" t="s">
        <v>80</v>
      </c>
      <c r="H411" t="s">
        <v>81</v>
      </c>
      <c r="I411" t="s">
        <v>980</v>
      </c>
      <c r="J411">
        <v>557</v>
      </c>
      <c r="K411" t="s">
        <v>83</v>
      </c>
      <c r="L411" t="s">
        <v>84</v>
      </c>
      <c r="M411" t="s">
        <v>85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86</v>
      </c>
      <c r="U411" t="b">
        <v>1</v>
      </c>
      <c r="V411" t="s">
        <v>244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441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45">
      <c r="A412" t="s">
        <v>985</v>
      </c>
      <c r="B412" t="s">
        <v>77</v>
      </c>
      <c r="C412" t="s">
        <v>982</v>
      </c>
      <c r="D412" t="s">
        <v>79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80</v>
      </c>
      <c r="G412" t="s">
        <v>80</v>
      </c>
      <c r="H412" t="s">
        <v>81</v>
      </c>
      <c r="I412" t="s">
        <v>983</v>
      </c>
      <c r="J412">
        <v>487</v>
      </c>
      <c r="K412" t="s">
        <v>83</v>
      </c>
      <c r="L412" t="s">
        <v>84</v>
      </c>
      <c r="M412" t="s">
        <v>85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86</v>
      </c>
      <c r="U412" t="b">
        <v>1</v>
      </c>
      <c r="V412" t="s">
        <v>319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441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45">
      <c r="A413" t="s">
        <v>986</v>
      </c>
      <c r="B413" t="s">
        <v>77</v>
      </c>
      <c r="C413" t="s">
        <v>987</v>
      </c>
      <c r="D413" t="s">
        <v>79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80</v>
      </c>
      <c r="G413" t="s">
        <v>80</v>
      </c>
      <c r="H413" t="s">
        <v>81</v>
      </c>
      <c r="I413" t="s">
        <v>988</v>
      </c>
      <c r="J413">
        <v>46</v>
      </c>
      <c r="K413" t="s">
        <v>83</v>
      </c>
      <c r="L413" t="s">
        <v>84</v>
      </c>
      <c r="M413" t="s">
        <v>85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86</v>
      </c>
      <c r="U413" t="b">
        <v>0</v>
      </c>
      <c r="V413" t="s">
        <v>195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98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x14ac:dyDescent="0.45">
      <c r="A414" t="s">
        <v>989</v>
      </c>
      <c r="B414" t="s">
        <v>77</v>
      </c>
      <c r="C414" t="s">
        <v>990</v>
      </c>
      <c r="D414" t="s">
        <v>79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80</v>
      </c>
      <c r="G414" t="s">
        <v>80</v>
      </c>
      <c r="H414" t="s">
        <v>81</v>
      </c>
      <c r="I414" t="s">
        <v>991</v>
      </c>
      <c r="J414">
        <v>109</v>
      </c>
      <c r="K414" t="s">
        <v>83</v>
      </c>
      <c r="L414" t="s">
        <v>84</v>
      </c>
      <c r="M414" t="s">
        <v>85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86</v>
      </c>
      <c r="U414" t="b">
        <v>0</v>
      </c>
      <c r="V414" t="s">
        <v>992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86</v>
      </c>
      <c r="AI414" t="s">
        <v>86</v>
      </c>
      <c r="AJ414" t="s">
        <v>86</v>
      </c>
      <c r="AK414" t="s">
        <v>86</v>
      </c>
      <c r="AL414" t="s">
        <v>86</v>
      </c>
      <c r="AM414" t="s">
        <v>86</v>
      </c>
      <c r="AN414" t="s">
        <v>86</v>
      </c>
      <c r="AO414" t="s">
        <v>86</v>
      </c>
      <c r="AP414" t="s">
        <v>86</v>
      </c>
      <c r="AQ414" t="s">
        <v>86</v>
      </c>
      <c r="AR414" t="s">
        <v>86</v>
      </c>
      <c r="AS414" t="s">
        <v>86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x14ac:dyDescent="0.45">
      <c r="A415" t="s">
        <v>993</v>
      </c>
      <c r="B415" t="s">
        <v>77</v>
      </c>
      <c r="C415" t="s">
        <v>990</v>
      </c>
      <c r="D415" t="s">
        <v>79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80</v>
      </c>
      <c r="G415" t="s">
        <v>80</v>
      </c>
      <c r="H415" t="s">
        <v>81</v>
      </c>
      <c r="I415" t="s">
        <v>994</v>
      </c>
      <c r="J415">
        <v>28</v>
      </c>
      <c r="K415" t="s">
        <v>83</v>
      </c>
      <c r="L415" t="s">
        <v>84</v>
      </c>
      <c r="M415" t="s">
        <v>85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86</v>
      </c>
      <c r="U415" t="b">
        <v>0</v>
      </c>
      <c r="V415" t="s">
        <v>992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419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45">
      <c r="A416" t="s">
        <v>995</v>
      </c>
      <c r="B416" t="s">
        <v>77</v>
      </c>
      <c r="C416" t="s">
        <v>990</v>
      </c>
      <c r="D416" t="s">
        <v>79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80</v>
      </c>
      <c r="G416" t="s">
        <v>80</v>
      </c>
      <c r="H416" t="s">
        <v>81</v>
      </c>
      <c r="I416" t="s">
        <v>991</v>
      </c>
      <c r="J416">
        <v>218</v>
      </c>
      <c r="K416" t="s">
        <v>83</v>
      </c>
      <c r="L416" t="s">
        <v>84</v>
      </c>
      <c r="M416" t="s">
        <v>85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86</v>
      </c>
      <c r="U416" t="b">
        <v>1</v>
      </c>
      <c r="V416" t="s">
        <v>992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419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45">
      <c r="A417" t="s">
        <v>996</v>
      </c>
      <c r="B417" t="s">
        <v>77</v>
      </c>
      <c r="C417" t="s">
        <v>997</v>
      </c>
      <c r="D417" t="s">
        <v>79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80</v>
      </c>
      <c r="G417" t="s">
        <v>80</v>
      </c>
      <c r="H417" t="s">
        <v>81</v>
      </c>
      <c r="I417" t="s">
        <v>998</v>
      </c>
      <c r="J417">
        <v>48</v>
      </c>
      <c r="K417" t="s">
        <v>83</v>
      </c>
      <c r="L417" t="s">
        <v>84</v>
      </c>
      <c r="M417" t="s">
        <v>85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86</v>
      </c>
      <c r="U417" t="b">
        <v>0</v>
      </c>
      <c r="V417" t="s">
        <v>195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101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45">
      <c r="A418" t="s">
        <v>999</v>
      </c>
      <c r="B418" t="s">
        <v>77</v>
      </c>
      <c r="C418" t="s">
        <v>1000</v>
      </c>
      <c r="D418" t="s">
        <v>79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80</v>
      </c>
      <c r="G418" t="s">
        <v>80</v>
      </c>
      <c r="H418" t="s">
        <v>81</v>
      </c>
      <c r="I418" t="s">
        <v>1001</v>
      </c>
      <c r="J418">
        <v>180</v>
      </c>
      <c r="K418" t="s">
        <v>83</v>
      </c>
      <c r="L418" t="s">
        <v>84</v>
      </c>
      <c r="M418" t="s">
        <v>85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86</v>
      </c>
      <c r="U418" t="b">
        <v>0</v>
      </c>
      <c r="V418" t="s">
        <v>138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98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45">
      <c r="A419" t="s">
        <v>1002</v>
      </c>
      <c r="B419" t="s">
        <v>77</v>
      </c>
      <c r="C419" t="s">
        <v>997</v>
      </c>
      <c r="D419" t="s">
        <v>79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80</v>
      </c>
      <c r="G419" t="s">
        <v>80</v>
      </c>
      <c r="H419" t="s">
        <v>81</v>
      </c>
      <c r="I419" t="s">
        <v>1003</v>
      </c>
      <c r="J419">
        <v>48</v>
      </c>
      <c r="K419" t="s">
        <v>83</v>
      </c>
      <c r="L419" t="s">
        <v>84</v>
      </c>
      <c r="M419" t="s">
        <v>85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86</v>
      </c>
      <c r="U419" t="b">
        <v>0</v>
      </c>
      <c r="V419" t="s">
        <v>188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101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45">
      <c r="A420" t="s">
        <v>1004</v>
      </c>
      <c r="B420" t="s">
        <v>77</v>
      </c>
      <c r="C420" t="s">
        <v>1005</v>
      </c>
      <c r="D420" t="s">
        <v>79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80</v>
      </c>
      <c r="G420" t="s">
        <v>80</v>
      </c>
      <c r="H420" t="s">
        <v>81</v>
      </c>
      <c r="I420" t="s">
        <v>1006</v>
      </c>
      <c r="J420">
        <v>95</v>
      </c>
      <c r="K420" t="s">
        <v>83</v>
      </c>
      <c r="L420" t="s">
        <v>84</v>
      </c>
      <c r="M420" t="s">
        <v>85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86</v>
      </c>
      <c r="U420" t="b">
        <v>0</v>
      </c>
      <c r="V420" t="s">
        <v>659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86</v>
      </c>
      <c r="AI420" t="s">
        <v>86</v>
      </c>
      <c r="AJ420" t="s">
        <v>86</v>
      </c>
      <c r="AK420" t="s">
        <v>86</v>
      </c>
      <c r="AL420" t="s">
        <v>86</v>
      </c>
      <c r="AM420" t="s">
        <v>86</v>
      </c>
      <c r="AN420" t="s">
        <v>86</v>
      </c>
      <c r="AO420" t="s">
        <v>86</v>
      </c>
      <c r="AP420" t="s">
        <v>86</v>
      </c>
      <c r="AQ420" t="s">
        <v>86</v>
      </c>
      <c r="AR420" t="s">
        <v>86</v>
      </c>
      <c r="AS420" t="s">
        <v>86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x14ac:dyDescent="0.45">
      <c r="A421" t="s">
        <v>1007</v>
      </c>
      <c r="B421" t="s">
        <v>77</v>
      </c>
      <c r="C421" t="s">
        <v>997</v>
      </c>
      <c r="D421" t="s">
        <v>79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80</v>
      </c>
      <c r="G421" t="s">
        <v>80</v>
      </c>
      <c r="H421" t="s">
        <v>81</v>
      </c>
      <c r="I421" t="s">
        <v>1008</v>
      </c>
      <c r="J421">
        <v>48</v>
      </c>
      <c r="K421" t="s">
        <v>83</v>
      </c>
      <c r="L421" t="s">
        <v>84</v>
      </c>
      <c r="M421" t="s">
        <v>85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86</v>
      </c>
      <c r="U421" t="b">
        <v>0</v>
      </c>
      <c r="V421" t="s">
        <v>188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192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45">
      <c r="A422" t="s">
        <v>1009</v>
      </c>
      <c r="B422" t="s">
        <v>77</v>
      </c>
      <c r="C422" t="s">
        <v>997</v>
      </c>
      <c r="D422" t="s">
        <v>79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80</v>
      </c>
      <c r="G422" t="s">
        <v>80</v>
      </c>
      <c r="H422" t="s">
        <v>81</v>
      </c>
      <c r="I422" t="s">
        <v>1010</v>
      </c>
      <c r="J422">
        <v>48</v>
      </c>
      <c r="K422" t="s">
        <v>83</v>
      </c>
      <c r="L422" t="s">
        <v>84</v>
      </c>
      <c r="M422" t="s">
        <v>85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86</v>
      </c>
      <c r="U422" t="b">
        <v>0</v>
      </c>
      <c r="V422" t="s">
        <v>113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101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45">
      <c r="A423" t="s">
        <v>1011</v>
      </c>
      <c r="B423" t="s">
        <v>77</v>
      </c>
      <c r="C423" t="s">
        <v>997</v>
      </c>
      <c r="D423" t="s">
        <v>79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80</v>
      </c>
      <c r="G423" t="s">
        <v>80</v>
      </c>
      <c r="H423" t="s">
        <v>81</v>
      </c>
      <c r="I423" t="s">
        <v>1012</v>
      </c>
      <c r="J423">
        <v>28</v>
      </c>
      <c r="K423" t="s">
        <v>83</v>
      </c>
      <c r="L423" t="s">
        <v>84</v>
      </c>
      <c r="M423" t="s">
        <v>85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86</v>
      </c>
      <c r="U423" t="b">
        <v>0</v>
      </c>
      <c r="V423" t="s">
        <v>188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114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45">
      <c r="A424" t="s">
        <v>1013</v>
      </c>
      <c r="B424" t="s">
        <v>77</v>
      </c>
      <c r="C424" t="s">
        <v>997</v>
      </c>
      <c r="D424" t="s">
        <v>79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80</v>
      </c>
      <c r="G424" t="s">
        <v>80</v>
      </c>
      <c r="H424" t="s">
        <v>81</v>
      </c>
      <c r="I424" t="s">
        <v>1014</v>
      </c>
      <c r="J424">
        <v>28</v>
      </c>
      <c r="K424" t="s">
        <v>83</v>
      </c>
      <c r="L424" t="s">
        <v>84</v>
      </c>
      <c r="M424" t="s">
        <v>85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86</v>
      </c>
      <c r="U424" t="b">
        <v>0</v>
      </c>
      <c r="V424" t="s">
        <v>97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101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x14ac:dyDescent="0.45">
      <c r="A425" t="s">
        <v>1015</v>
      </c>
      <c r="B425" t="s">
        <v>77</v>
      </c>
      <c r="C425" t="s">
        <v>1005</v>
      </c>
      <c r="D425" t="s">
        <v>79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80</v>
      </c>
      <c r="G425" t="s">
        <v>80</v>
      </c>
      <c r="H425" t="s">
        <v>81</v>
      </c>
      <c r="I425" t="s">
        <v>1006</v>
      </c>
      <c r="J425">
        <v>119</v>
      </c>
      <c r="K425" t="s">
        <v>83</v>
      </c>
      <c r="L425" t="s">
        <v>84</v>
      </c>
      <c r="M425" t="s">
        <v>85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86</v>
      </c>
      <c r="U425" t="b">
        <v>1</v>
      </c>
      <c r="V425" t="s">
        <v>659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419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45">
      <c r="A426" t="s">
        <v>1016</v>
      </c>
      <c r="B426" t="s">
        <v>77</v>
      </c>
      <c r="C426" t="s">
        <v>997</v>
      </c>
      <c r="D426" t="s">
        <v>79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80</v>
      </c>
      <c r="G426" t="s">
        <v>80</v>
      </c>
      <c r="H426" t="s">
        <v>81</v>
      </c>
      <c r="I426" t="s">
        <v>1017</v>
      </c>
      <c r="J426">
        <v>28</v>
      </c>
      <c r="K426" t="s">
        <v>83</v>
      </c>
      <c r="L426" t="s">
        <v>84</v>
      </c>
      <c r="M426" t="s">
        <v>85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86</v>
      </c>
      <c r="U426" t="b">
        <v>0</v>
      </c>
      <c r="V426" t="s">
        <v>126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101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x14ac:dyDescent="0.45">
      <c r="A427" t="s">
        <v>1018</v>
      </c>
      <c r="B427" t="s">
        <v>77</v>
      </c>
      <c r="C427" t="s">
        <v>1019</v>
      </c>
      <c r="D427" t="s">
        <v>79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80</v>
      </c>
      <c r="G427" t="s">
        <v>80</v>
      </c>
      <c r="H427" t="s">
        <v>81</v>
      </c>
      <c r="I427" t="s">
        <v>1020</v>
      </c>
      <c r="J427">
        <v>200</v>
      </c>
      <c r="K427" t="s">
        <v>83</v>
      </c>
      <c r="L427" t="s">
        <v>84</v>
      </c>
      <c r="M427" t="s">
        <v>85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86</v>
      </c>
      <c r="U427" t="b">
        <v>0</v>
      </c>
      <c r="V427" t="s">
        <v>87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86</v>
      </c>
      <c r="AI427" t="s">
        <v>86</v>
      </c>
      <c r="AJ427" t="s">
        <v>86</v>
      </c>
      <c r="AK427" t="s">
        <v>86</v>
      </c>
      <c r="AL427" t="s">
        <v>86</v>
      </c>
      <c r="AM427" t="s">
        <v>86</v>
      </c>
      <c r="AN427" t="s">
        <v>86</v>
      </c>
      <c r="AO427" t="s">
        <v>86</v>
      </c>
      <c r="AP427" t="s">
        <v>86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45">
      <c r="A428" t="s">
        <v>1021</v>
      </c>
      <c r="B428" t="s">
        <v>77</v>
      </c>
      <c r="C428" t="s">
        <v>1022</v>
      </c>
      <c r="D428" t="s">
        <v>79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80</v>
      </c>
      <c r="G428" t="s">
        <v>80</v>
      </c>
      <c r="H428" t="s">
        <v>81</v>
      </c>
      <c r="I428" t="s">
        <v>1023</v>
      </c>
      <c r="J428">
        <v>73</v>
      </c>
      <c r="K428" t="s">
        <v>83</v>
      </c>
      <c r="L428" t="s">
        <v>84</v>
      </c>
      <c r="M428" t="s">
        <v>85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86</v>
      </c>
      <c r="U428" t="b">
        <v>0</v>
      </c>
      <c r="V428" t="s">
        <v>179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101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45">
      <c r="A429" t="s">
        <v>1024</v>
      </c>
      <c r="B429" t="s">
        <v>77</v>
      </c>
      <c r="C429" t="s">
        <v>1022</v>
      </c>
      <c r="D429" t="s">
        <v>79</v>
      </c>
      <c r="E429" s="2" t="str">
        <f t="shared" si="12"/>
        <v>FX22042208</v>
      </c>
      <c r="F429" t="s">
        <v>80</v>
      </c>
      <c r="G429" t="s">
        <v>80</v>
      </c>
      <c r="H429" t="s">
        <v>81</v>
      </c>
      <c r="I429" t="s">
        <v>1025</v>
      </c>
      <c r="J429">
        <v>68</v>
      </c>
      <c r="K429" t="s">
        <v>83</v>
      </c>
      <c r="L429" t="s">
        <v>84</v>
      </c>
      <c r="M429" t="s">
        <v>85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86</v>
      </c>
      <c r="U429" t="b">
        <v>0</v>
      </c>
      <c r="V429" t="s">
        <v>188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101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x14ac:dyDescent="0.45">
      <c r="A430" t="s">
        <v>1026</v>
      </c>
      <c r="B430" t="s">
        <v>77</v>
      </c>
      <c r="C430" t="s">
        <v>1022</v>
      </c>
      <c r="D430" t="s">
        <v>79</v>
      </c>
      <c r="E430" s="2" t="str">
        <f t="shared" si="12"/>
        <v>FX22042208</v>
      </c>
      <c r="F430" t="s">
        <v>80</v>
      </c>
      <c r="G430" t="s">
        <v>80</v>
      </c>
      <c r="H430" t="s">
        <v>81</v>
      </c>
      <c r="I430" t="s">
        <v>1027</v>
      </c>
      <c r="J430">
        <v>28</v>
      </c>
      <c r="K430" t="s">
        <v>83</v>
      </c>
      <c r="L430" t="s">
        <v>84</v>
      </c>
      <c r="M430" t="s">
        <v>85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86</v>
      </c>
      <c r="U430" t="b">
        <v>0</v>
      </c>
      <c r="V430" t="s">
        <v>87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86</v>
      </c>
      <c r="AI430" t="s">
        <v>86</v>
      </c>
      <c r="AJ430" t="s">
        <v>86</v>
      </c>
      <c r="AK430" t="s">
        <v>86</v>
      </c>
      <c r="AL430" t="s">
        <v>86</v>
      </c>
      <c r="AM430" t="s">
        <v>86</v>
      </c>
      <c r="AN430" t="s">
        <v>86</v>
      </c>
      <c r="AO430" t="s">
        <v>86</v>
      </c>
      <c r="AP430" t="s">
        <v>86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45">
      <c r="A431" t="s">
        <v>1028</v>
      </c>
      <c r="B431" t="s">
        <v>77</v>
      </c>
      <c r="C431" t="s">
        <v>1022</v>
      </c>
      <c r="D431" t="s">
        <v>79</v>
      </c>
      <c r="E431" s="2" t="str">
        <f t="shared" si="12"/>
        <v>FX22042208</v>
      </c>
      <c r="F431" t="s">
        <v>80</v>
      </c>
      <c r="G431" t="s">
        <v>80</v>
      </c>
      <c r="H431" t="s">
        <v>81</v>
      </c>
      <c r="I431" t="s">
        <v>1029</v>
      </c>
      <c r="J431">
        <v>74</v>
      </c>
      <c r="K431" t="s">
        <v>83</v>
      </c>
      <c r="L431" t="s">
        <v>84</v>
      </c>
      <c r="M431" t="s">
        <v>85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86</v>
      </c>
      <c r="U431" t="b">
        <v>0</v>
      </c>
      <c r="V431" t="s">
        <v>179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101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x14ac:dyDescent="0.45">
      <c r="A432" t="s">
        <v>1030</v>
      </c>
      <c r="B432" t="s">
        <v>77</v>
      </c>
      <c r="C432" t="s">
        <v>1022</v>
      </c>
      <c r="D432" t="s">
        <v>79</v>
      </c>
      <c r="E432" s="2" t="str">
        <f t="shared" si="12"/>
        <v>FX22042208</v>
      </c>
      <c r="F432" t="s">
        <v>80</v>
      </c>
      <c r="G432" t="s">
        <v>80</v>
      </c>
      <c r="H432" t="s">
        <v>81</v>
      </c>
      <c r="I432" t="s">
        <v>1031</v>
      </c>
      <c r="J432">
        <v>74</v>
      </c>
      <c r="K432" t="s">
        <v>83</v>
      </c>
      <c r="L432" t="s">
        <v>84</v>
      </c>
      <c r="M432" t="s">
        <v>85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86</v>
      </c>
      <c r="U432" t="b">
        <v>0</v>
      </c>
      <c r="V432" t="s">
        <v>113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101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x14ac:dyDescent="0.45">
      <c r="A433" t="s">
        <v>1032</v>
      </c>
      <c r="B433" t="s">
        <v>77</v>
      </c>
      <c r="C433" t="s">
        <v>1022</v>
      </c>
      <c r="D433" t="s">
        <v>79</v>
      </c>
      <c r="E433" s="2" t="str">
        <f t="shared" si="12"/>
        <v>FX22042208</v>
      </c>
      <c r="F433" t="s">
        <v>80</v>
      </c>
      <c r="G433" t="s">
        <v>80</v>
      </c>
      <c r="H433" t="s">
        <v>81</v>
      </c>
      <c r="I433" t="s">
        <v>1033</v>
      </c>
      <c r="J433">
        <v>56</v>
      </c>
      <c r="K433" t="s">
        <v>83</v>
      </c>
      <c r="L433" t="s">
        <v>84</v>
      </c>
      <c r="M433" t="s">
        <v>85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86</v>
      </c>
      <c r="U433" t="b">
        <v>0</v>
      </c>
      <c r="V433" t="s">
        <v>147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101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x14ac:dyDescent="0.45">
      <c r="A434" t="s">
        <v>1034</v>
      </c>
      <c r="B434" t="s">
        <v>77</v>
      </c>
      <c r="C434" t="s">
        <v>1022</v>
      </c>
      <c r="D434" t="s">
        <v>79</v>
      </c>
      <c r="E434" s="2" t="str">
        <f t="shared" si="12"/>
        <v>FX22042208</v>
      </c>
      <c r="F434" t="s">
        <v>80</v>
      </c>
      <c r="G434" t="s">
        <v>80</v>
      </c>
      <c r="H434" t="s">
        <v>81</v>
      </c>
      <c r="I434" t="s">
        <v>1035</v>
      </c>
      <c r="J434">
        <v>56</v>
      </c>
      <c r="K434" t="s">
        <v>83</v>
      </c>
      <c r="L434" t="s">
        <v>84</v>
      </c>
      <c r="M434" t="s">
        <v>85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86</v>
      </c>
      <c r="U434" t="b">
        <v>0</v>
      </c>
      <c r="V434" t="s">
        <v>129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101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45">
      <c r="A435" t="s">
        <v>1036</v>
      </c>
      <c r="B435" t="s">
        <v>77</v>
      </c>
      <c r="C435" t="s">
        <v>1022</v>
      </c>
      <c r="D435" t="s">
        <v>79</v>
      </c>
      <c r="E435" s="2" t="str">
        <f t="shared" si="12"/>
        <v>FX22042208</v>
      </c>
      <c r="F435" t="s">
        <v>80</v>
      </c>
      <c r="G435" t="s">
        <v>80</v>
      </c>
      <c r="H435" t="s">
        <v>81</v>
      </c>
      <c r="I435" t="s">
        <v>1037</v>
      </c>
      <c r="J435">
        <v>74</v>
      </c>
      <c r="K435" t="s">
        <v>83</v>
      </c>
      <c r="L435" t="s">
        <v>84</v>
      </c>
      <c r="M435" t="s">
        <v>85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86</v>
      </c>
      <c r="U435" t="b">
        <v>0</v>
      </c>
      <c r="V435" t="s">
        <v>150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101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45">
      <c r="A436" t="s">
        <v>1038</v>
      </c>
      <c r="B436" t="s">
        <v>77</v>
      </c>
      <c r="C436" t="s">
        <v>1022</v>
      </c>
      <c r="D436" t="s">
        <v>79</v>
      </c>
      <c r="E436" s="2" t="str">
        <f t="shared" si="12"/>
        <v>FX22042208</v>
      </c>
      <c r="F436" t="s">
        <v>80</v>
      </c>
      <c r="G436" t="s">
        <v>80</v>
      </c>
      <c r="H436" t="s">
        <v>81</v>
      </c>
      <c r="I436" t="s">
        <v>1039</v>
      </c>
      <c r="J436">
        <v>28</v>
      </c>
      <c r="K436" t="s">
        <v>83</v>
      </c>
      <c r="L436" t="s">
        <v>84</v>
      </c>
      <c r="M436" t="s">
        <v>85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86</v>
      </c>
      <c r="U436" t="b">
        <v>0</v>
      </c>
      <c r="V436" t="s">
        <v>157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101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x14ac:dyDescent="0.45">
      <c r="A437" t="s">
        <v>1040</v>
      </c>
      <c r="B437" t="s">
        <v>77</v>
      </c>
      <c r="C437" t="s">
        <v>1022</v>
      </c>
      <c r="D437" t="s">
        <v>79</v>
      </c>
      <c r="E437" s="2" t="str">
        <f t="shared" si="12"/>
        <v>FX22042208</v>
      </c>
      <c r="F437" t="s">
        <v>80</v>
      </c>
      <c r="G437" t="s">
        <v>80</v>
      </c>
      <c r="H437" t="s">
        <v>81</v>
      </c>
      <c r="I437" t="s">
        <v>1041</v>
      </c>
      <c r="J437">
        <v>56</v>
      </c>
      <c r="K437" t="s">
        <v>83</v>
      </c>
      <c r="L437" t="s">
        <v>84</v>
      </c>
      <c r="M437" t="s">
        <v>85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86</v>
      </c>
      <c r="U437" t="b">
        <v>0</v>
      </c>
      <c r="V437" t="s">
        <v>147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101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45">
      <c r="A438" t="s">
        <v>1042</v>
      </c>
      <c r="B438" t="s">
        <v>77</v>
      </c>
      <c r="C438" t="s">
        <v>1043</v>
      </c>
      <c r="D438" t="s">
        <v>79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80</v>
      </c>
      <c r="G438" t="s">
        <v>80</v>
      </c>
      <c r="H438" t="s">
        <v>81</v>
      </c>
      <c r="I438" t="s">
        <v>1044</v>
      </c>
      <c r="J438">
        <v>0</v>
      </c>
      <c r="K438" t="s">
        <v>83</v>
      </c>
      <c r="L438" t="s">
        <v>84</v>
      </c>
      <c r="M438" t="s">
        <v>85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86</v>
      </c>
      <c r="U438" t="b">
        <v>0</v>
      </c>
      <c r="V438" t="s">
        <v>113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101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45">
      <c r="A439" t="s">
        <v>1045</v>
      </c>
      <c r="B439" t="s">
        <v>77</v>
      </c>
      <c r="C439" t="s">
        <v>743</v>
      </c>
      <c r="D439" t="s">
        <v>79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80</v>
      </c>
      <c r="G439" t="s">
        <v>80</v>
      </c>
      <c r="H439" t="s">
        <v>81</v>
      </c>
      <c r="I439" t="s">
        <v>1046</v>
      </c>
      <c r="J439">
        <v>0</v>
      </c>
      <c r="K439" t="s">
        <v>83</v>
      </c>
      <c r="L439" t="s">
        <v>84</v>
      </c>
      <c r="M439" t="s">
        <v>85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86</v>
      </c>
      <c r="U439" t="b">
        <v>0</v>
      </c>
      <c r="V439" t="s">
        <v>157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101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x14ac:dyDescent="0.45">
      <c r="A440" t="s">
        <v>1047</v>
      </c>
      <c r="B440" t="s">
        <v>77</v>
      </c>
      <c r="C440" t="s">
        <v>155</v>
      </c>
      <c r="D440" t="s">
        <v>79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80</v>
      </c>
      <c r="G440" t="s">
        <v>80</v>
      </c>
      <c r="H440" t="s">
        <v>81</v>
      </c>
      <c r="I440" t="s">
        <v>1048</v>
      </c>
      <c r="J440">
        <v>0</v>
      </c>
      <c r="K440" t="s">
        <v>83</v>
      </c>
      <c r="L440" t="s">
        <v>84</v>
      </c>
      <c r="M440" t="s">
        <v>85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86</v>
      </c>
      <c r="U440" t="b">
        <v>0</v>
      </c>
      <c r="V440" t="s">
        <v>157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101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45">
      <c r="A441" t="s">
        <v>1049</v>
      </c>
      <c r="B441" t="s">
        <v>77</v>
      </c>
      <c r="C441" t="s">
        <v>155</v>
      </c>
      <c r="D441" t="s">
        <v>79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80</v>
      </c>
      <c r="G441" t="s">
        <v>80</v>
      </c>
      <c r="H441" t="s">
        <v>81</v>
      </c>
      <c r="I441" t="s">
        <v>1050</v>
      </c>
      <c r="J441">
        <v>0</v>
      </c>
      <c r="K441" t="s">
        <v>83</v>
      </c>
      <c r="L441" t="s">
        <v>84</v>
      </c>
      <c r="M441" t="s">
        <v>85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86</v>
      </c>
      <c r="U441" t="b">
        <v>0</v>
      </c>
      <c r="V441" t="s">
        <v>113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101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45">
      <c r="A442" t="s">
        <v>1051</v>
      </c>
      <c r="B442" t="s">
        <v>77</v>
      </c>
      <c r="C442" t="s">
        <v>1052</v>
      </c>
      <c r="D442" t="s">
        <v>79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80</v>
      </c>
      <c r="G442" t="s">
        <v>80</v>
      </c>
      <c r="H442" t="s">
        <v>81</v>
      </c>
      <c r="I442" t="s">
        <v>1053</v>
      </c>
      <c r="J442">
        <v>439</v>
      </c>
      <c r="K442" t="s">
        <v>83</v>
      </c>
      <c r="L442" t="s">
        <v>84</v>
      </c>
      <c r="M442" t="s">
        <v>85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86</v>
      </c>
      <c r="U442" t="b">
        <v>0</v>
      </c>
      <c r="V442" t="s">
        <v>87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86</v>
      </c>
      <c r="AI442" t="s">
        <v>86</v>
      </c>
      <c r="AJ442" t="s">
        <v>86</v>
      </c>
      <c r="AK442" t="s">
        <v>86</v>
      </c>
      <c r="AL442" t="s">
        <v>86</v>
      </c>
      <c r="AM442" t="s">
        <v>86</v>
      </c>
      <c r="AN442" t="s">
        <v>86</v>
      </c>
      <c r="AO442" t="s">
        <v>86</v>
      </c>
      <c r="AP442" t="s">
        <v>86</v>
      </c>
      <c r="AQ442" t="s">
        <v>86</v>
      </c>
      <c r="AR442" t="s">
        <v>86</v>
      </c>
      <c r="AS442" t="s">
        <v>86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45">
      <c r="A443" t="s">
        <v>1054</v>
      </c>
      <c r="B443" t="s">
        <v>77</v>
      </c>
      <c r="C443" t="s">
        <v>861</v>
      </c>
      <c r="D443" t="s">
        <v>79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80</v>
      </c>
      <c r="G443" t="s">
        <v>80</v>
      </c>
      <c r="H443" t="s">
        <v>81</v>
      </c>
      <c r="I443" t="s">
        <v>1055</v>
      </c>
      <c r="J443">
        <v>0</v>
      </c>
      <c r="K443" t="s">
        <v>83</v>
      </c>
      <c r="L443" t="s">
        <v>84</v>
      </c>
      <c r="M443" t="s">
        <v>85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86</v>
      </c>
      <c r="U443" t="b">
        <v>0</v>
      </c>
      <c r="V443" t="s">
        <v>188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101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x14ac:dyDescent="0.45">
      <c r="A444" t="s">
        <v>1056</v>
      </c>
      <c r="B444" t="s">
        <v>77</v>
      </c>
      <c r="C444" t="s">
        <v>1022</v>
      </c>
      <c r="D444" t="s">
        <v>79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80</v>
      </c>
      <c r="G444" t="s">
        <v>80</v>
      </c>
      <c r="H444" t="s">
        <v>81</v>
      </c>
      <c r="I444" t="s">
        <v>1057</v>
      </c>
      <c r="J444">
        <v>0</v>
      </c>
      <c r="K444" t="s">
        <v>83</v>
      </c>
      <c r="L444" t="s">
        <v>84</v>
      </c>
      <c r="M444" t="s">
        <v>85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86</v>
      </c>
      <c r="U444" t="b">
        <v>0</v>
      </c>
      <c r="V444" t="s">
        <v>107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101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45">
      <c r="A445" t="s">
        <v>1058</v>
      </c>
      <c r="B445" t="s">
        <v>77</v>
      </c>
      <c r="C445" t="s">
        <v>822</v>
      </c>
      <c r="D445" t="s">
        <v>79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80</v>
      </c>
      <c r="G445" t="s">
        <v>80</v>
      </c>
      <c r="H445" t="s">
        <v>81</v>
      </c>
      <c r="I445" t="s">
        <v>1059</v>
      </c>
      <c r="J445">
        <v>0</v>
      </c>
      <c r="K445" t="s">
        <v>83</v>
      </c>
      <c r="L445" t="s">
        <v>84</v>
      </c>
      <c r="M445" t="s">
        <v>85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86</v>
      </c>
      <c r="U445" t="b">
        <v>0</v>
      </c>
      <c r="V445" t="s">
        <v>129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101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45">
      <c r="A446" t="s">
        <v>1060</v>
      </c>
      <c r="B446" t="s">
        <v>77</v>
      </c>
      <c r="C446" t="s">
        <v>1061</v>
      </c>
      <c r="D446" t="s">
        <v>79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80</v>
      </c>
      <c r="G446" t="s">
        <v>80</v>
      </c>
      <c r="H446" t="s">
        <v>81</v>
      </c>
      <c r="I446" t="s">
        <v>1062</v>
      </c>
      <c r="J446">
        <v>396</v>
      </c>
      <c r="K446" t="s">
        <v>83</v>
      </c>
      <c r="L446" t="s">
        <v>84</v>
      </c>
      <c r="M446" t="s">
        <v>85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86</v>
      </c>
      <c r="U446" t="b">
        <v>0</v>
      </c>
      <c r="V446" t="s">
        <v>179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86</v>
      </c>
      <c r="AI446" t="s">
        <v>86</v>
      </c>
      <c r="AJ446" t="s">
        <v>86</v>
      </c>
      <c r="AK446" t="s">
        <v>86</v>
      </c>
      <c r="AL446" t="s">
        <v>86</v>
      </c>
      <c r="AM446" t="s">
        <v>86</v>
      </c>
      <c r="AN446" t="s">
        <v>86</v>
      </c>
      <c r="AO446" t="s">
        <v>86</v>
      </c>
      <c r="AP446" t="s">
        <v>86</v>
      </c>
      <c r="AQ446" t="s">
        <v>86</v>
      </c>
      <c r="AR446" t="s">
        <v>86</v>
      </c>
      <c r="AS446" t="s">
        <v>86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45">
      <c r="A447" t="s">
        <v>1063</v>
      </c>
      <c r="B447" t="s">
        <v>77</v>
      </c>
      <c r="C447" t="s">
        <v>1064</v>
      </c>
      <c r="D447" t="s">
        <v>79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80</v>
      </c>
      <c r="G447" t="s">
        <v>80</v>
      </c>
      <c r="H447" t="s">
        <v>81</v>
      </c>
      <c r="I447" t="s">
        <v>1065</v>
      </c>
      <c r="J447">
        <v>50</v>
      </c>
      <c r="K447" t="s">
        <v>83</v>
      </c>
      <c r="L447" t="s">
        <v>84</v>
      </c>
      <c r="M447" t="s">
        <v>85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86</v>
      </c>
      <c r="U447" t="b">
        <v>0</v>
      </c>
      <c r="V447" t="s">
        <v>147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101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x14ac:dyDescent="0.45">
      <c r="A448" t="s">
        <v>1066</v>
      </c>
      <c r="B448" t="s">
        <v>77</v>
      </c>
      <c r="C448" t="s">
        <v>1064</v>
      </c>
      <c r="D448" t="s">
        <v>79</v>
      </c>
      <c r="E448" s="2" t="str">
        <f t="shared" si="13"/>
        <v>FX22041183</v>
      </c>
      <c r="F448" t="s">
        <v>80</v>
      </c>
      <c r="G448" t="s">
        <v>80</v>
      </c>
      <c r="H448" t="s">
        <v>81</v>
      </c>
      <c r="I448" t="s">
        <v>1067</v>
      </c>
      <c r="J448">
        <v>32</v>
      </c>
      <c r="K448" t="s">
        <v>83</v>
      </c>
      <c r="L448" t="s">
        <v>84</v>
      </c>
      <c r="M448" t="s">
        <v>85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86</v>
      </c>
      <c r="U448" t="b">
        <v>0</v>
      </c>
      <c r="V448" t="s">
        <v>126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101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45">
      <c r="A449" t="s">
        <v>1068</v>
      </c>
      <c r="B449" t="s">
        <v>77</v>
      </c>
      <c r="C449" t="s">
        <v>1064</v>
      </c>
      <c r="D449" t="s">
        <v>79</v>
      </c>
      <c r="E449" s="2" t="str">
        <f t="shared" si="13"/>
        <v>FX22041183</v>
      </c>
      <c r="F449" t="s">
        <v>80</v>
      </c>
      <c r="G449" t="s">
        <v>80</v>
      </c>
      <c r="H449" t="s">
        <v>81</v>
      </c>
      <c r="I449" t="s">
        <v>1069</v>
      </c>
      <c r="J449">
        <v>0</v>
      </c>
      <c r="K449" t="s">
        <v>83</v>
      </c>
      <c r="L449" t="s">
        <v>84</v>
      </c>
      <c r="M449" t="s">
        <v>85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86</v>
      </c>
      <c r="U449" t="b">
        <v>0</v>
      </c>
      <c r="V449" t="s">
        <v>87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45">
      <c r="A450" t="s">
        <v>1070</v>
      </c>
      <c r="B450" t="s">
        <v>77</v>
      </c>
      <c r="C450" t="s">
        <v>1064</v>
      </c>
      <c r="D450" t="s">
        <v>79</v>
      </c>
      <c r="E450" s="2" t="str">
        <f t="shared" si="13"/>
        <v>FX22041183</v>
      </c>
      <c r="F450" t="s">
        <v>80</v>
      </c>
      <c r="G450" t="s">
        <v>80</v>
      </c>
      <c r="H450" t="s">
        <v>81</v>
      </c>
      <c r="I450" t="s">
        <v>1071</v>
      </c>
      <c r="J450">
        <v>28</v>
      </c>
      <c r="K450" t="s">
        <v>83</v>
      </c>
      <c r="L450" t="s">
        <v>84</v>
      </c>
      <c r="M450" t="s">
        <v>85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86</v>
      </c>
      <c r="U450" t="b">
        <v>0</v>
      </c>
      <c r="V450" t="s">
        <v>135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101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x14ac:dyDescent="0.45">
      <c r="A451" t="s">
        <v>1072</v>
      </c>
      <c r="B451" t="s">
        <v>77</v>
      </c>
      <c r="C451" t="s">
        <v>1064</v>
      </c>
      <c r="D451" t="s">
        <v>79</v>
      </c>
      <c r="E451" s="2" t="str">
        <f t="shared" si="13"/>
        <v>FX22041183</v>
      </c>
      <c r="F451" t="s">
        <v>80</v>
      </c>
      <c r="G451" t="s">
        <v>80</v>
      </c>
      <c r="H451" t="s">
        <v>81</v>
      </c>
      <c r="I451" t="s">
        <v>1073</v>
      </c>
      <c r="J451">
        <v>60</v>
      </c>
      <c r="K451" t="s">
        <v>83</v>
      </c>
      <c r="L451" t="s">
        <v>84</v>
      </c>
      <c r="M451" t="s">
        <v>85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86</v>
      </c>
      <c r="U451" t="b">
        <v>0</v>
      </c>
      <c r="V451" t="s">
        <v>129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101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45">
      <c r="A452" t="s">
        <v>1074</v>
      </c>
      <c r="B452" t="s">
        <v>77</v>
      </c>
      <c r="C452" t="s">
        <v>1064</v>
      </c>
      <c r="D452" t="s">
        <v>79</v>
      </c>
      <c r="E452" s="2" t="str">
        <f t="shared" si="13"/>
        <v>FX22041183</v>
      </c>
      <c r="F452" t="s">
        <v>80</v>
      </c>
      <c r="G452" t="s">
        <v>80</v>
      </c>
      <c r="H452" t="s">
        <v>81</v>
      </c>
      <c r="I452" t="s">
        <v>1075</v>
      </c>
      <c r="J452">
        <v>28</v>
      </c>
      <c r="K452" t="s">
        <v>83</v>
      </c>
      <c r="L452" t="s">
        <v>84</v>
      </c>
      <c r="M452" t="s">
        <v>85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86</v>
      </c>
      <c r="U452" t="b">
        <v>0</v>
      </c>
      <c r="V452" t="s">
        <v>126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101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45">
      <c r="A453" t="s">
        <v>1076</v>
      </c>
      <c r="B453" t="s">
        <v>77</v>
      </c>
      <c r="C453" t="s">
        <v>1064</v>
      </c>
      <c r="D453" t="s">
        <v>79</v>
      </c>
      <c r="E453" s="2" t="str">
        <f t="shared" si="13"/>
        <v>FX22041183</v>
      </c>
      <c r="F453" t="s">
        <v>80</v>
      </c>
      <c r="G453" t="s">
        <v>80</v>
      </c>
      <c r="H453" t="s">
        <v>81</v>
      </c>
      <c r="I453" t="s">
        <v>1077</v>
      </c>
      <c r="J453">
        <v>28</v>
      </c>
      <c r="K453" t="s">
        <v>83</v>
      </c>
      <c r="L453" t="s">
        <v>84</v>
      </c>
      <c r="M453" t="s">
        <v>85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86</v>
      </c>
      <c r="U453" t="b">
        <v>0</v>
      </c>
      <c r="V453" t="s">
        <v>113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101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45">
      <c r="A454" t="s">
        <v>1078</v>
      </c>
      <c r="B454" t="s">
        <v>77</v>
      </c>
      <c r="C454" t="s">
        <v>1064</v>
      </c>
      <c r="D454" t="s">
        <v>79</v>
      </c>
      <c r="E454" s="2" t="str">
        <f t="shared" si="13"/>
        <v>FX22041183</v>
      </c>
      <c r="F454" t="s">
        <v>80</v>
      </c>
      <c r="G454" t="s">
        <v>80</v>
      </c>
      <c r="H454" t="s">
        <v>81</v>
      </c>
      <c r="I454" t="s">
        <v>1079</v>
      </c>
      <c r="J454">
        <v>28</v>
      </c>
      <c r="K454" t="s">
        <v>83</v>
      </c>
      <c r="L454" t="s">
        <v>84</v>
      </c>
      <c r="M454" t="s">
        <v>85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86</v>
      </c>
      <c r="U454" t="b">
        <v>0</v>
      </c>
      <c r="V454" t="s">
        <v>126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101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45">
      <c r="A455" t="s">
        <v>1080</v>
      </c>
      <c r="B455" t="s">
        <v>77</v>
      </c>
      <c r="C455" t="s">
        <v>1061</v>
      </c>
      <c r="D455" t="s">
        <v>79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80</v>
      </c>
      <c r="G455" t="s">
        <v>80</v>
      </c>
      <c r="H455" t="s">
        <v>81</v>
      </c>
      <c r="I455" t="s">
        <v>1062</v>
      </c>
      <c r="J455">
        <v>552</v>
      </c>
      <c r="K455" t="s">
        <v>83</v>
      </c>
      <c r="L455" t="s">
        <v>84</v>
      </c>
      <c r="M455" t="s">
        <v>85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86</v>
      </c>
      <c r="U455" t="b">
        <v>1</v>
      </c>
      <c r="V455" t="s">
        <v>126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101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45">
      <c r="A456" t="s">
        <v>1081</v>
      </c>
      <c r="B456" t="s">
        <v>77</v>
      </c>
      <c r="C456" t="s">
        <v>1019</v>
      </c>
      <c r="D456" t="s">
        <v>79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80</v>
      </c>
      <c r="G456" t="s">
        <v>80</v>
      </c>
      <c r="H456" t="s">
        <v>81</v>
      </c>
      <c r="I456" t="s">
        <v>1020</v>
      </c>
      <c r="J456">
        <v>360</v>
      </c>
      <c r="K456" t="s">
        <v>83</v>
      </c>
      <c r="L456" t="s">
        <v>84</v>
      </c>
      <c r="M456" t="s">
        <v>85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86</v>
      </c>
      <c r="U456" t="b">
        <v>1</v>
      </c>
      <c r="V456" t="s">
        <v>129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101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x14ac:dyDescent="0.45">
      <c r="A457" t="s">
        <v>1082</v>
      </c>
      <c r="B457" t="s">
        <v>77</v>
      </c>
      <c r="C457" t="s">
        <v>1022</v>
      </c>
      <c r="D457" t="s">
        <v>79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80</v>
      </c>
      <c r="G457" t="s">
        <v>80</v>
      </c>
      <c r="H457" t="s">
        <v>81</v>
      </c>
      <c r="I457" t="s">
        <v>1027</v>
      </c>
      <c r="J457">
        <v>84</v>
      </c>
      <c r="K457" t="s">
        <v>83</v>
      </c>
      <c r="L457" t="s">
        <v>84</v>
      </c>
      <c r="M457" t="s">
        <v>85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86</v>
      </c>
      <c r="U457" t="b">
        <v>1</v>
      </c>
      <c r="V457" t="s">
        <v>147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101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45">
      <c r="A458" t="s">
        <v>1083</v>
      </c>
      <c r="B458" t="s">
        <v>77</v>
      </c>
      <c r="C458" t="s">
        <v>1064</v>
      </c>
      <c r="D458" t="s">
        <v>79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80</v>
      </c>
      <c r="G458" t="s">
        <v>80</v>
      </c>
      <c r="H458" t="s">
        <v>81</v>
      </c>
      <c r="I458" t="s">
        <v>1069</v>
      </c>
      <c r="J458">
        <v>0</v>
      </c>
      <c r="K458" t="s">
        <v>83</v>
      </c>
      <c r="L458" t="s">
        <v>84</v>
      </c>
      <c r="M458" t="s">
        <v>85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86</v>
      </c>
      <c r="U458" t="b">
        <v>1</v>
      </c>
      <c r="V458" t="s">
        <v>150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101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45">
      <c r="A459" t="s">
        <v>1084</v>
      </c>
      <c r="B459" t="s">
        <v>77</v>
      </c>
      <c r="C459" t="s">
        <v>1085</v>
      </c>
      <c r="D459" t="s">
        <v>79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80</v>
      </c>
      <c r="G459" t="s">
        <v>80</v>
      </c>
      <c r="H459" t="s">
        <v>81</v>
      </c>
      <c r="I459" t="s">
        <v>1086</v>
      </c>
      <c r="J459">
        <v>180</v>
      </c>
      <c r="K459" t="s">
        <v>83</v>
      </c>
      <c r="L459" t="s">
        <v>84</v>
      </c>
      <c r="M459" t="s">
        <v>85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86</v>
      </c>
      <c r="U459" t="b">
        <v>0</v>
      </c>
      <c r="V459" t="s">
        <v>87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x14ac:dyDescent="0.45">
      <c r="A460" t="s">
        <v>1087</v>
      </c>
      <c r="B460" t="s">
        <v>77</v>
      </c>
      <c r="C460" t="s">
        <v>1088</v>
      </c>
      <c r="D460" t="s">
        <v>79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80</v>
      </c>
      <c r="G460" t="s">
        <v>80</v>
      </c>
      <c r="H460" t="s">
        <v>81</v>
      </c>
      <c r="I460" t="s">
        <v>1089</v>
      </c>
      <c r="J460">
        <v>0</v>
      </c>
      <c r="K460" t="s">
        <v>83</v>
      </c>
      <c r="L460" t="s">
        <v>84</v>
      </c>
      <c r="M460" t="s">
        <v>85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86</v>
      </c>
      <c r="U460" t="b">
        <v>0</v>
      </c>
      <c r="V460" t="s">
        <v>107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101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45">
      <c r="A461" t="s">
        <v>1090</v>
      </c>
      <c r="B461" t="s">
        <v>77</v>
      </c>
      <c r="C461" t="s">
        <v>1088</v>
      </c>
      <c r="D461" t="s">
        <v>79</v>
      </c>
      <c r="E461" s="2" t="str">
        <f t="shared" si="14"/>
        <v>FX22042705</v>
      </c>
      <c r="F461" t="s">
        <v>80</v>
      </c>
      <c r="G461" t="s">
        <v>80</v>
      </c>
      <c r="H461" t="s">
        <v>81</v>
      </c>
      <c r="I461" t="s">
        <v>1091</v>
      </c>
      <c r="J461">
        <v>28</v>
      </c>
      <c r="K461" t="s">
        <v>83</v>
      </c>
      <c r="L461" t="s">
        <v>84</v>
      </c>
      <c r="M461" t="s">
        <v>85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86</v>
      </c>
      <c r="U461" t="b">
        <v>0</v>
      </c>
      <c r="V461" t="s">
        <v>157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101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x14ac:dyDescent="0.45">
      <c r="A462" t="s">
        <v>1092</v>
      </c>
      <c r="B462" t="s">
        <v>77</v>
      </c>
      <c r="C462" t="s">
        <v>1088</v>
      </c>
      <c r="D462" t="s">
        <v>79</v>
      </c>
      <c r="E462" s="2" t="str">
        <f t="shared" si="14"/>
        <v>FX22042705</v>
      </c>
      <c r="F462" t="s">
        <v>80</v>
      </c>
      <c r="G462" t="s">
        <v>80</v>
      </c>
      <c r="H462" t="s">
        <v>81</v>
      </c>
      <c r="I462" t="s">
        <v>1093</v>
      </c>
      <c r="J462">
        <v>28</v>
      </c>
      <c r="K462" t="s">
        <v>83</v>
      </c>
      <c r="L462" t="s">
        <v>84</v>
      </c>
      <c r="M462" t="s">
        <v>85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86</v>
      </c>
      <c r="U462" t="b">
        <v>0</v>
      </c>
      <c r="V462" t="s">
        <v>179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101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x14ac:dyDescent="0.45">
      <c r="A463" t="s">
        <v>1094</v>
      </c>
      <c r="B463" t="s">
        <v>77</v>
      </c>
      <c r="C463" t="s">
        <v>1088</v>
      </c>
      <c r="D463" t="s">
        <v>79</v>
      </c>
      <c r="E463" s="2" t="str">
        <f t="shared" si="14"/>
        <v>FX22042705</v>
      </c>
      <c r="F463" t="s">
        <v>80</v>
      </c>
      <c r="G463" t="s">
        <v>80</v>
      </c>
      <c r="H463" t="s">
        <v>81</v>
      </c>
      <c r="I463" t="s">
        <v>1095</v>
      </c>
      <c r="J463">
        <v>28</v>
      </c>
      <c r="K463" t="s">
        <v>83</v>
      </c>
      <c r="L463" t="s">
        <v>84</v>
      </c>
      <c r="M463" t="s">
        <v>85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86</v>
      </c>
      <c r="U463" t="b">
        <v>0</v>
      </c>
      <c r="V463" t="s">
        <v>157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101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x14ac:dyDescent="0.45">
      <c r="A464" t="s">
        <v>1096</v>
      </c>
      <c r="B464" t="s">
        <v>77</v>
      </c>
      <c r="C464" t="s">
        <v>1088</v>
      </c>
      <c r="D464" t="s">
        <v>79</v>
      </c>
      <c r="E464" s="2" t="str">
        <f t="shared" si="14"/>
        <v>FX22042705</v>
      </c>
      <c r="F464" t="s">
        <v>80</v>
      </c>
      <c r="G464" t="s">
        <v>80</v>
      </c>
      <c r="H464" t="s">
        <v>81</v>
      </c>
      <c r="I464" t="s">
        <v>1097</v>
      </c>
      <c r="J464">
        <v>28</v>
      </c>
      <c r="K464" t="s">
        <v>83</v>
      </c>
      <c r="L464" t="s">
        <v>84</v>
      </c>
      <c r="M464" t="s">
        <v>85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86</v>
      </c>
      <c r="U464" t="b">
        <v>0</v>
      </c>
      <c r="V464" t="s">
        <v>157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101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45">
      <c r="A465" t="s">
        <v>1098</v>
      </c>
      <c r="B465" t="s">
        <v>77</v>
      </c>
      <c r="C465" t="s">
        <v>1088</v>
      </c>
      <c r="D465" t="s">
        <v>79</v>
      </c>
      <c r="E465" s="2" t="str">
        <f t="shared" si="14"/>
        <v>FX22042705</v>
      </c>
      <c r="F465" t="s">
        <v>80</v>
      </c>
      <c r="G465" t="s">
        <v>80</v>
      </c>
      <c r="H465" t="s">
        <v>81</v>
      </c>
      <c r="I465" t="s">
        <v>1099</v>
      </c>
      <c r="J465">
        <v>28</v>
      </c>
      <c r="K465" t="s">
        <v>83</v>
      </c>
      <c r="L465" t="s">
        <v>84</v>
      </c>
      <c r="M465" t="s">
        <v>85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86</v>
      </c>
      <c r="U465" t="b">
        <v>0</v>
      </c>
      <c r="V465" t="s">
        <v>157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101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45">
      <c r="A466" t="s">
        <v>1100</v>
      </c>
      <c r="B466" t="s">
        <v>77</v>
      </c>
      <c r="C466" t="s">
        <v>1101</v>
      </c>
      <c r="D466" t="s">
        <v>79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80</v>
      </c>
      <c r="G466" t="s">
        <v>80</v>
      </c>
      <c r="H466" t="s">
        <v>81</v>
      </c>
      <c r="I466" t="s">
        <v>1102</v>
      </c>
      <c r="J466">
        <v>0</v>
      </c>
      <c r="K466" t="s">
        <v>83</v>
      </c>
      <c r="L466" t="s">
        <v>84</v>
      </c>
      <c r="M466" t="s">
        <v>85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86</v>
      </c>
      <c r="U466" t="b">
        <v>0</v>
      </c>
      <c r="V466" t="s">
        <v>150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189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45">
      <c r="A467" t="s">
        <v>1103</v>
      </c>
      <c r="B467" t="s">
        <v>77</v>
      </c>
      <c r="C467" t="s">
        <v>1104</v>
      </c>
      <c r="D467" t="s">
        <v>79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80</v>
      </c>
      <c r="G467" t="s">
        <v>80</v>
      </c>
      <c r="H467" t="s">
        <v>81</v>
      </c>
      <c r="I467" t="s">
        <v>1105</v>
      </c>
      <c r="J467">
        <v>50</v>
      </c>
      <c r="K467" t="s">
        <v>83</v>
      </c>
      <c r="L467" t="s">
        <v>84</v>
      </c>
      <c r="M467" t="s">
        <v>85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86</v>
      </c>
      <c r="U467" t="b">
        <v>0</v>
      </c>
      <c r="V467" t="s">
        <v>135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101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x14ac:dyDescent="0.45">
      <c r="A468" t="s">
        <v>1106</v>
      </c>
      <c r="B468" t="s">
        <v>77</v>
      </c>
      <c r="C468" t="s">
        <v>1104</v>
      </c>
      <c r="D468" t="s">
        <v>79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80</v>
      </c>
      <c r="G468" t="s">
        <v>80</v>
      </c>
      <c r="H468" t="s">
        <v>81</v>
      </c>
      <c r="I468" t="s">
        <v>1107</v>
      </c>
      <c r="J468">
        <v>44</v>
      </c>
      <c r="K468" t="s">
        <v>83</v>
      </c>
      <c r="L468" t="s">
        <v>84</v>
      </c>
      <c r="M468" t="s">
        <v>85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86</v>
      </c>
      <c r="U468" t="b">
        <v>0</v>
      </c>
      <c r="V468" t="s">
        <v>107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101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x14ac:dyDescent="0.45">
      <c r="A469" t="s">
        <v>1108</v>
      </c>
      <c r="B469" t="s">
        <v>77</v>
      </c>
      <c r="C469" t="s">
        <v>1109</v>
      </c>
      <c r="D469" t="s">
        <v>79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80</v>
      </c>
      <c r="G469" t="s">
        <v>80</v>
      </c>
      <c r="H469" t="s">
        <v>81</v>
      </c>
      <c r="I469" t="s">
        <v>1110</v>
      </c>
      <c r="J469">
        <v>0</v>
      </c>
      <c r="K469" t="s">
        <v>83</v>
      </c>
      <c r="L469" t="s">
        <v>84</v>
      </c>
      <c r="M469" t="s">
        <v>85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86</v>
      </c>
      <c r="U469" t="b">
        <v>0</v>
      </c>
      <c r="V469" t="s">
        <v>135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101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x14ac:dyDescent="0.45">
      <c r="A470" t="s">
        <v>1111</v>
      </c>
      <c r="B470" t="s">
        <v>77</v>
      </c>
      <c r="C470" t="s">
        <v>1112</v>
      </c>
      <c r="D470" t="s">
        <v>79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80</v>
      </c>
      <c r="G470" t="s">
        <v>80</v>
      </c>
      <c r="H470" t="s">
        <v>81</v>
      </c>
      <c r="I470" t="s">
        <v>1113</v>
      </c>
      <c r="J470">
        <v>205</v>
      </c>
      <c r="K470" t="s">
        <v>83</v>
      </c>
      <c r="L470" t="s">
        <v>84</v>
      </c>
      <c r="M470" t="s">
        <v>85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86</v>
      </c>
      <c r="U470" t="b">
        <v>0</v>
      </c>
      <c r="V470" t="s">
        <v>87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86</v>
      </c>
      <c r="AI470" t="s">
        <v>86</v>
      </c>
      <c r="AJ470" t="s">
        <v>86</v>
      </c>
      <c r="AK470" t="s">
        <v>86</v>
      </c>
      <c r="AL470" t="s">
        <v>86</v>
      </c>
      <c r="AM470" t="s">
        <v>86</v>
      </c>
      <c r="AN470" t="s">
        <v>86</v>
      </c>
      <c r="AO470" t="s">
        <v>86</v>
      </c>
      <c r="AP470" t="s">
        <v>86</v>
      </c>
      <c r="AQ470" t="s">
        <v>86</v>
      </c>
      <c r="AR470" t="s">
        <v>86</v>
      </c>
      <c r="AS470" t="s">
        <v>86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45">
      <c r="A471" t="s">
        <v>1114</v>
      </c>
      <c r="B471" t="s">
        <v>77</v>
      </c>
      <c r="C471" t="s">
        <v>1115</v>
      </c>
      <c r="D471" t="s">
        <v>79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80</v>
      </c>
      <c r="G471" t="s">
        <v>80</v>
      </c>
      <c r="H471" t="s">
        <v>81</v>
      </c>
      <c r="I471" t="s">
        <v>1116</v>
      </c>
      <c r="J471">
        <v>88</v>
      </c>
      <c r="K471" t="s">
        <v>83</v>
      </c>
      <c r="L471" t="s">
        <v>84</v>
      </c>
      <c r="M471" t="s">
        <v>85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86</v>
      </c>
      <c r="U471" t="b">
        <v>0</v>
      </c>
      <c r="V471" t="s">
        <v>188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101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45">
      <c r="A472" t="s">
        <v>1117</v>
      </c>
      <c r="B472" t="s">
        <v>77</v>
      </c>
      <c r="C472" t="s">
        <v>1112</v>
      </c>
      <c r="D472" t="s">
        <v>79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80</v>
      </c>
      <c r="G472" t="s">
        <v>80</v>
      </c>
      <c r="H472" t="s">
        <v>81</v>
      </c>
      <c r="I472" t="s">
        <v>1113</v>
      </c>
      <c r="J472">
        <v>257</v>
      </c>
      <c r="K472" t="s">
        <v>83</v>
      </c>
      <c r="L472" t="s">
        <v>84</v>
      </c>
      <c r="M472" t="s">
        <v>85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86</v>
      </c>
      <c r="U472" t="b">
        <v>1</v>
      </c>
      <c r="V472" t="s">
        <v>97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189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  <row r="473" spans="1:57" x14ac:dyDescent="0.45">
      <c r="A473" t="s">
        <v>1118</v>
      </c>
      <c r="B473" t="s">
        <v>77</v>
      </c>
      <c r="C473" t="s">
        <v>1119</v>
      </c>
      <c r="D473" t="s">
        <v>79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80</v>
      </c>
      <c r="G473" t="s">
        <v>80</v>
      </c>
      <c r="H473" t="s">
        <v>81</v>
      </c>
      <c r="I473" t="s">
        <v>1120</v>
      </c>
      <c r="J473">
        <v>0</v>
      </c>
      <c r="K473" t="s">
        <v>83</v>
      </c>
      <c r="L473" t="s">
        <v>84</v>
      </c>
      <c r="M473" t="s">
        <v>85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86</v>
      </c>
      <c r="U473" t="b">
        <v>0</v>
      </c>
      <c r="V473" t="s">
        <v>135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189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</row>
    <row r="474" spans="1:57" x14ac:dyDescent="0.45">
      <c r="A474" t="s">
        <v>1121</v>
      </c>
      <c r="B474" t="s">
        <v>77</v>
      </c>
      <c r="C474" t="s">
        <v>1122</v>
      </c>
      <c r="D474" t="s">
        <v>79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80</v>
      </c>
      <c r="G474" t="s">
        <v>80</v>
      </c>
      <c r="H474" t="s">
        <v>81</v>
      </c>
      <c r="I474" t="s">
        <v>1123</v>
      </c>
      <c r="J474">
        <v>0</v>
      </c>
      <c r="K474" t="s">
        <v>83</v>
      </c>
      <c r="L474" t="s">
        <v>84</v>
      </c>
      <c r="M474" t="s">
        <v>85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86</v>
      </c>
      <c r="U474" t="b">
        <v>0</v>
      </c>
      <c r="V474" t="s">
        <v>113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189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</row>
    <row r="475" spans="1:57" x14ac:dyDescent="0.45">
      <c r="A475" t="s">
        <v>1124</v>
      </c>
      <c r="B475" t="s">
        <v>77</v>
      </c>
      <c r="C475" t="s">
        <v>1125</v>
      </c>
      <c r="D475" t="s">
        <v>79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80</v>
      </c>
      <c r="G475" t="s">
        <v>80</v>
      </c>
      <c r="H475" t="s">
        <v>81</v>
      </c>
      <c r="I475" t="s">
        <v>1126</v>
      </c>
      <c r="J475">
        <v>0</v>
      </c>
      <c r="K475" t="s">
        <v>83</v>
      </c>
      <c r="L475" t="s">
        <v>84</v>
      </c>
      <c r="M475" t="s">
        <v>85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86</v>
      </c>
      <c r="U475" t="b">
        <v>0</v>
      </c>
      <c r="V475" t="s">
        <v>129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478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</row>
    <row r="476" spans="1:57" x14ac:dyDescent="0.45">
      <c r="A476" t="s">
        <v>1127</v>
      </c>
      <c r="B476" t="s">
        <v>77</v>
      </c>
      <c r="C476" t="s">
        <v>1128</v>
      </c>
      <c r="D476" t="s">
        <v>79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80</v>
      </c>
      <c r="G476" t="s">
        <v>80</v>
      </c>
      <c r="H476" t="s">
        <v>81</v>
      </c>
      <c r="I476" t="s">
        <v>1129</v>
      </c>
      <c r="J476">
        <v>441</v>
      </c>
      <c r="K476" t="s">
        <v>83</v>
      </c>
      <c r="L476" t="s">
        <v>84</v>
      </c>
      <c r="M476" t="s">
        <v>85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86</v>
      </c>
      <c r="U476" t="b">
        <v>0</v>
      </c>
      <c r="V476" t="s">
        <v>179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86</v>
      </c>
      <c r="AI476" t="s">
        <v>86</v>
      </c>
      <c r="AJ476" t="s">
        <v>86</v>
      </c>
      <c r="AK476" t="s">
        <v>86</v>
      </c>
      <c r="AL476" t="s">
        <v>86</v>
      </c>
      <c r="AM476" t="s">
        <v>86</v>
      </c>
      <c r="AN476" t="s">
        <v>86</v>
      </c>
      <c r="AO476" t="s">
        <v>86</v>
      </c>
      <c r="AP476" t="s">
        <v>86</v>
      </c>
      <c r="AQ476" t="s">
        <v>86</v>
      </c>
      <c r="AR476" t="s">
        <v>86</v>
      </c>
      <c r="AS476" t="s">
        <v>86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</row>
    <row r="477" spans="1:57" x14ac:dyDescent="0.45">
      <c r="A477" t="s">
        <v>1130</v>
      </c>
      <c r="B477" t="s">
        <v>77</v>
      </c>
      <c r="C477" t="s">
        <v>1131</v>
      </c>
      <c r="D477" t="s">
        <v>79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80</v>
      </c>
      <c r="G477" t="s">
        <v>80</v>
      </c>
      <c r="H477" t="s">
        <v>81</v>
      </c>
      <c r="I477" t="s">
        <v>1132</v>
      </c>
      <c r="J477">
        <v>79</v>
      </c>
      <c r="K477" t="s">
        <v>83</v>
      </c>
      <c r="L477" t="s">
        <v>84</v>
      </c>
      <c r="M477" t="s">
        <v>85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86</v>
      </c>
      <c r="U477" t="b">
        <v>0</v>
      </c>
      <c r="V477" t="s">
        <v>87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86</v>
      </c>
      <c r="AI477" t="s">
        <v>86</v>
      </c>
      <c r="AJ477" t="s">
        <v>86</v>
      </c>
      <c r="AK477" t="s">
        <v>86</v>
      </c>
      <c r="AL477" t="s">
        <v>86</v>
      </c>
      <c r="AM477" t="s">
        <v>86</v>
      </c>
      <c r="AN477" t="s">
        <v>86</v>
      </c>
      <c r="AO477" t="s">
        <v>86</v>
      </c>
      <c r="AP477" t="s">
        <v>86</v>
      </c>
      <c r="AQ477" t="s">
        <v>86</v>
      </c>
      <c r="AR477" t="s">
        <v>86</v>
      </c>
      <c r="AS477" t="s">
        <v>86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</row>
    <row r="478" spans="1:57" x14ac:dyDescent="0.45">
      <c r="A478" t="s">
        <v>1133</v>
      </c>
      <c r="B478" t="s">
        <v>77</v>
      </c>
      <c r="C478" t="s">
        <v>1101</v>
      </c>
      <c r="D478" t="s">
        <v>79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80</v>
      </c>
      <c r="G478" t="s">
        <v>80</v>
      </c>
      <c r="H478" t="s">
        <v>81</v>
      </c>
      <c r="I478" t="s">
        <v>1134</v>
      </c>
      <c r="J478">
        <v>77</v>
      </c>
      <c r="K478" t="s">
        <v>83</v>
      </c>
      <c r="L478" t="s">
        <v>84</v>
      </c>
      <c r="M478" t="s">
        <v>85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86</v>
      </c>
      <c r="U478" t="b">
        <v>0</v>
      </c>
      <c r="V478" t="s">
        <v>87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86</v>
      </c>
      <c r="AI478" t="s">
        <v>86</v>
      </c>
      <c r="AJ478" t="s">
        <v>86</v>
      </c>
      <c r="AK478" t="s">
        <v>86</v>
      </c>
      <c r="AL478" t="s">
        <v>86</v>
      </c>
      <c r="AM478" t="s">
        <v>86</v>
      </c>
      <c r="AN478" t="s">
        <v>86</v>
      </c>
      <c r="AO478" t="s">
        <v>86</v>
      </c>
      <c r="AP478" t="s">
        <v>86</v>
      </c>
      <c r="AQ478" t="s">
        <v>86</v>
      </c>
      <c r="AR478" t="s">
        <v>86</v>
      </c>
      <c r="AS478" t="s">
        <v>86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</row>
    <row r="479" spans="1:57" x14ac:dyDescent="0.45">
      <c r="A479" t="s">
        <v>1135</v>
      </c>
      <c r="B479" t="s">
        <v>77</v>
      </c>
      <c r="C479" t="s">
        <v>1125</v>
      </c>
      <c r="D479" t="s">
        <v>79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80</v>
      </c>
      <c r="G479" t="s">
        <v>80</v>
      </c>
      <c r="H479" t="s">
        <v>81</v>
      </c>
      <c r="I479" t="s">
        <v>1136</v>
      </c>
      <c r="J479">
        <v>0</v>
      </c>
      <c r="K479" t="s">
        <v>83</v>
      </c>
      <c r="L479" t="s">
        <v>84</v>
      </c>
      <c r="M479" t="s">
        <v>85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86</v>
      </c>
      <c r="U479" t="b">
        <v>0</v>
      </c>
      <c r="V479" t="s">
        <v>129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478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</row>
    <row r="480" spans="1:57" x14ac:dyDescent="0.45">
      <c r="A480" t="s">
        <v>1137</v>
      </c>
      <c r="B480" t="s">
        <v>77</v>
      </c>
      <c r="C480" t="s">
        <v>1138</v>
      </c>
      <c r="D480" t="s">
        <v>79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80</v>
      </c>
      <c r="G480" t="s">
        <v>80</v>
      </c>
      <c r="H480" t="s">
        <v>81</v>
      </c>
      <c r="I480" t="s">
        <v>1139</v>
      </c>
      <c r="J480">
        <v>58</v>
      </c>
      <c r="K480" t="s">
        <v>83</v>
      </c>
      <c r="L480" t="s">
        <v>84</v>
      </c>
      <c r="M480" t="s">
        <v>85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86</v>
      </c>
      <c r="U480" t="b">
        <v>0</v>
      </c>
      <c r="V480" t="s">
        <v>87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86</v>
      </c>
      <c r="AI480" t="s">
        <v>86</v>
      </c>
      <c r="AJ480" t="s">
        <v>86</v>
      </c>
      <c r="AK480" t="s">
        <v>86</v>
      </c>
      <c r="AL480" t="s">
        <v>86</v>
      </c>
      <c r="AM480" t="s">
        <v>86</v>
      </c>
      <c r="AN480" t="s">
        <v>86</v>
      </c>
      <c r="AO480" t="s">
        <v>86</v>
      </c>
      <c r="AP480" t="s">
        <v>86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</row>
    <row r="481" spans="1:57" x14ac:dyDescent="0.45">
      <c r="A481" t="s">
        <v>1140</v>
      </c>
      <c r="B481" t="s">
        <v>77</v>
      </c>
      <c r="C481" t="s">
        <v>1138</v>
      </c>
      <c r="D481" t="s">
        <v>79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80</v>
      </c>
      <c r="G481" t="s">
        <v>80</v>
      </c>
      <c r="H481" t="s">
        <v>81</v>
      </c>
      <c r="I481" t="s">
        <v>1141</v>
      </c>
      <c r="J481">
        <v>28</v>
      </c>
      <c r="K481" t="s">
        <v>83</v>
      </c>
      <c r="L481" t="s">
        <v>84</v>
      </c>
      <c r="M481" t="s">
        <v>85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86</v>
      </c>
      <c r="U481" t="b">
        <v>0</v>
      </c>
      <c r="V481" t="s">
        <v>87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86</v>
      </c>
      <c r="AI481" t="s">
        <v>86</v>
      </c>
      <c r="AJ481" t="s">
        <v>86</v>
      </c>
      <c r="AK481" t="s">
        <v>86</v>
      </c>
      <c r="AL481" t="s">
        <v>86</v>
      </c>
      <c r="AM481" t="s">
        <v>86</v>
      </c>
      <c r="AN481" t="s">
        <v>86</v>
      </c>
      <c r="AO481" t="s">
        <v>86</v>
      </c>
      <c r="AP481" t="s">
        <v>86</v>
      </c>
      <c r="AQ481" t="s">
        <v>86</v>
      </c>
      <c r="AR481" t="s">
        <v>86</v>
      </c>
      <c r="AS481" t="s">
        <v>86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</row>
    <row r="482" spans="1:57" x14ac:dyDescent="0.45">
      <c r="A482" t="s">
        <v>1142</v>
      </c>
      <c r="B482" t="s">
        <v>77</v>
      </c>
      <c r="C482" t="s">
        <v>1143</v>
      </c>
      <c r="D482" t="s">
        <v>79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80</v>
      </c>
      <c r="G482" t="s">
        <v>80</v>
      </c>
      <c r="H482" t="s">
        <v>81</v>
      </c>
      <c r="I482" t="s">
        <v>1144</v>
      </c>
      <c r="J482">
        <v>176</v>
      </c>
      <c r="K482" t="s">
        <v>83</v>
      </c>
      <c r="L482" t="s">
        <v>84</v>
      </c>
      <c r="M482" t="s">
        <v>85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86</v>
      </c>
      <c r="U482" t="b">
        <v>0</v>
      </c>
      <c r="V482" t="s">
        <v>87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86</v>
      </c>
      <c r="AI482" t="s">
        <v>86</v>
      </c>
      <c r="AJ482" t="s">
        <v>86</v>
      </c>
      <c r="AK482" t="s">
        <v>86</v>
      </c>
      <c r="AL482" t="s">
        <v>86</v>
      </c>
      <c r="AM482" t="s">
        <v>86</v>
      </c>
      <c r="AN482" t="s">
        <v>86</v>
      </c>
      <c r="AO482" t="s">
        <v>86</v>
      </c>
      <c r="AP482" t="s">
        <v>86</v>
      </c>
      <c r="AQ482" t="s">
        <v>86</v>
      </c>
      <c r="AR482" t="s">
        <v>86</v>
      </c>
      <c r="AS482" t="s">
        <v>86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</row>
    <row r="483" spans="1:57" x14ac:dyDescent="0.45">
      <c r="A483" t="s">
        <v>1145</v>
      </c>
      <c r="B483" t="s">
        <v>77</v>
      </c>
      <c r="C483" t="s">
        <v>1146</v>
      </c>
      <c r="D483" t="s">
        <v>79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80</v>
      </c>
      <c r="G483" t="s">
        <v>80</v>
      </c>
      <c r="H483" t="s">
        <v>81</v>
      </c>
      <c r="I483" t="s">
        <v>1147</v>
      </c>
      <c r="J483">
        <v>196</v>
      </c>
      <c r="K483" t="s">
        <v>83</v>
      </c>
      <c r="L483" t="s">
        <v>84</v>
      </c>
      <c r="M483" t="s">
        <v>85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86</v>
      </c>
      <c r="U483" t="b">
        <v>0</v>
      </c>
      <c r="V483" t="s">
        <v>87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86</v>
      </c>
      <c r="AI483" t="s">
        <v>86</v>
      </c>
      <c r="AJ483" t="s">
        <v>86</v>
      </c>
      <c r="AK483" t="s">
        <v>86</v>
      </c>
      <c r="AL483" t="s">
        <v>86</v>
      </c>
      <c r="AM483" t="s">
        <v>86</v>
      </c>
      <c r="AN483" t="s">
        <v>86</v>
      </c>
      <c r="AO483" t="s">
        <v>86</v>
      </c>
      <c r="AP483" t="s">
        <v>86</v>
      </c>
      <c r="AQ483" t="s">
        <v>86</v>
      </c>
      <c r="AR483" t="s">
        <v>86</v>
      </c>
      <c r="AS483" t="s">
        <v>86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</row>
    <row r="484" spans="1:57" x14ac:dyDescent="0.45">
      <c r="A484" t="s">
        <v>1148</v>
      </c>
      <c r="B484" t="s">
        <v>77</v>
      </c>
      <c r="C484" t="s">
        <v>1149</v>
      </c>
      <c r="D484" t="s">
        <v>79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80</v>
      </c>
      <c r="G484" t="s">
        <v>80</v>
      </c>
      <c r="H484" t="s">
        <v>81</v>
      </c>
      <c r="I484" t="s">
        <v>1150</v>
      </c>
      <c r="J484">
        <v>268</v>
      </c>
      <c r="K484" t="s">
        <v>83</v>
      </c>
      <c r="L484" t="s">
        <v>84</v>
      </c>
      <c r="M484" t="s">
        <v>85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86</v>
      </c>
      <c r="U484" t="b">
        <v>0</v>
      </c>
      <c r="V484" t="s">
        <v>87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86</v>
      </c>
      <c r="AI484" t="s">
        <v>86</v>
      </c>
      <c r="AJ484" t="s">
        <v>86</v>
      </c>
      <c r="AK484" t="s">
        <v>86</v>
      </c>
      <c r="AL484" t="s">
        <v>86</v>
      </c>
      <c r="AM484" t="s">
        <v>86</v>
      </c>
      <c r="AN484" t="s">
        <v>86</v>
      </c>
      <c r="AO484" t="s">
        <v>86</v>
      </c>
      <c r="AP484" t="s">
        <v>86</v>
      </c>
      <c r="AQ484" t="s">
        <v>86</v>
      </c>
      <c r="AR484" t="s">
        <v>86</v>
      </c>
      <c r="AS484" t="s">
        <v>86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</row>
    <row r="485" spans="1:57" x14ac:dyDescent="0.45">
      <c r="A485" t="s">
        <v>1151</v>
      </c>
      <c r="B485" t="s">
        <v>77</v>
      </c>
      <c r="C485" t="s">
        <v>1128</v>
      </c>
      <c r="D485" t="s">
        <v>79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80</v>
      </c>
      <c r="G485" t="s">
        <v>80</v>
      </c>
      <c r="H485" t="s">
        <v>81</v>
      </c>
      <c r="I485" t="s">
        <v>1129</v>
      </c>
      <c r="J485">
        <v>683</v>
      </c>
      <c r="K485" t="s">
        <v>83</v>
      </c>
      <c r="L485" t="s">
        <v>84</v>
      </c>
      <c r="M485" t="s">
        <v>85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86</v>
      </c>
      <c r="U485" t="b">
        <v>1</v>
      </c>
      <c r="V485" t="s">
        <v>179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98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</row>
    <row r="486" spans="1:57" x14ac:dyDescent="0.45">
      <c r="A486" t="s">
        <v>1152</v>
      </c>
      <c r="B486" t="s">
        <v>77</v>
      </c>
      <c r="C486" t="s">
        <v>1153</v>
      </c>
      <c r="D486" t="s">
        <v>79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80</v>
      </c>
      <c r="G486" t="s">
        <v>80</v>
      </c>
      <c r="H486" t="s">
        <v>81</v>
      </c>
      <c r="I486" t="s">
        <v>1154</v>
      </c>
      <c r="J486">
        <v>0</v>
      </c>
      <c r="K486" t="s">
        <v>83</v>
      </c>
      <c r="L486" t="s">
        <v>84</v>
      </c>
      <c r="M486" t="s">
        <v>85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86</v>
      </c>
      <c r="U486" t="b">
        <v>0</v>
      </c>
      <c r="V486" t="s">
        <v>126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98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</row>
    <row r="487" spans="1:57" x14ac:dyDescent="0.45">
      <c r="A487" t="s">
        <v>1155</v>
      </c>
      <c r="B487" t="s">
        <v>77</v>
      </c>
      <c r="C487" t="s">
        <v>1131</v>
      </c>
      <c r="D487" t="s">
        <v>79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80</v>
      </c>
      <c r="G487" t="s">
        <v>80</v>
      </c>
      <c r="H487" t="s">
        <v>81</v>
      </c>
      <c r="I487" t="s">
        <v>1132</v>
      </c>
      <c r="J487">
        <v>219</v>
      </c>
      <c r="K487" t="s">
        <v>83</v>
      </c>
      <c r="L487" t="s">
        <v>84</v>
      </c>
      <c r="M487" t="s">
        <v>85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86</v>
      </c>
      <c r="U487" t="b">
        <v>1</v>
      </c>
      <c r="V487" t="s">
        <v>97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101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</row>
    <row r="488" spans="1:57" x14ac:dyDescent="0.45">
      <c r="A488" t="s">
        <v>1156</v>
      </c>
      <c r="B488" t="s">
        <v>77</v>
      </c>
      <c r="C488" t="s">
        <v>1101</v>
      </c>
      <c r="D488" t="s">
        <v>79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80</v>
      </c>
      <c r="G488" t="s">
        <v>80</v>
      </c>
      <c r="H488" t="s">
        <v>81</v>
      </c>
      <c r="I488" t="s">
        <v>1134</v>
      </c>
      <c r="J488">
        <v>101</v>
      </c>
      <c r="K488" t="s">
        <v>83</v>
      </c>
      <c r="L488" t="s">
        <v>84</v>
      </c>
      <c r="M488" t="s">
        <v>85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86</v>
      </c>
      <c r="U488" t="b">
        <v>1</v>
      </c>
      <c r="V488" t="s">
        <v>129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101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</row>
    <row r="489" spans="1:57" x14ac:dyDescent="0.45">
      <c r="A489" t="s">
        <v>1157</v>
      </c>
      <c r="B489" t="s">
        <v>77</v>
      </c>
      <c r="C489" t="s">
        <v>1138</v>
      </c>
      <c r="D489" t="s">
        <v>79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80</v>
      </c>
      <c r="G489" t="s">
        <v>80</v>
      </c>
      <c r="H489" t="s">
        <v>81</v>
      </c>
      <c r="I489" t="s">
        <v>1139</v>
      </c>
      <c r="J489">
        <v>82</v>
      </c>
      <c r="K489" t="s">
        <v>83</v>
      </c>
      <c r="L489" t="s">
        <v>84</v>
      </c>
      <c r="M489" t="s">
        <v>85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86</v>
      </c>
      <c r="U489" t="b">
        <v>1</v>
      </c>
      <c r="V489" t="s">
        <v>97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101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</row>
    <row r="490" spans="1:57" x14ac:dyDescent="0.45">
      <c r="A490" t="s">
        <v>1158</v>
      </c>
      <c r="B490" t="s">
        <v>77</v>
      </c>
      <c r="C490" t="s">
        <v>1138</v>
      </c>
      <c r="D490" t="s">
        <v>79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80</v>
      </c>
      <c r="G490" t="s">
        <v>80</v>
      </c>
      <c r="H490" t="s">
        <v>81</v>
      </c>
      <c r="I490" t="s">
        <v>1141</v>
      </c>
      <c r="J490">
        <v>84</v>
      </c>
      <c r="K490" t="s">
        <v>83</v>
      </c>
      <c r="L490" t="s">
        <v>84</v>
      </c>
      <c r="M490" t="s">
        <v>85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86</v>
      </c>
      <c r="U490" t="b">
        <v>1</v>
      </c>
      <c r="V490" t="s">
        <v>129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101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</row>
    <row r="491" spans="1:57" x14ac:dyDescent="0.45">
      <c r="A491" t="s">
        <v>1159</v>
      </c>
      <c r="B491" t="s">
        <v>77</v>
      </c>
      <c r="C491" t="s">
        <v>1146</v>
      </c>
      <c r="D491" t="s">
        <v>79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80</v>
      </c>
      <c r="G491" t="s">
        <v>80</v>
      </c>
      <c r="H491" t="s">
        <v>81</v>
      </c>
      <c r="I491" t="s">
        <v>1147</v>
      </c>
      <c r="J491">
        <v>348</v>
      </c>
      <c r="K491" t="s">
        <v>83</v>
      </c>
      <c r="L491" t="s">
        <v>84</v>
      </c>
      <c r="M491" t="s">
        <v>85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86</v>
      </c>
      <c r="U491" t="b">
        <v>1</v>
      </c>
      <c r="V491" t="s">
        <v>135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101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</row>
    <row r="492" spans="1:57" x14ac:dyDescent="0.45">
      <c r="A492" t="s">
        <v>1160</v>
      </c>
      <c r="B492" t="s">
        <v>77</v>
      </c>
      <c r="C492" t="s">
        <v>1149</v>
      </c>
      <c r="D492" t="s">
        <v>79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80</v>
      </c>
      <c r="G492" t="s">
        <v>80</v>
      </c>
      <c r="H492" t="s">
        <v>81</v>
      </c>
      <c r="I492" t="s">
        <v>1150</v>
      </c>
      <c r="J492">
        <v>368</v>
      </c>
      <c r="K492" t="s">
        <v>83</v>
      </c>
      <c r="L492" t="s">
        <v>84</v>
      </c>
      <c r="M492" t="s">
        <v>85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86</v>
      </c>
      <c r="U492" t="b">
        <v>1</v>
      </c>
      <c r="V492" t="s">
        <v>126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101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</row>
    <row r="493" spans="1:57" x14ac:dyDescent="0.45">
      <c r="A493" t="s">
        <v>1161</v>
      </c>
      <c r="B493" t="s">
        <v>77</v>
      </c>
      <c r="C493" t="s">
        <v>1162</v>
      </c>
      <c r="D493" t="s">
        <v>79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80</v>
      </c>
      <c r="G493" t="s">
        <v>80</v>
      </c>
      <c r="H493" t="s">
        <v>81</v>
      </c>
      <c r="I493" t="s">
        <v>1163</v>
      </c>
      <c r="J493">
        <v>145</v>
      </c>
      <c r="K493" t="s">
        <v>83</v>
      </c>
      <c r="L493" t="s">
        <v>84</v>
      </c>
      <c r="M493" t="s">
        <v>85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86</v>
      </c>
      <c r="U493" t="b">
        <v>0</v>
      </c>
      <c r="V493" t="s">
        <v>87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86</v>
      </c>
      <c r="AI493" t="s">
        <v>86</v>
      </c>
      <c r="AJ493" t="s">
        <v>86</v>
      </c>
      <c r="AK493" t="s">
        <v>86</v>
      </c>
      <c r="AL493" t="s">
        <v>86</v>
      </c>
      <c r="AM493" t="s">
        <v>86</v>
      </c>
      <c r="AN493" t="s">
        <v>86</v>
      </c>
      <c r="AO493" t="s">
        <v>86</v>
      </c>
      <c r="AP493" t="s">
        <v>86</v>
      </c>
      <c r="AQ493" t="s">
        <v>86</v>
      </c>
      <c r="AR493" t="s">
        <v>86</v>
      </c>
      <c r="AS493" t="s">
        <v>86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</row>
    <row r="494" spans="1:57" x14ac:dyDescent="0.45">
      <c r="A494" t="s">
        <v>1164</v>
      </c>
      <c r="B494" t="s">
        <v>77</v>
      </c>
      <c r="C494" t="s">
        <v>1165</v>
      </c>
      <c r="D494" t="s">
        <v>79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80</v>
      </c>
      <c r="G494" t="s">
        <v>80</v>
      </c>
      <c r="H494" t="s">
        <v>81</v>
      </c>
      <c r="I494" t="s">
        <v>1166</v>
      </c>
      <c r="J494">
        <v>193</v>
      </c>
      <c r="K494" t="s">
        <v>83</v>
      </c>
      <c r="L494" t="s">
        <v>84</v>
      </c>
      <c r="M494" t="s">
        <v>85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86</v>
      </c>
      <c r="U494" t="b">
        <v>0</v>
      </c>
      <c r="V494" t="s">
        <v>87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86</v>
      </c>
      <c r="AI494" t="s">
        <v>86</v>
      </c>
      <c r="AJ494" t="s">
        <v>86</v>
      </c>
      <c r="AK494" t="s">
        <v>86</v>
      </c>
      <c r="AL494" t="s">
        <v>86</v>
      </c>
      <c r="AM494" t="s">
        <v>86</v>
      </c>
      <c r="AN494" t="s">
        <v>86</v>
      </c>
      <c r="AO494" t="s">
        <v>86</v>
      </c>
      <c r="AP494" t="s">
        <v>86</v>
      </c>
      <c r="AQ494" t="s">
        <v>86</v>
      </c>
      <c r="AR494" t="s">
        <v>86</v>
      </c>
      <c r="AS494" t="s">
        <v>86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</row>
    <row r="495" spans="1:57" x14ac:dyDescent="0.45">
      <c r="A495" t="s">
        <v>1167</v>
      </c>
      <c r="B495" t="s">
        <v>77</v>
      </c>
      <c r="C495" t="s">
        <v>1168</v>
      </c>
      <c r="D495" t="s">
        <v>79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80</v>
      </c>
      <c r="G495" t="s">
        <v>80</v>
      </c>
      <c r="H495" t="s">
        <v>81</v>
      </c>
      <c r="I495" t="s">
        <v>1169</v>
      </c>
      <c r="J495">
        <v>648</v>
      </c>
      <c r="K495" t="s">
        <v>83</v>
      </c>
      <c r="L495" t="s">
        <v>84</v>
      </c>
      <c r="M495" t="s">
        <v>85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86</v>
      </c>
      <c r="U495" t="b">
        <v>0</v>
      </c>
      <c r="V495" t="s">
        <v>87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86</v>
      </c>
      <c r="AI495" t="s">
        <v>86</v>
      </c>
      <c r="AJ495" t="s">
        <v>86</v>
      </c>
      <c r="AK495" t="s">
        <v>86</v>
      </c>
      <c r="AL495" t="s">
        <v>86</v>
      </c>
      <c r="AM495" t="s">
        <v>86</v>
      </c>
      <c r="AN495" t="s">
        <v>86</v>
      </c>
      <c r="AO495" t="s">
        <v>86</v>
      </c>
      <c r="AP495" t="s">
        <v>86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</row>
    <row r="496" spans="1:57" x14ac:dyDescent="0.45">
      <c r="A496" t="s">
        <v>1170</v>
      </c>
      <c r="B496" t="s">
        <v>77</v>
      </c>
      <c r="C496" t="s">
        <v>1162</v>
      </c>
      <c r="D496" t="s">
        <v>79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80</v>
      </c>
      <c r="G496" t="s">
        <v>80</v>
      </c>
      <c r="H496" t="s">
        <v>81</v>
      </c>
      <c r="I496" t="s">
        <v>1163</v>
      </c>
      <c r="J496">
        <v>225</v>
      </c>
      <c r="K496" t="s">
        <v>83</v>
      </c>
      <c r="L496" t="s">
        <v>84</v>
      </c>
      <c r="M496" t="s">
        <v>85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86</v>
      </c>
      <c r="U496" t="b">
        <v>1</v>
      </c>
      <c r="V496" t="s">
        <v>126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101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</row>
    <row r="497" spans="1:57" x14ac:dyDescent="0.45">
      <c r="A497" t="s">
        <v>1171</v>
      </c>
      <c r="B497" t="s">
        <v>77</v>
      </c>
      <c r="C497" t="s">
        <v>743</v>
      </c>
      <c r="D497" t="s">
        <v>79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80</v>
      </c>
      <c r="G497" t="s">
        <v>80</v>
      </c>
      <c r="H497" t="s">
        <v>81</v>
      </c>
      <c r="I497" t="s">
        <v>1172</v>
      </c>
      <c r="J497">
        <v>43</v>
      </c>
      <c r="K497" t="s">
        <v>83</v>
      </c>
      <c r="L497" t="s">
        <v>84</v>
      </c>
      <c r="M497" t="s">
        <v>85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86</v>
      </c>
      <c r="U497" t="b">
        <v>0</v>
      </c>
      <c r="V497" t="s">
        <v>135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98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 t="s">
        <v>86</v>
      </c>
      <c r="BB497" t="s">
        <v>86</v>
      </c>
      <c r="BC497" t="s">
        <v>86</v>
      </c>
      <c r="BD497" t="s">
        <v>86</v>
      </c>
      <c r="BE497" t="s">
        <v>86</v>
      </c>
    </row>
    <row r="498" spans="1:57" x14ac:dyDescent="0.45">
      <c r="A498" t="s">
        <v>1173</v>
      </c>
      <c r="B498" t="s">
        <v>77</v>
      </c>
      <c r="C498" t="s">
        <v>743</v>
      </c>
      <c r="D498" t="s">
        <v>79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80</v>
      </c>
      <c r="G498" t="s">
        <v>80</v>
      </c>
      <c r="H498" t="s">
        <v>81</v>
      </c>
      <c r="I498" t="s">
        <v>1174</v>
      </c>
      <c r="J498">
        <v>43</v>
      </c>
      <c r="K498" t="s">
        <v>83</v>
      </c>
      <c r="L498" t="s">
        <v>84</v>
      </c>
      <c r="M498" t="s">
        <v>85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86</v>
      </c>
      <c r="U498" t="b">
        <v>0</v>
      </c>
      <c r="V498" t="s">
        <v>147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189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</row>
    <row r="499" spans="1:57" x14ac:dyDescent="0.45">
      <c r="A499" t="s">
        <v>1175</v>
      </c>
      <c r="B499" t="s">
        <v>77</v>
      </c>
      <c r="C499" t="s">
        <v>1165</v>
      </c>
      <c r="D499" t="s">
        <v>79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80</v>
      </c>
      <c r="G499" t="s">
        <v>80</v>
      </c>
      <c r="H499" t="s">
        <v>81</v>
      </c>
      <c r="I499" t="s">
        <v>1166</v>
      </c>
      <c r="J499">
        <v>273</v>
      </c>
      <c r="K499" t="s">
        <v>83</v>
      </c>
      <c r="L499" t="s">
        <v>84</v>
      </c>
      <c r="M499" t="s">
        <v>85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86</v>
      </c>
      <c r="U499" t="b">
        <v>1</v>
      </c>
      <c r="V499" t="s">
        <v>150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101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</row>
    <row r="500" spans="1:57" x14ac:dyDescent="0.45">
      <c r="A500" t="s">
        <v>1176</v>
      </c>
      <c r="B500" t="s">
        <v>77</v>
      </c>
      <c r="C500" t="s">
        <v>1165</v>
      </c>
      <c r="D500" t="s">
        <v>79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80</v>
      </c>
      <c r="G500" t="s">
        <v>80</v>
      </c>
      <c r="H500" t="s">
        <v>81</v>
      </c>
      <c r="I500" t="s">
        <v>1177</v>
      </c>
      <c r="J500">
        <v>32</v>
      </c>
      <c r="K500" t="s">
        <v>83</v>
      </c>
      <c r="L500" t="s">
        <v>84</v>
      </c>
      <c r="M500" t="s">
        <v>85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86</v>
      </c>
      <c r="U500" t="b">
        <v>0</v>
      </c>
      <c r="V500" t="s">
        <v>87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86</v>
      </c>
      <c r="AI500" t="s">
        <v>86</v>
      </c>
      <c r="AJ500" t="s">
        <v>86</v>
      </c>
      <c r="AK500" t="s">
        <v>86</v>
      </c>
      <c r="AL500" t="s">
        <v>86</v>
      </c>
      <c r="AM500" t="s">
        <v>86</v>
      </c>
      <c r="AN500" t="s">
        <v>86</v>
      </c>
      <c r="AO500" t="s">
        <v>86</v>
      </c>
      <c r="AP500" t="s">
        <v>86</v>
      </c>
      <c r="AQ500" t="s">
        <v>86</v>
      </c>
      <c r="AR500" t="s">
        <v>86</v>
      </c>
      <c r="AS500" t="s">
        <v>86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</row>
    <row r="501" spans="1:57" x14ac:dyDescent="0.45">
      <c r="A501" t="s">
        <v>1178</v>
      </c>
      <c r="B501" t="s">
        <v>77</v>
      </c>
      <c r="C501" t="s">
        <v>1168</v>
      </c>
      <c r="D501" t="s">
        <v>79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80</v>
      </c>
      <c r="G501" t="s">
        <v>80</v>
      </c>
      <c r="H501" t="s">
        <v>81</v>
      </c>
      <c r="I501" t="s">
        <v>1169</v>
      </c>
      <c r="J501">
        <v>890</v>
      </c>
      <c r="K501" t="s">
        <v>83</v>
      </c>
      <c r="L501" t="s">
        <v>84</v>
      </c>
      <c r="M501" t="s">
        <v>85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86</v>
      </c>
      <c r="U501" t="b">
        <v>1</v>
      </c>
      <c r="V501" t="s">
        <v>179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101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</row>
    <row r="502" spans="1:57" x14ac:dyDescent="0.45">
      <c r="A502" t="s">
        <v>1179</v>
      </c>
      <c r="B502" t="s">
        <v>77</v>
      </c>
      <c r="C502" t="s">
        <v>1165</v>
      </c>
      <c r="D502" t="s">
        <v>79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80</v>
      </c>
      <c r="G502" t="s">
        <v>80</v>
      </c>
      <c r="H502" t="s">
        <v>81</v>
      </c>
      <c r="I502" t="s">
        <v>1177</v>
      </c>
      <c r="J502">
        <v>64</v>
      </c>
      <c r="K502" t="s">
        <v>83</v>
      </c>
      <c r="L502" t="s">
        <v>84</v>
      </c>
      <c r="M502" t="s">
        <v>85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86</v>
      </c>
      <c r="U502" t="b">
        <v>1</v>
      </c>
      <c r="V502" t="s">
        <v>135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189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</row>
    <row r="503" spans="1:57" x14ac:dyDescent="0.45">
      <c r="A503" t="s">
        <v>1180</v>
      </c>
      <c r="B503" t="s">
        <v>77</v>
      </c>
      <c r="C503" t="s">
        <v>1181</v>
      </c>
      <c r="D503" t="s">
        <v>79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80</v>
      </c>
      <c r="G503" t="s">
        <v>80</v>
      </c>
      <c r="H503" t="s">
        <v>81</v>
      </c>
      <c r="I503" t="s">
        <v>1182</v>
      </c>
      <c r="J503">
        <v>84</v>
      </c>
      <c r="K503" t="s">
        <v>83</v>
      </c>
      <c r="L503" t="s">
        <v>84</v>
      </c>
      <c r="M503" t="s">
        <v>85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86</v>
      </c>
      <c r="U503" t="b">
        <v>0</v>
      </c>
      <c r="V503" t="s">
        <v>87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86</v>
      </c>
      <c r="AI503" t="s">
        <v>86</v>
      </c>
      <c r="AJ503" t="s">
        <v>86</v>
      </c>
      <c r="AK503" t="s">
        <v>86</v>
      </c>
      <c r="AL503" t="s">
        <v>86</v>
      </c>
      <c r="AM503" t="s">
        <v>86</v>
      </c>
      <c r="AN503" t="s">
        <v>86</v>
      </c>
      <c r="AO503" t="s">
        <v>86</v>
      </c>
      <c r="AP503" t="s">
        <v>86</v>
      </c>
      <c r="AQ503" t="s">
        <v>86</v>
      </c>
      <c r="AR503" t="s">
        <v>86</v>
      </c>
      <c r="AS503" t="s">
        <v>86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</row>
    <row r="504" spans="1:57" x14ac:dyDescent="0.45">
      <c r="A504" t="s">
        <v>1183</v>
      </c>
      <c r="B504" t="s">
        <v>77</v>
      </c>
      <c r="C504" t="s">
        <v>1181</v>
      </c>
      <c r="D504" t="s">
        <v>79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80</v>
      </c>
      <c r="G504" t="s">
        <v>80</v>
      </c>
      <c r="H504" t="s">
        <v>81</v>
      </c>
      <c r="I504" t="s">
        <v>1184</v>
      </c>
      <c r="J504">
        <v>28</v>
      </c>
      <c r="K504" t="s">
        <v>83</v>
      </c>
      <c r="L504" t="s">
        <v>84</v>
      </c>
      <c r="M504" t="s">
        <v>85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86</v>
      </c>
      <c r="U504" t="b">
        <v>0</v>
      </c>
      <c r="V504" t="s">
        <v>87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86</v>
      </c>
      <c r="AI504" t="s">
        <v>86</v>
      </c>
      <c r="AJ504" t="s">
        <v>86</v>
      </c>
      <c r="AK504" t="s">
        <v>86</v>
      </c>
      <c r="AL504" t="s">
        <v>86</v>
      </c>
      <c r="AM504" t="s">
        <v>86</v>
      </c>
      <c r="AN504" t="s">
        <v>86</v>
      </c>
      <c r="AO504" t="s">
        <v>86</v>
      </c>
      <c r="AP504" t="s">
        <v>86</v>
      </c>
      <c r="AQ504" t="s">
        <v>86</v>
      </c>
      <c r="AR504" t="s">
        <v>86</v>
      </c>
      <c r="AS504" t="s">
        <v>86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</row>
    <row r="505" spans="1:57" x14ac:dyDescent="0.45">
      <c r="A505" t="s">
        <v>1185</v>
      </c>
      <c r="B505" t="s">
        <v>77</v>
      </c>
      <c r="C505" t="s">
        <v>1186</v>
      </c>
      <c r="D505" t="s">
        <v>79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80</v>
      </c>
      <c r="G505" t="s">
        <v>80</v>
      </c>
      <c r="H505" t="s">
        <v>81</v>
      </c>
      <c r="I505" t="s">
        <v>1187</v>
      </c>
      <c r="J505">
        <v>392</v>
      </c>
      <c r="K505" t="s">
        <v>83</v>
      </c>
      <c r="L505" t="s">
        <v>84</v>
      </c>
      <c r="M505" t="s">
        <v>85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86</v>
      </c>
      <c r="U505" t="b">
        <v>0</v>
      </c>
      <c r="V505" t="s">
        <v>87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86</v>
      </c>
      <c r="AI505" t="s">
        <v>86</v>
      </c>
      <c r="AJ505" t="s">
        <v>86</v>
      </c>
      <c r="AK505" t="s">
        <v>86</v>
      </c>
      <c r="AL505" t="s">
        <v>86</v>
      </c>
      <c r="AM505" t="s">
        <v>86</v>
      </c>
      <c r="AN505" t="s">
        <v>86</v>
      </c>
      <c r="AO505" t="s">
        <v>86</v>
      </c>
      <c r="AP505" t="s">
        <v>86</v>
      </c>
      <c r="AQ505" t="s">
        <v>86</v>
      </c>
      <c r="AR505" t="s">
        <v>86</v>
      </c>
      <c r="AS505" t="s">
        <v>86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</row>
    <row r="506" spans="1:57" x14ac:dyDescent="0.45">
      <c r="A506" t="s">
        <v>1188</v>
      </c>
      <c r="B506" t="s">
        <v>77</v>
      </c>
      <c r="C506" t="s">
        <v>1189</v>
      </c>
      <c r="D506" t="s">
        <v>79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80</v>
      </c>
      <c r="G506" t="s">
        <v>80</v>
      </c>
      <c r="H506" t="s">
        <v>81</v>
      </c>
      <c r="I506" t="s">
        <v>1190</v>
      </c>
      <c r="J506">
        <v>190</v>
      </c>
      <c r="K506" t="s">
        <v>83</v>
      </c>
      <c r="L506" t="s">
        <v>84</v>
      </c>
      <c r="M506" t="s">
        <v>85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86</v>
      </c>
      <c r="U506" t="b">
        <v>0</v>
      </c>
      <c r="V506" t="s">
        <v>87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</row>
    <row r="507" spans="1:57" x14ac:dyDescent="0.45">
      <c r="A507" t="s">
        <v>1191</v>
      </c>
      <c r="B507" t="s">
        <v>77</v>
      </c>
      <c r="C507" t="s">
        <v>1181</v>
      </c>
      <c r="D507" t="s">
        <v>79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80</v>
      </c>
      <c r="G507" t="s">
        <v>80</v>
      </c>
      <c r="H507" t="s">
        <v>81</v>
      </c>
      <c r="I507" t="s">
        <v>1182</v>
      </c>
      <c r="J507">
        <v>108</v>
      </c>
      <c r="K507" t="s">
        <v>83</v>
      </c>
      <c r="L507" t="s">
        <v>84</v>
      </c>
      <c r="M507" t="s">
        <v>85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86</v>
      </c>
      <c r="U507" t="b">
        <v>1</v>
      </c>
      <c r="V507" t="s">
        <v>107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1192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</row>
    <row r="508" spans="1:57" x14ac:dyDescent="0.45">
      <c r="A508" t="s">
        <v>1193</v>
      </c>
      <c r="B508" t="s">
        <v>77</v>
      </c>
      <c r="C508" t="s">
        <v>723</v>
      </c>
      <c r="D508" t="s">
        <v>79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80</v>
      </c>
      <c r="G508" t="s">
        <v>80</v>
      </c>
      <c r="H508" t="s">
        <v>81</v>
      </c>
      <c r="I508" t="s">
        <v>724</v>
      </c>
      <c r="J508">
        <v>0</v>
      </c>
      <c r="K508" t="s">
        <v>83</v>
      </c>
      <c r="L508" t="s">
        <v>84</v>
      </c>
      <c r="M508" t="s">
        <v>85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86</v>
      </c>
      <c r="U508" t="b">
        <v>1</v>
      </c>
      <c r="V508" t="s">
        <v>188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101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</row>
    <row r="509" spans="1:57" x14ac:dyDescent="0.45">
      <c r="A509" t="s">
        <v>1194</v>
      </c>
      <c r="B509" t="s">
        <v>77</v>
      </c>
      <c r="C509" t="s">
        <v>1181</v>
      </c>
      <c r="D509" t="s">
        <v>79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80</v>
      </c>
      <c r="G509" t="s">
        <v>80</v>
      </c>
      <c r="H509" t="s">
        <v>81</v>
      </c>
      <c r="I509" t="s">
        <v>1184</v>
      </c>
      <c r="J509">
        <v>56</v>
      </c>
      <c r="K509" t="s">
        <v>83</v>
      </c>
      <c r="L509" t="s">
        <v>84</v>
      </c>
      <c r="M509" t="s">
        <v>85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86</v>
      </c>
      <c r="U509" t="b">
        <v>1</v>
      </c>
      <c r="V509" t="s">
        <v>135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298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</row>
    <row r="510" spans="1:57" x14ac:dyDescent="0.45">
      <c r="A510" t="s">
        <v>1195</v>
      </c>
      <c r="B510" t="s">
        <v>77</v>
      </c>
      <c r="C510" t="s">
        <v>765</v>
      </c>
      <c r="D510" t="s">
        <v>79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80</v>
      </c>
      <c r="G510" t="s">
        <v>80</v>
      </c>
      <c r="H510" t="s">
        <v>81</v>
      </c>
      <c r="I510" t="s">
        <v>766</v>
      </c>
      <c r="J510">
        <v>152</v>
      </c>
      <c r="K510" t="s">
        <v>83</v>
      </c>
      <c r="L510" t="s">
        <v>84</v>
      </c>
      <c r="M510" t="s">
        <v>85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86</v>
      </c>
      <c r="U510" t="b">
        <v>1</v>
      </c>
      <c r="V510" t="s">
        <v>179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101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</row>
    <row r="511" spans="1:57" x14ac:dyDescent="0.45">
      <c r="A511" t="s">
        <v>1196</v>
      </c>
      <c r="B511" t="s">
        <v>77</v>
      </c>
      <c r="C511" t="s">
        <v>1186</v>
      </c>
      <c r="D511" t="s">
        <v>79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80</v>
      </c>
      <c r="G511" t="s">
        <v>80</v>
      </c>
      <c r="H511" t="s">
        <v>81</v>
      </c>
      <c r="I511" t="s">
        <v>1187</v>
      </c>
      <c r="J511">
        <v>846</v>
      </c>
      <c r="K511" t="s">
        <v>83</v>
      </c>
      <c r="L511" t="s">
        <v>84</v>
      </c>
      <c r="M511" t="s">
        <v>85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86</v>
      </c>
      <c r="U511" t="b">
        <v>1</v>
      </c>
      <c r="V511" t="s">
        <v>321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1192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</row>
    <row r="512" spans="1:57" x14ac:dyDescent="0.45">
      <c r="A512" t="s">
        <v>1197</v>
      </c>
      <c r="B512" t="s">
        <v>77</v>
      </c>
      <c r="C512" t="s">
        <v>1189</v>
      </c>
      <c r="D512" t="s">
        <v>79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80</v>
      </c>
      <c r="G512" t="s">
        <v>80</v>
      </c>
      <c r="H512" t="s">
        <v>81</v>
      </c>
      <c r="I512" t="s">
        <v>1190</v>
      </c>
      <c r="J512">
        <v>266</v>
      </c>
      <c r="K512" t="s">
        <v>83</v>
      </c>
      <c r="L512" t="s">
        <v>84</v>
      </c>
      <c r="M512" t="s">
        <v>85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86</v>
      </c>
      <c r="U512" t="b">
        <v>1</v>
      </c>
      <c r="V512" t="s">
        <v>97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1192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 t="s">
        <v>86</v>
      </c>
      <c r="BB512" t="s">
        <v>86</v>
      </c>
      <c r="BC512" t="s">
        <v>86</v>
      </c>
      <c r="BD512" t="s">
        <v>86</v>
      </c>
      <c r="BE512" t="s">
        <v>86</v>
      </c>
    </row>
    <row r="513" spans="1:57" x14ac:dyDescent="0.45">
      <c r="A513" t="s">
        <v>1198</v>
      </c>
      <c r="B513" t="s">
        <v>77</v>
      </c>
      <c r="C513" t="s">
        <v>1199</v>
      </c>
      <c r="D513" t="s">
        <v>79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80</v>
      </c>
      <c r="G513" t="s">
        <v>80</v>
      </c>
      <c r="H513" t="s">
        <v>81</v>
      </c>
      <c r="I513" t="s">
        <v>1200</v>
      </c>
      <c r="J513">
        <v>101</v>
      </c>
      <c r="K513" t="s">
        <v>83</v>
      </c>
      <c r="L513" t="s">
        <v>84</v>
      </c>
      <c r="M513" t="s">
        <v>85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86</v>
      </c>
      <c r="U513" t="b">
        <v>0</v>
      </c>
      <c r="V513" t="s">
        <v>244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298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</row>
    <row r="514" spans="1:57" x14ac:dyDescent="0.45">
      <c r="A514" t="s">
        <v>1201</v>
      </c>
      <c r="B514" t="s">
        <v>77</v>
      </c>
      <c r="C514" t="s">
        <v>1202</v>
      </c>
      <c r="D514" t="s">
        <v>79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80</v>
      </c>
      <c r="G514" t="s">
        <v>80</v>
      </c>
      <c r="H514" t="s">
        <v>81</v>
      </c>
      <c r="I514" t="s">
        <v>1203</v>
      </c>
      <c r="J514">
        <v>86</v>
      </c>
      <c r="K514" t="s">
        <v>83</v>
      </c>
      <c r="L514" t="s">
        <v>84</v>
      </c>
      <c r="M514" t="s">
        <v>85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86</v>
      </c>
      <c r="U514" t="b">
        <v>0</v>
      </c>
      <c r="V514" t="s">
        <v>244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86</v>
      </c>
      <c r="AI514" t="s">
        <v>86</v>
      </c>
      <c r="AJ514" t="s">
        <v>86</v>
      </c>
      <c r="AK514" t="s">
        <v>86</v>
      </c>
      <c r="AL514" t="s">
        <v>86</v>
      </c>
      <c r="AM514" t="s">
        <v>86</v>
      </c>
      <c r="AN514" t="s">
        <v>86</v>
      </c>
      <c r="AO514" t="s">
        <v>86</v>
      </c>
      <c r="AP514" t="s">
        <v>86</v>
      </c>
      <c r="AQ514" t="s">
        <v>86</v>
      </c>
      <c r="AR514" t="s">
        <v>86</v>
      </c>
      <c r="AS514" t="s">
        <v>86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</row>
    <row r="515" spans="1:57" x14ac:dyDescent="0.45">
      <c r="A515" t="s">
        <v>1204</v>
      </c>
      <c r="B515" t="s">
        <v>77</v>
      </c>
      <c r="C515" t="s">
        <v>871</v>
      </c>
      <c r="D515" t="s">
        <v>79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80</v>
      </c>
      <c r="G515" t="s">
        <v>80</v>
      </c>
      <c r="H515" t="s">
        <v>81</v>
      </c>
      <c r="I515" t="s">
        <v>878</v>
      </c>
      <c r="J515">
        <v>56</v>
      </c>
      <c r="K515" t="s">
        <v>83</v>
      </c>
      <c r="L515" t="s">
        <v>84</v>
      </c>
      <c r="M515" t="s">
        <v>85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86</v>
      </c>
      <c r="U515" t="b">
        <v>1</v>
      </c>
      <c r="V515" t="s">
        <v>138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101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</row>
    <row r="516" spans="1:57" x14ac:dyDescent="0.45">
      <c r="A516" t="s">
        <v>1205</v>
      </c>
      <c r="B516" t="s">
        <v>77</v>
      </c>
      <c r="C516" t="s">
        <v>1206</v>
      </c>
      <c r="D516" t="s">
        <v>79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80</v>
      </c>
      <c r="G516" t="s">
        <v>80</v>
      </c>
      <c r="H516" t="s">
        <v>81</v>
      </c>
      <c r="I516" t="s">
        <v>1207</v>
      </c>
      <c r="J516">
        <v>28</v>
      </c>
      <c r="K516" t="s">
        <v>83</v>
      </c>
      <c r="L516" t="s">
        <v>84</v>
      </c>
      <c r="M516" t="s">
        <v>85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86</v>
      </c>
      <c r="U516" t="b">
        <v>0</v>
      </c>
      <c r="V516" t="s">
        <v>381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1192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</row>
    <row r="517" spans="1:57" x14ac:dyDescent="0.45">
      <c r="A517" t="s">
        <v>1208</v>
      </c>
      <c r="B517" t="s">
        <v>77</v>
      </c>
      <c r="C517" t="s">
        <v>1206</v>
      </c>
      <c r="D517" t="s">
        <v>79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80</v>
      </c>
      <c r="G517" t="s">
        <v>80</v>
      </c>
      <c r="H517" t="s">
        <v>81</v>
      </c>
      <c r="I517" t="s">
        <v>1209</v>
      </c>
      <c r="J517">
        <v>93</v>
      </c>
      <c r="K517" t="s">
        <v>83</v>
      </c>
      <c r="L517" t="s">
        <v>84</v>
      </c>
      <c r="M517" t="s">
        <v>85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86</v>
      </c>
      <c r="U517" t="b">
        <v>0</v>
      </c>
      <c r="V517" t="s">
        <v>381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86</v>
      </c>
      <c r="AI517" t="s">
        <v>86</v>
      </c>
      <c r="AJ517" t="s">
        <v>86</v>
      </c>
      <c r="AK517" t="s">
        <v>86</v>
      </c>
      <c r="AL517" t="s">
        <v>86</v>
      </c>
      <c r="AM517" t="s">
        <v>86</v>
      </c>
      <c r="AN517" t="s">
        <v>86</v>
      </c>
      <c r="AO517" t="s">
        <v>86</v>
      </c>
      <c r="AP517" t="s">
        <v>86</v>
      </c>
      <c r="AQ517" t="s">
        <v>86</v>
      </c>
      <c r="AR517" t="s">
        <v>86</v>
      </c>
      <c r="AS517" t="s">
        <v>86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</row>
    <row r="518" spans="1:57" x14ac:dyDescent="0.45">
      <c r="A518" t="s">
        <v>1210</v>
      </c>
      <c r="B518" t="s">
        <v>77</v>
      </c>
      <c r="C518" t="s">
        <v>1206</v>
      </c>
      <c r="D518" t="s">
        <v>79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80</v>
      </c>
      <c r="G518" t="s">
        <v>80</v>
      </c>
      <c r="H518" t="s">
        <v>81</v>
      </c>
      <c r="I518" t="s">
        <v>1211</v>
      </c>
      <c r="J518">
        <v>59</v>
      </c>
      <c r="K518" t="s">
        <v>83</v>
      </c>
      <c r="L518" t="s">
        <v>84</v>
      </c>
      <c r="M518" t="s">
        <v>85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86</v>
      </c>
      <c r="U518" t="b">
        <v>0</v>
      </c>
      <c r="V518" t="s">
        <v>381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298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</row>
    <row r="519" spans="1:57" x14ac:dyDescent="0.45">
      <c r="A519" t="s">
        <v>1212</v>
      </c>
      <c r="B519" t="s">
        <v>77</v>
      </c>
      <c r="C519" t="s">
        <v>1206</v>
      </c>
      <c r="D519" t="s">
        <v>79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80</v>
      </c>
      <c r="G519" t="s">
        <v>80</v>
      </c>
      <c r="H519" t="s">
        <v>81</v>
      </c>
      <c r="I519" t="s">
        <v>1213</v>
      </c>
      <c r="J519">
        <v>32</v>
      </c>
      <c r="K519" t="s">
        <v>83</v>
      </c>
      <c r="L519" t="s">
        <v>84</v>
      </c>
      <c r="M519" t="s">
        <v>85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86</v>
      </c>
      <c r="U519" t="b">
        <v>0</v>
      </c>
      <c r="V519" t="s">
        <v>244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298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 t="s">
        <v>86</v>
      </c>
      <c r="BB519" t="s">
        <v>86</v>
      </c>
      <c r="BC519" t="s">
        <v>86</v>
      </c>
      <c r="BD519" t="s">
        <v>86</v>
      </c>
      <c r="BE519" t="s">
        <v>86</v>
      </c>
    </row>
    <row r="520" spans="1:57" x14ac:dyDescent="0.45">
      <c r="A520" t="s">
        <v>1214</v>
      </c>
      <c r="B520" t="s">
        <v>77</v>
      </c>
      <c r="C520" t="s">
        <v>1206</v>
      </c>
      <c r="D520" t="s">
        <v>79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80</v>
      </c>
      <c r="G520" t="s">
        <v>80</v>
      </c>
      <c r="H520" t="s">
        <v>81</v>
      </c>
      <c r="I520" t="s">
        <v>1215</v>
      </c>
      <c r="J520">
        <v>28</v>
      </c>
      <c r="K520" t="s">
        <v>83</v>
      </c>
      <c r="L520" t="s">
        <v>84</v>
      </c>
      <c r="M520" t="s">
        <v>85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86</v>
      </c>
      <c r="U520" t="b">
        <v>0</v>
      </c>
      <c r="V520" t="s">
        <v>244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86</v>
      </c>
      <c r="AI520" t="s">
        <v>86</v>
      </c>
      <c r="AJ520" t="s">
        <v>86</v>
      </c>
      <c r="AK520" t="s">
        <v>86</v>
      </c>
      <c r="AL520" t="s">
        <v>86</v>
      </c>
      <c r="AM520" t="s">
        <v>86</v>
      </c>
      <c r="AN520" t="s">
        <v>86</v>
      </c>
      <c r="AO520" t="s">
        <v>86</v>
      </c>
      <c r="AP520" t="s">
        <v>86</v>
      </c>
      <c r="AQ520" t="s">
        <v>86</v>
      </c>
      <c r="AR520" t="s">
        <v>86</v>
      </c>
      <c r="AS520" t="s">
        <v>86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</row>
    <row r="521" spans="1:57" x14ac:dyDescent="0.45">
      <c r="A521" t="s">
        <v>1216</v>
      </c>
      <c r="B521" t="s">
        <v>77</v>
      </c>
      <c r="C521" t="s">
        <v>1217</v>
      </c>
      <c r="D521" t="s">
        <v>79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80</v>
      </c>
      <c r="G521" t="s">
        <v>80</v>
      </c>
      <c r="H521" t="s">
        <v>81</v>
      </c>
      <c r="I521" t="s">
        <v>1218</v>
      </c>
      <c r="J521">
        <v>492</v>
      </c>
      <c r="K521" t="s">
        <v>83</v>
      </c>
      <c r="L521" t="s">
        <v>84</v>
      </c>
      <c r="M521" t="s">
        <v>85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86</v>
      </c>
      <c r="U521" t="b">
        <v>0</v>
      </c>
      <c r="V521" t="s">
        <v>321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86</v>
      </c>
      <c r="AI521" t="s">
        <v>86</v>
      </c>
      <c r="AJ521" t="s">
        <v>86</v>
      </c>
      <c r="AK521" t="s">
        <v>86</v>
      </c>
      <c r="AL521" t="s">
        <v>86</v>
      </c>
      <c r="AM521" t="s">
        <v>86</v>
      </c>
      <c r="AN521" t="s">
        <v>86</v>
      </c>
      <c r="AO521" t="s">
        <v>86</v>
      </c>
      <c r="AP521" t="s">
        <v>86</v>
      </c>
      <c r="AQ521" t="s">
        <v>86</v>
      </c>
      <c r="AR521" t="s">
        <v>86</v>
      </c>
      <c r="AS521" t="s">
        <v>86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</row>
    <row r="522" spans="1:57" x14ac:dyDescent="0.45">
      <c r="A522" t="s">
        <v>1219</v>
      </c>
      <c r="B522" t="s">
        <v>77</v>
      </c>
      <c r="C522" t="s">
        <v>1220</v>
      </c>
      <c r="D522" t="s">
        <v>79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80</v>
      </c>
      <c r="G522" t="s">
        <v>80</v>
      </c>
      <c r="H522" t="s">
        <v>81</v>
      </c>
      <c r="I522" t="s">
        <v>1221</v>
      </c>
      <c r="J522">
        <v>215</v>
      </c>
      <c r="K522" t="s">
        <v>83</v>
      </c>
      <c r="L522" t="s">
        <v>84</v>
      </c>
      <c r="M522" t="s">
        <v>85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86</v>
      </c>
      <c r="U522" t="b">
        <v>0</v>
      </c>
      <c r="V522" t="s">
        <v>244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86</v>
      </c>
      <c r="AI522" t="s">
        <v>86</v>
      </c>
      <c r="AJ522" t="s">
        <v>86</v>
      </c>
      <c r="AK522" t="s">
        <v>86</v>
      </c>
      <c r="AL522" t="s">
        <v>86</v>
      </c>
      <c r="AM522" t="s">
        <v>86</v>
      </c>
      <c r="AN522" t="s">
        <v>86</v>
      </c>
      <c r="AO522" t="s">
        <v>86</v>
      </c>
      <c r="AP522" t="s">
        <v>86</v>
      </c>
      <c r="AQ522" t="s">
        <v>86</v>
      </c>
      <c r="AR522" t="s">
        <v>86</v>
      </c>
      <c r="AS522" t="s">
        <v>86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</row>
    <row r="523" spans="1:57" x14ac:dyDescent="0.45">
      <c r="A523" t="s">
        <v>1222</v>
      </c>
      <c r="B523" t="s">
        <v>77</v>
      </c>
      <c r="C523" t="s">
        <v>1206</v>
      </c>
      <c r="D523" t="s">
        <v>79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80</v>
      </c>
      <c r="G523" t="s">
        <v>80</v>
      </c>
      <c r="H523" t="s">
        <v>81</v>
      </c>
      <c r="I523" t="s">
        <v>1209</v>
      </c>
      <c r="J523">
        <v>117</v>
      </c>
      <c r="K523" t="s">
        <v>83</v>
      </c>
      <c r="L523" t="s">
        <v>84</v>
      </c>
      <c r="M523" t="s">
        <v>85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86</v>
      </c>
      <c r="U523" t="b">
        <v>1</v>
      </c>
      <c r="V523" t="s">
        <v>381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1192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</row>
    <row r="524" spans="1:57" x14ac:dyDescent="0.45">
      <c r="A524" t="s">
        <v>1223</v>
      </c>
      <c r="B524" t="s">
        <v>77</v>
      </c>
      <c r="C524" t="s">
        <v>1202</v>
      </c>
      <c r="D524" t="s">
        <v>79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80</v>
      </c>
      <c r="G524" t="s">
        <v>80</v>
      </c>
      <c r="H524" t="s">
        <v>81</v>
      </c>
      <c r="I524" t="s">
        <v>1203</v>
      </c>
      <c r="J524">
        <v>278</v>
      </c>
      <c r="K524" t="s">
        <v>83</v>
      </c>
      <c r="L524" t="s">
        <v>84</v>
      </c>
      <c r="M524" t="s">
        <v>85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86</v>
      </c>
      <c r="U524" t="b">
        <v>1</v>
      </c>
      <c r="V524" t="s">
        <v>244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298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</row>
    <row r="525" spans="1:57" x14ac:dyDescent="0.45">
      <c r="A525" t="s">
        <v>1224</v>
      </c>
      <c r="B525" t="s">
        <v>77</v>
      </c>
      <c r="C525" t="s">
        <v>1206</v>
      </c>
      <c r="D525" t="s">
        <v>79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80</v>
      </c>
      <c r="G525" t="s">
        <v>80</v>
      </c>
      <c r="H525" t="s">
        <v>81</v>
      </c>
      <c r="I525" t="s">
        <v>1215</v>
      </c>
      <c r="J525">
        <v>84</v>
      </c>
      <c r="K525" t="s">
        <v>83</v>
      </c>
      <c r="L525" t="s">
        <v>84</v>
      </c>
      <c r="M525" t="s">
        <v>85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86</v>
      </c>
      <c r="U525" t="b">
        <v>1</v>
      </c>
      <c r="V525" t="s">
        <v>381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298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</row>
    <row r="526" spans="1:57" x14ac:dyDescent="0.45">
      <c r="A526" t="s">
        <v>1225</v>
      </c>
      <c r="B526" t="s">
        <v>77</v>
      </c>
      <c r="C526" t="s">
        <v>1217</v>
      </c>
      <c r="D526" t="s">
        <v>79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80</v>
      </c>
      <c r="G526" t="s">
        <v>80</v>
      </c>
      <c r="H526" t="s">
        <v>81</v>
      </c>
      <c r="I526" t="s">
        <v>1218</v>
      </c>
      <c r="J526">
        <v>676</v>
      </c>
      <c r="K526" t="s">
        <v>83</v>
      </c>
      <c r="L526" t="s">
        <v>84</v>
      </c>
      <c r="M526" t="s">
        <v>85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86</v>
      </c>
      <c r="U526" t="b">
        <v>1</v>
      </c>
      <c r="V526" t="s">
        <v>321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298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</row>
    <row r="527" spans="1:57" x14ac:dyDescent="0.45">
      <c r="A527" t="s">
        <v>1226</v>
      </c>
      <c r="B527" t="s">
        <v>77</v>
      </c>
      <c r="C527" t="s">
        <v>1220</v>
      </c>
      <c r="D527" t="s">
        <v>79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80</v>
      </c>
      <c r="G527" t="s">
        <v>80</v>
      </c>
      <c r="H527" t="s">
        <v>81</v>
      </c>
      <c r="I527" t="s">
        <v>1221</v>
      </c>
      <c r="J527">
        <v>315</v>
      </c>
      <c r="K527" t="s">
        <v>83</v>
      </c>
      <c r="L527" t="s">
        <v>84</v>
      </c>
      <c r="M527" t="s">
        <v>85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86</v>
      </c>
      <c r="U527" t="b">
        <v>1</v>
      </c>
      <c r="V527" t="s">
        <v>244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1192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</row>
    <row r="528" spans="1:57" x14ac:dyDescent="0.45">
      <c r="A528" t="s">
        <v>1227</v>
      </c>
      <c r="B528" t="s">
        <v>77</v>
      </c>
      <c r="C528" t="s">
        <v>871</v>
      </c>
      <c r="D528" t="s">
        <v>79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80</v>
      </c>
      <c r="G528" t="s">
        <v>80</v>
      </c>
      <c r="H528" t="s">
        <v>81</v>
      </c>
      <c r="I528" t="s">
        <v>885</v>
      </c>
      <c r="J528">
        <v>56</v>
      </c>
      <c r="K528" t="s">
        <v>83</v>
      </c>
      <c r="L528" t="s">
        <v>84</v>
      </c>
      <c r="M528" t="s">
        <v>85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86</v>
      </c>
      <c r="U528" t="b">
        <v>1</v>
      </c>
      <c r="V528" t="s">
        <v>138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101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</row>
    <row r="529" spans="1:57" x14ac:dyDescent="0.45">
      <c r="A529" t="s">
        <v>1228</v>
      </c>
      <c r="B529" t="s">
        <v>77</v>
      </c>
      <c r="C529" t="s">
        <v>1052</v>
      </c>
      <c r="D529" t="s">
        <v>79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80</v>
      </c>
      <c r="G529" t="s">
        <v>80</v>
      </c>
      <c r="H529" t="s">
        <v>81</v>
      </c>
      <c r="I529" t="s">
        <v>1053</v>
      </c>
      <c r="J529">
        <v>591</v>
      </c>
      <c r="K529" t="s">
        <v>83</v>
      </c>
      <c r="L529" t="s">
        <v>84</v>
      </c>
      <c r="M529" t="s">
        <v>85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86</v>
      </c>
      <c r="U529" t="b">
        <v>1</v>
      </c>
      <c r="V529" t="s">
        <v>179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189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</row>
    <row r="530" spans="1:57" x14ac:dyDescent="0.45">
      <c r="A530" t="s">
        <v>1229</v>
      </c>
      <c r="B530" t="s">
        <v>77</v>
      </c>
      <c r="C530" t="s">
        <v>1230</v>
      </c>
      <c r="D530" t="s">
        <v>79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80</v>
      </c>
      <c r="G530" t="s">
        <v>80</v>
      </c>
      <c r="H530" t="s">
        <v>81</v>
      </c>
      <c r="I530" t="s">
        <v>1231</v>
      </c>
      <c r="J530">
        <v>76</v>
      </c>
      <c r="K530" t="s">
        <v>83</v>
      </c>
      <c r="L530" t="s">
        <v>84</v>
      </c>
      <c r="M530" t="s">
        <v>85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86</v>
      </c>
      <c r="U530" t="b">
        <v>0</v>
      </c>
      <c r="V530" t="s">
        <v>87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86</v>
      </c>
      <c r="AI530" t="s">
        <v>86</v>
      </c>
      <c r="AJ530" t="s">
        <v>86</v>
      </c>
      <c r="AK530" t="s">
        <v>86</v>
      </c>
      <c r="AL530" t="s">
        <v>86</v>
      </c>
      <c r="AM530" t="s">
        <v>86</v>
      </c>
      <c r="AN530" t="s">
        <v>86</v>
      </c>
      <c r="AO530" t="s">
        <v>86</v>
      </c>
      <c r="AP530" t="s">
        <v>86</v>
      </c>
      <c r="AQ530" t="s">
        <v>86</v>
      </c>
      <c r="AR530" t="s">
        <v>86</v>
      </c>
      <c r="AS530" t="s">
        <v>86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</row>
    <row r="531" spans="1:57" x14ac:dyDescent="0.45">
      <c r="A531" t="s">
        <v>1232</v>
      </c>
      <c r="B531" t="s">
        <v>77</v>
      </c>
      <c r="C531" t="s">
        <v>1143</v>
      </c>
      <c r="D531" t="s">
        <v>79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80</v>
      </c>
      <c r="G531" t="s">
        <v>80</v>
      </c>
      <c r="H531" t="s">
        <v>81</v>
      </c>
      <c r="I531" t="s">
        <v>1144</v>
      </c>
      <c r="J531">
        <v>204</v>
      </c>
      <c r="K531" t="s">
        <v>83</v>
      </c>
      <c r="L531" t="s">
        <v>84</v>
      </c>
      <c r="M531" t="s">
        <v>85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86</v>
      </c>
      <c r="U531" t="b">
        <v>1</v>
      </c>
      <c r="V531" t="s">
        <v>188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189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</row>
    <row r="532" spans="1:57" x14ac:dyDescent="0.45">
      <c r="A532" t="s">
        <v>1233</v>
      </c>
      <c r="B532" t="s">
        <v>77</v>
      </c>
      <c r="C532" t="s">
        <v>1085</v>
      </c>
      <c r="D532" t="s">
        <v>79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80</v>
      </c>
      <c r="G532" t="s">
        <v>80</v>
      </c>
      <c r="H532" t="s">
        <v>81</v>
      </c>
      <c r="I532" t="s">
        <v>1086</v>
      </c>
      <c r="J532">
        <v>232</v>
      </c>
      <c r="K532" t="s">
        <v>83</v>
      </c>
      <c r="L532" t="s">
        <v>84</v>
      </c>
      <c r="M532" t="s">
        <v>85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86</v>
      </c>
      <c r="U532" t="b">
        <v>1</v>
      </c>
      <c r="V532" t="s">
        <v>530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98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</row>
    <row r="533" spans="1:57" x14ac:dyDescent="0.45">
      <c r="A533" t="s">
        <v>1234</v>
      </c>
      <c r="B533" t="s">
        <v>77</v>
      </c>
      <c r="C533" t="s">
        <v>1230</v>
      </c>
      <c r="D533" t="s">
        <v>79</v>
      </c>
      <c r="E533" s="2" t="str">
        <f>HYPERLINK("capsilon://?command=openfolder&amp;siteaddress=FAM.docvelocity-na8.net&amp;folderid=FX7D7B12B2-393C-D28C-991A-791B5BE057F7","FX220313813")</f>
        <v>FX220313813</v>
      </c>
      <c r="F533" t="s">
        <v>80</v>
      </c>
      <c r="G533" t="s">
        <v>80</v>
      </c>
      <c r="H533" t="s">
        <v>81</v>
      </c>
      <c r="I533" t="s">
        <v>1231</v>
      </c>
      <c r="J533">
        <v>104</v>
      </c>
      <c r="K533" t="s">
        <v>83</v>
      </c>
      <c r="L533" t="s">
        <v>84</v>
      </c>
      <c r="M533" t="s">
        <v>85</v>
      </c>
      <c r="N533">
        <v>2</v>
      </c>
      <c r="O533" s="1">
        <v>44652.65525462963</v>
      </c>
      <c r="P533" s="1">
        <v>44652.667442129627</v>
      </c>
      <c r="Q533">
        <v>143</v>
      </c>
      <c r="R533">
        <v>910</v>
      </c>
      <c r="S533" t="b">
        <v>0</v>
      </c>
      <c r="T533" t="s">
        <v>86</v>
      </c>
      <c r="U533" t="b">
        <v>1</v>
      </c>
      <c r="V533" t="s">
        <v>147</v>
      </c>
      <c r="W533" s="1">
        <v>44652.660497685189</v>
      </c>
      <c r="X533">
        <v>372</v>
      </c>
      <c r="Y533">
        <v>85</v>
      </c>
      <c r="Z533">
        <v>0</v>
      </c>
      <c r="AA533">
        <v>85</v>
      </c>
      <c r="AB533">
        <v>0</v>
      </c>
      <c r="AC533">
        <v>1</v>
      </c>
      <c r="AD533">
        <v>19</v>
      </c>
      <c r="AE533">
        <v>0</v>
      </c>
      <c r="AF533">
        <v>0</v>
      </c>
      <c r="AG533">
        <v>0</v>
      </c>
      <c r="AH533" t="s">
        <v>98</v>
      </c>
      <c r="AI533" s="1">
        <v>44652.667442129627</v>
      </c>
      <c r="AJ533">
        <v>538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19</v>
      </c>
      <c r="AQ533">
        <v>0</v>
      </c>
      <c r="AR533">
        <v>0</v>
      </c>
      <c r="AS533">
        <v>0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</row>
    <row r="534" spans="1:57" x14ac:dyDescent="0.45">
      <c r="A534" t="s">
        <v>1235</v>
      </c>
      <c r="B534" t="s">
        <v>77</v>
      </c>
      <c r="C534" t="s">
        <v>1236</v>
      </c>
      <c r="D534" t="s">
        <v>79</v>
      </c>
      <c r="E534" s="2" t="str">
        <f>HYPERLINK("capsilon://?command=openfolder&amp;siteaddress=FAM.docvelocity-na8.net&amp;folderid=FX40396312-8410-8481-6606-914FF55A20EF","FX220312706")</f>
        <v>FX220312706</v>
      </c>
      <c r="F534" t="s">
        <v>80</v>
      </c>
      <c r="G534" t="s">
        <v>80</v>
      </c>
      <c r="H534" t="s">
        <v>81</v>
      </c>
      <c r="I534" t="s">
        <v>1237</v>
      </c>
      <c r="J534">
        <v>216</v>
      </c>
      <c r="K534" t="s">
        <v>83</v>
      </c>
      <c r="L534" t="s">
        <v>84</v>
      </c>
      <c r="M534" t="s">
        <v>85</v>
      </c>
      <c r="N534">
        <v>1</v>
      </c>
      <c r="O534" s="1">
        <v>44652.684490740743</v>
      </c>
      <c r="P534" s="1">
        <v>44652.725127314814</v>
      </c>
      <c r="Q534">
        <v>3274</v>
      </c>
      <c r="R534">
        <v>237</v>
      </c>
      <c r="S534" t="b">
        <v>0</v>
      </c>
      <c r="T534" t="s">
        <v>86</v>
      </c>
      <c r="U534" t="b">
        <v>0</v>
      </c>
      <c r="V534" t="s">
        <v>87</v>
      </c>
      <c r="W534" s="1">
        <v>44652.725127314814</v>
      </c>
      <c r="X534">
        <v>113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216</v>
      </c>
      <c r="AE534">
        <v>204</v>
      </c>
      <c r="AF534">
        <v>0</v>
      </c>
      <c r="AG534">
        <v>4</v>
      </c>
      <c r="AH534" t="s">
        <v>86</v>
      </c>
      <c r="AI534" t="s">
        <v>86</v>
      </c>
      <c r="AJ534" t="s">
        <v>86</v>
      </c>
      <c r="AK534" t="s">
        <v>86</v>
      </c>
      <c r="AL534" t="s">
        <v>86</v>
      </c>
      <c r="AM534" t="s">
        <v>86</v>
      </c>
      <c r="AN534" t="s">
        <v>86</v>
      </c>
      <c r="AO534" t="s">
        <v>86</v>
      </c>
      <c r="AP534" t="s">
        <v>86</v>
      </c>
      <c r="AQ534" t="s">
        <v>86</v>
      </c>
      <c r="AR534" t="s">
        <v>86</v>
      </c>
      <c r="AS534" t="s">
        <v>86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</row>
    <row r="535" spans="1:57" x14ac:dyDescent="0.45">
      <c r="A535" t="s">
        <v>1238</v>
      </c>
      <c r="B535" t="s">
        <v>77</v>
      </c>
      <c r="C535" t="s">
        <v>1239</v>
      </c>
      <c r="D535" t="s">
        <v>79</v>
      </c>
      <c r="E535" s="2" t="str">
        <f>HYPERLINK("capsilon://?command=openfolder&amp;siteaddress=FAM.docvelocity-na8.net&amp;folderid=FX1D04938E-3C8D-2E85-B377-BE6F5D36B06E","FX220313666")</f>
        <v>FX220313666</v>
      </c>
      <c r="F535" t="s">
        <v>80</v>
      </c>
      <c r="G535" t="s">
        <v>80</v>
      </c>
      <c r="H535" t="s">
        <v>81</v>
      </c>
      <c r="I535" t="s">
        <v>1240</v>
      </c>
      <c r="J535">
        <v>136</v>
      </c>
      <c r="K535" t="s">
        <v>83</v>
      </c>
      <c r="L535" t="s">
        <v>84</v>
      </c>
      <c r="M535" t="s">
        <v>85</v>
      </c>
      <c r="N535">
        <v>1</v>
      </c>
      <c r="O535" s="1">
        <v>44652.688252314816</v>
      </c>
      <c r="P535" s="1">
        <v>44652.72625</v>
      </c>
      <c r="Q535">
        <v>2823</v>
      </c>
      <c r="R535">
        <v>460</v>
      </c>
      <c r="S535" t="b">
        <v>0</v>
      </c>
      <c r="T535" t="s">
        <v>86</v>
      </c>
      <c r="U535" t="b">
        <v>0</v>
      </c>
      <c r="V535" t="s">
        <v>87</v>
      </c>
      <c r="W535" s="1">
        <v>44652.72625</v>
      </c>
      <c r="X535">
        <v>96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136</v>
      </c>
      <c r="AE535">
        <v>124</v>
      </c>
      <c r="AF535">
        <v>0</v>
      </c>
      <c r="AG535">
        <v>4</v>
      </c>
      <c r="AH535" t="s">
        <v>86</v>
      </c>
      <c r="AI535" t="s">
        <v>86</v>
      </c>
      <c r="AJ535" t="s">
        <v>86</v>
      </c>
      <c r="AK535" t="s">
        <v>86</v>
      </c>
      <c r="AL535" t="s">
        <v>86</v>
      </c>
      <c r="AM535" t="s">
        <v>86</v>
      </c>
      <c r="AN535" t="s">
        <v>86</v>
      </c>
      <c r="AO535" t="s">
        <v>86</v>
      </c>
      <c r="AP535" t="s">
        <v>86</v>
      </c>
      <c r="AQ535" t="s">
        <v>86</v>
      </c>
      <c r="AR535" t="s">
        <v>86</v>
      </c>
      <c r="AS535" t="s">
        <v>86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</row>
    <row r="536" spans="1:57" x14ac:dyDescent="0.45">
      <c r="A536" t="s">
        <v>1241</v>
      </c>
      <c r="B536" t="s">
        <v>77</v>
      </c>
      <c r="C536" t="s">
        <v>1242</v>
      </c>
      <c r="D536" t="s">
        <v>79</v>
      </c>
      <c r="E536" s="2" t="str">
        <f>HYPERLINK("capsilon://?command=openfolder&amp;siteaddress=FAM.docvelocity-na8.net&amp;folderid=FXCD01AA0B-3C53-D23B-6021-25F542B2FEB5","FX220414")</f>
        <v>FX220414</v>
      </c>
      <c r="F536" t="s">
        <v>80</v>
      </c>
      <c r="G536" t="s">
        <v>80</v>
      </c>
      <c r="H536" t="s">
        <v>81</v>
      </c>
      <c r="I536" t="s">
        <v>1243</v>
      </c>
      <c r="J536">
        <v>150</v>
      </c>
      <c r="K536" t="s">
        <v>83</v>
      </c>
      <c r="L536" t="s">
        <v>84</v>
      </c>
      <c r="M536" t="s">
        <v>85</v>
      </c>
      <c r="N536">
        <v>1</v>
      </c>
      <c r="O536" s="1">
        <v>44652.705335648148</v>
      </c>
      <c r="P536" s="1">
        <v>44652.727939814817</v>
      </c>
      <c r="Q536">
        <v>1723</v>
      </c>
      <c r="R536">
        <v>230</v>
      </c>
      <c r="S536" t="b">
        <v>0</v>
      </c>
      <c r="T536" t="s">
        <v>86</v>
      </c>
      <c r="U536" t="b">
        <v>0</v>
      </c>
      <c r="V536" t="s">
        <v>87</v>
      </c>
      <c r="W536" s="1">
        <v>44652.727939814817</v>
      </c>
      <c r="X536">
        <v>124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150</v>
      </c>
      <c r="AE536">
        <v>138</v>
      </c>
      <c r="AF536">
        <v>0</v>
      </c>
      <c r="AG536">
        <v>3</v>
      </c>
      <c r="AH536" t="s">
        <v>86</v>
      </c>
      <c r="AI536" t="s">
        <v>86</v>
      </c>
      <c r="AJ536" t="s">
        <v>86</v>
      </c>
      <c r="AK536" t="s">
        <v>86</v>
      </c>
      <c r="AL536" t="s">
        <v>86</v>
      </c>
      <c r="AM536" t="s">
        <v>86</v>
      </c>
      <c r="AN536" t="s">
        <v>86</v>
      </c>
      <c r="AO536" t="s">
        <v>86</v>
      </c>
      <c r="AP536" t="s">
        <v>86</v>
      </c>
      <c r="AQ536" t="s">
        <v>86</v>
      </c>
      <c r="AR536" t="s">
        <v>86</v>
      </c>
      <c r="AS536" t="s">
        <v>86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</row>
    <row r="537" spans="1:57" x14ac:dyDescent="0.45">
      <c r="A537" t="s">
        <v>1244</v>
      </c>
      <c r="B537" t="s">
        <v>77</v>
      </c>
      <c r="C537" t="s">
        <v>1245</v>
      </c>
      <c r="D537" t="s">
        <v>79</v>
      </c>
      <c r="E537" s="2" t="str">
        <f>HYPERLINK("capsilon://?command=openfolder&amp;siteaddress=FAM.docvelocity-na8.net&amp;folderid=FXB63F29BF-2634-EC21-BE50-2943D1410F38","FX220313205")</f>
        <v>FX220313205</v>
      </c>
      <c r="F537" t="s">
        <v>80</v>
      </c>
      <c r="G537" t="s">
        <v>80</v>
      </c>
      <c r="H537" t="s">
        <v>81</v>
      </c>
      <c r="I537" t="s">
        <v>1246</v>
      </c>
      <c r="J537">
        <v>28</v>
      </c>
      <c r="K537" t="s">
        <v>83</v>
      </c>
      <c r="L537" t="s">
        <v>84</v>
      </c>
      <c r="M537" t="s">
        <v>85</v>
      </c>
      <c r="N537">
        <v>2</v>
      </c>
      <c r="O537" s="1">
        <v>44652.715694444443</v>
      </c>
      <c r="P537" s="1">
        <v>44652.751145833332</v>
      </c>
      <c r="Q537">
        <v>2413</v>
      </c>
      <c r="R537">
        <v>650</v>
      </c>
      <c r="S537" t="b">
        <v>0</v>
      </c>
      <c r="T537" t="s">
        <v>86</v>
      </c>
      <c r="U537" t="b">
        <v>0</v>
      </c>
      <c r="V537" t="s">
        <v>147</v>
      </c>
      <c r="W537" s="1">
        <v>44652.72347222222</v>
      </c>
      <c r="X537">
        <v>341</v>
      </c>
      <c r="Y537">
        <v>21</v>
      </c>
      <c r="Z537">
        <v>0</v>
      </c>
      <c r="AA537">
        <v>21</v>
      </c>
      <c r="AB537">
        <v>0</v>
      </c>
      <c r="AC537">
        <v>4</v>
      </c>
      <c r="AD537">
        <v>7</v>
      </c>
      <c r="AE537">
        <v>0</v>
      </c>
      <c r="AF537">
        <v>0</v>
      </c>
      <c r="AG537">
        <v>0</v>
      </c>
      <c r="AH537" t="s">
        <v>114</v>
      </c>
      <c r="AI537" s="1">
        <v>44652.751145833332</v>
      </c>
      <c r="AJ537">
        <v>186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6</v>
      </c>
      <c r="AQ537">
        <v>0</v>
      </c>
      <c r="AR537">
        <v>0</v>
      </c>
      <c r="AS537">
        <v>0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</row>
    <row r="538" spans="1:57" x14ac:dyDescent="0.45">
      <c r="A538" t="s">
        <v>1247</v>
      </c>
      <c r="B538" t="s">
        <v>77</v>
      </c>
      <c r="C538" t="s">
        <v>1245</v>
      </c>
      <c r="D538" t="s">
        <v>79</v>
      </c>
      <c r="E538" s="2" t="str">
        <f>HYPERLINK("capsilon://?command=openfolder&amp;siteaddress=FAM.docvelocity-na8.net&amp;folderid=FXB63F29BF-2634-EC21-BE50-2943D1410F38","FX220313205")</f>
        <v>FX220313205</v>
      </c>
      <c r="F538" t="s">
        <v>80</v>
      </c>
      <c r="G538" t="s">
        <v>80</v>
      </c>
      <c r="H538" t="s">
        <v>81</v>
      </c>
      <c r="I538" t="s">
        <v>1248</v>
      </c>
      <c r="J538">
        <v>32</v>
      </c>
      <c r="K538" t="s">
        <v>83</v>
      </c>
      <c r="L538" t="s">
        <v>84</v>
      </c>
      <c r="M538" t="s">
        <v>85</v>
      </c>
      <c r="N538">
        <v>2</v>
      </c>
      <c r="O538" s="1">
        <v>44652.715856481482</v>
      </c>
      <c r="P538" s="1">
        <v>44652.751458333332</v>
      </c>
      <c r="Q538">
        <v>2995</v>
      </c>
      <c r="R538">
        <v>81</v>
      </c>
      <c r="S538" t="b">
        <v>0</v>
      </c>
      <c r="T538" t="s">
        <v>86</v>
      </c>
      <c r="U538" t="b">
        <v>0</v>
      </c>
      <c r="V538" t="s">
        <v>195</v>
      </c>
      <c r="W538" s="1">
        <v>44652.721435185187</v>
      </c>
      <c r="X538">
        <v>54</v>
      </c>
      <c r="Y538">
        <v>0</v>
      </c>
      <c r="Z538">
        <v>0</v>
      </c>
      <c r="AA538">
        <v>0</v>
      </c>
      <c r="AB538">
        <v>27</v>
      </c>
      <c r="AC538">
        <v>0</v>
      </c>
      <c r="AD538">
        <v>32</v>
      </c>
      <c r="AE538">
        <v>0</v>
      </c>
      <c r="AF538">
        <v>0</v>
      </c>
      <c r="AG538">
        <v>0</v>
      </c>
      <c r="AH538" t="s">
        <v>114</v>
      </c>
      <c r="AI538" s="1">
        <v>44652.751458333332</v>
      </c>
      <c r="AJ538">
        <v>27</v>
      </c>
      <c r="AK538">
        <v>0</v>
      </c>
      <c r="AL538">
        <v>0</v>
      </c>
      <c r="AM538">
        <v>0</v>
      </c>
      <c r="AN538">
        <v>27</v>
      </c>
      <c r="AO538">
        <v>0</v>
      </c>
      <c r="AP538">
        <v>32</v>
      </c>
      <c r="AQ538">
        <v>0</v>
      </c>
      <c r="AR538">
        <v>0</v>
      </c>
      <c r="AS538">
        <v>0</v>
      </c>
      <c r="AT538" t="s">
        <v>86</v>
      </c>
      <c r="AU538" t="s">
        <v>86</v>
      </c>
      <c r="AV538" t="s">
        <v>86</v>
      </c>
      <c r="AW538" t="s">
        <v>86</v>
      </c>
      <c r="AX538" t="s">
        <v>86</v>
      </c>
      <c r="AY538" t="s">
        <v>86</v>
      </c>
      <c r="AZ538" t="s">
        <v>86</v>
      </c>
      <c r="BA538" t="s">
        <v>86</v>
      </c>
      <c r="BB538" t="s">
        <v>86</v>
      </c>
      <c r="BC538" t="s">
        <v>86</v>
      </c>
      <c r="BD538" t="s">
        <v>86</v>
      </c>
      <c r="BE538" t="s">
        <v>86</v>
      </c>
    </row>
    <row r="539" spans="1:57" x14ac:dyDescent="0.45">
      <c r="A539" t="s">
        <v>1249</v>
      </c>
      <c r="B539" t="s">
        <v>77</v>
      </c>
      <c r="C539" t="s">
        <v>1245</v>
      </c>
      <c r="D539" t="s">
        <v>79</v>
      </c>
      <c r="E539" s="2" t="str">
        <f>HYPERLINK("capsilon://?command=openfolder&amp;siteaddress=FAM.docvelocity-na8.net&amp;folderid=FXB63F29BF-2634-EC21-BE50-2943D1410F38","FX220313205")</f>
        <v>FX220313205</v>
      </c>
      <c r="F539" t="s">
        <v>80</v>
      </c>
      <c r="G539" t="s">
        <v>80</v>
      </c>
      <c r="H539" t="s">
        <v>81</v>
      </c>
      <c r="I539" t="s">
        <v>1250</v>
      </c>
      <c r="J539">
        <v>32</v>
      </c>
      <c r="K539" t="s">
        <v>83</v>
      </c>
      <c r="L539" t="s">
        <v>84</v>
      </c>
      <c r="M539" t="s">
        <v>85</v>
      </c>
      <c r="N539">
        <v>2</v>
      </c>
      <c r="O539" s="1">
        <v>44652.716134259259</v>
      </c>
      <c r="P539" s="1">
        <v>44652.751736111109</v>
      </c>
      <c r="Q539">
        <v>2996</v>
      </c>
      <c r="R539">
        <v>80</v>
      </c>
      <c r="S539" t="b">
        <v>0</v>
      </c>
      <c r="T539" t="s">
        <v>86</v>
      </c>
      <c r="U539" t="b">
        <v>0</v>
      </c>
      <c r="V539" t="s">
        <v>195</v>
      </c>
      <c r="W539" s="1">
        <v>44652.721956018519</v>
      </c>
      <c r="X539">
        <v>44</v>
      </c>
      <c r="Y539">
        <v>0</v>
      </c>
      <c r="Z539">
        <v>0</v>
      </c>
      <c r="AA539">
        <v>0</v>
      </c>
      <c r="AB539">
        <v>27</v>
      </c>
      <c r="AC539">
        <v>0</v>
      </c>
      <c r="AD539">
        <v>32</v>
      </c>
      <c r="AE539">
        <v>0</v>
      </c>
      <c r="AF539">
        <v>0</v>
      </c>
      <c r="AG539">
        <v>0</v>
      </c>
      <c r="AH539" t="s">
        <v>114</v>
      </c>
      <c r="AI539" s="1">
        <v>44652.751736111109</v>
      </c>
      <c r="AJ539">
        <v>23</v>
      </c>
      <c r="AK539">
        <v>0</v>
      </c>
      <c r="AL539">
        <v>0</v>
      </c>
      <c r="AM539">
        <v>0</v>
      </c>
      <c r="AN539">
        <v>27</v>
      </c>
      <c r="AO539">
        <v>0</v>
      </c>
      <c r="AP539">
        <v>32</v>
      </c>
      <c r="AQ539">
        <v>0</v>
      </c>
      <c r="AR539">
        <v>0</v>
      </c>
      <c r="AS539">
        <v>0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</row>
    <row r="540" spans="1:57" x14ac:dyDescent="0.45">
      <c r="A540" t="s">
        <v>1251</v>
      </c>
      <c r="B540" t="s">
        <v>77</v>
      </c>
      <c r="C540" t="s">
        <v>1252</v>
      </c>
      <c r="D540" t="s">
        <v>79</v>
      </c>
      <c r="E540" s="2" t="str">
        <f>HYPERLINK("capsilon://?command=openfolder&amp;siteaddress=FAM.docvelocity-na8.net&amp;folderid=FXC74A307B-0DDC-43A5-3618-CA94E30EBF77","FX220313377")</f>
        <v>FX220313377</v>
      </c>
      <c r="F540" t="s">
        <v>80</v>
      </c>
      <c r="G540" t="s">
        <v>80</v>
      </c>
      <c r="H540" t="s">
        <v>81</v>
      </c>
      <c r="I540" t="s">
        <v>1253</v>
      </c>
      <c r="J540">
        <v>655</v>
      </c>
      <c r="K540" t="s">
        <v>83</v>
      </c>
      <c r="L540" t="s">
        <v>84</v>
      </c>
      <c r="M540" t="s">
        <v>85</v>
      </c>
      <c r="N540">
        <v>1</v>
      </c>
      <c r="O540" s="1">
        <v>44652.719837962963</v>
      </c>
      <c r="P540" s="1">
        <v>44652.733715277776</v>
      </c>
      <c r="Q540">
        <v>586</v>
      </c>
      <c r="R540">
        <v>613</v>
      </c>
      <c r="S540" t="b">
        <v>0</v>
      </c>
      <c r="T540" t="s">
        <v>86</v>
      </c>
      <c r="U540" t="b">
        <v>0</v>
      </c>
      <c r="V540" t="s">
        <v>87</v>
      </c>
      <c r="W540" s="1">
        <v>44652.733715277776</v>
      </c>
      <c r="X540">
        <v>486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655</v>
      </c>
      <c r="AE540">
        <v>630</v>
      </c>
      <c r="AF540">
        <v>0</v>
      </c>
      <c r="AG540">
        <v>21</v>
      </c>
      <c r="AH540" t="s">
        <v>86</v>
      </c>
      <c r="AI540" t="s">
        <v>86</v>
      </c>
      <c r="AJ540" t="s">
        <v>86</v>
      </c>
      <c r="AK540" t="s">
        <v>86</v>
      </c>
      <c r="AL540" t="s">
        <v>86</v>
      </c>
      <c r="AM540" t="s">
        <v>86</v>
      </c>
      <c r="AN540" t="s">
        <v>86</v>
      </c>
      <c r="AO540" t="s">
        <v>86</v>
      </c>
      <c r="AP540" t="s">
        <v>86</v>
      </c>
      <c r="AQ540" t="s">
        <v>86</v>
      </c>
      <c r="AR540" t="s">
        <v>86</v>
      </c>
      <c r="AS540" t="s">
        <v>86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</row>
    <row r="541" spans="1:57" x14ac:dyDescent="0.45">
      <c r="A541" t="s">
        <v>1254</v>
      </c>
      <c r="B541" t="s">
        <v>77</v>
      </c>
      <c r="C541" t="s">
        <v>1236</v>
      </c>
      <c r="D541" t="s">
        <v>79</v>
      </c>
      <c r="E541" s="2" t="str">
        <f>HYPERLINK("capsilon://?command=openfolder&amp;siteaddress=FAM.docvelocity-na8.net&amp;folderid=FX40396312-8410-8481-6606-914FF55A20EF","FX220312706")</f>
        <v>FX220312706</v>
      </c>
      <c r="F541" t="s">
        <v>80</v>
      </c>
      <c r="G541" t="s">
        <v>80</v>
      </c>
      <c r="H541" t="s">
        <v>81</v>
      </c>
      <c r="I541" t="s">
        <v>1237</v>
      </c>
      <c r="J541">
        <v>268</v>
      </c>
      <c r="K541" t="s">
        <v>83</v>
      </c>
      <c r="L541" t="s">
        <v>84</v>
      </c>
      <c r="M541" t="s">
        <v>85</v>
      </c>
      <c r="N541">
        <v>2</v>
      </c>
      <c r="O541" s="1">
        <v>44652.725983796299</v>
      </c>
      <c r="P541" s="1">
        <v>44652.785740740743</v>
      </c>
      <c r="Q541">
        <v>2380</v>
      </c>
      <c r="R541">
        <v>2783</v>
      </c>
      <c r="S541" t="b">
        <v>0</v>
      </c>
      <c r="T541" t="s">
        <v>86</v>
      </c>
      <c r="U541" t="b">
        <v>1</v>
      </c>
      <c r="V541" t="s">
        <v>97</v>
      </c>
      <c r="W541" s="1">
        <v>44652.754525462966</v>
      </c>
      <c r="X541">
        <v>1410</v>
      </c>
      <c r="Y541">
        <v>234</v>
      </c>
      <c r="Z541">
        <v>0</v>
      </c>
      <c r="AA541">
        <v>234</v>
      </c>
      <c r="AB541">
        <v>0</v>
      </c>
      <c r="AC541">
        <v>47</v>
      </c>
      <c r="AD541">
        <v>34</v>
      </c>
      <c r="AE541">
        <v>0</v>
      </c>
      <c r="AF541">
        <v>0</v>
      </c>
      <c r="AG541">
        <v>0</v>
      </c>
      <c r="AH541" t="s">
        <v>189</v>
      </c>
      <c r="AI541" s="1">
        <v>44652.785740740743</v>
      </c>
      <c r="AJ541">
        <v>1243</v>
      </c>
      <c r="AK541">
        <v>17</v>
      </c>
      <c r="AL541">
        <v>0</v>
      </c>
      <c r="AM541">
        <v>17</v>
      </c>
      <c r="AN541">
        <v>0</v>
      </c>
      <c r="AO541">
        <v>17</v>
      </c>
      <c r="AP541">
        <v>17</v>
      </c>
      <c r="AQ541">
        <v>0</v>
      </c>
      <c r="AR541">
        <v>0</v>
      </c>
      <c r="AS541">
        <v>0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</row>
    <row r="542" spans="1:57" x14ac:dyDescent="0.45">
      <c r="A542" t="s">
        <v>1255</v>
      </c>
      <c r="B542" t="s">
        <v>77</v>
      </c>
      <c r="C542" t="s">
        <v>1239</v>
      </c>
      <c r="D542" t="s">
        <v>79</v>
      </c>
      <c r="E542" s="2" t="str">
        <f>HYPERLINK("capsilon://?command=openfolder&amp;siteaddress=FAM.docvelocity-na8.net&amp;folderid=FX1D04938E-3C8D-2E85-B377-BE6F5D36B06E","FX220313666")</f>
        <v>FX220313666</v>
      </c>
      <c r="F542" t="s">
        <v>80</v>
      </c>
      <c r="G542" t="s">
        <v>80</v>
      </c>
      <c r="H542" t="s">
        <v>81</v>
      </c>
      <c r="I542" t="s">
        <v>1240</v>
      </c>
      <c r="J542">
        <v>188</v>
      </c>
      <c r="K542" t="s">
        <v>83</v>
      </c>
      <c r="L542" t="s">
        <v>84</v>
      </c>
      <c r="M542" t="s">
        <v>85</v>
      </c>
      <c r="N542">
        <v>2</v>
      </c>
      <c r="O542" s="1">
        <v>44652.727060185185</v>
      </c>
      <c r="P542" s="1">
        <v>44653.027268518519</v>
      </c>
      <c r="Q542">
        <v>21223</v>
      </c>
      <c r="R542">
        <v>4715</v>
      </c>
      <c r="S542" t="b">
        <v>0</v>
      </c>
      <c r="T542" t="s">
        <v>86</v>
      </c>
      <c r="U542" t="b">
        <v>1</v>
      </c>
      <c r="V542" t="s">
        <v>319</v>
      </c>
      <c r="W542" s="1">
        <v>44652.996053240742</v>
      </c>
      <c r="X542">
        <v>795</v>
      </c>
      <c r="Y542">
        <v>164</v>
      </c>
      <c r="Z542">
        <v>0</v>
      </c>
      <c r="AA542">
        <v>164</v>
      </c>
      <c r="AB542">
        <v>0</v>
      </c>
      <c r="AC542">
        <v>1</v>
      </c>
      <c r="AD542">
        <v>24</v>
      </c>
      <c r="AE542">
        <v>0</v>
      </c>
      <c r="AF542">
        <v>0</v>
      </c>
      <c r="AG542">
        <v>0</v>
      </c>
      <c r="AH542" t="s">
        <v>239</v>
      </c>
      <c r="AI542" s="1">
        <v>44653.027268518519</v>
      </c>
      <c r="AJ542">
        <v>502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23</v>
      </c>
      <c r="AQ542">
        <v>0</v>
      </c>
      <c r="AR542">
        <v>0</v>
      </c>
      <c r="AS542">
        <v>0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</row>
    <row r="543" spans="1:57" x14ac:dyDescent="0.45">
      <c r="A543" t="s">
        <v>1256</v>
      </c>
      <c r="B543" t="s">
        <v>77</v>
      </c>
      <c r="C543" t="s">
        <v>1242</v>
      </c>
      <c r="D543" t="s">
        <v>79</v>
      </c>
      <c r="E543" s="2" t="str">
        <f>HYPERLINK("capsilon://?command=openfolder&amp;siteaddress=FAM.docvelocity-na8.net&amp;folderid=FXCD01AA0B-3C53-D23B-6021-25F542B2FEB5","FX220414")</f>
        <v>FX220414</v>
      </c>
      <c r="F543" t="s">
        <v>80</v>
      </c>
      <c r="G543" t="s">
        <v>80</v>
      </c>
      <c r="H543" t="s">
        <v>81</v>
      </c>
      <c r="I543" t="s">
        <v>1243</v>
      </c>
      <c r="J543">
        <v>174</v>
      </c>
      <c r="K543" t="s">
        <v>83</v>
      </c>
      <c r="L543" t="s">
        <v>84</v>
      </c>
      <c r="M543" t="s">
        <v>85</v>
      </c>
      <c r="N543">
        <v>2</v>
      </c>
      <c r="O543" s="1">
        <v>44652.728668981479</v>
      </c>
      <c r="P543" s="1">
        <v>44652.791689814818</v>
      </c>
      <c r="Q543">
        <v>4228</v>
      </c>
      <c r="R543">
        <v>1217</v>
      </c>
      <c r="S543" t="b">
        <v>0</v>
      </c>
      <c r="T543" t="s">
        <v>86</v>
      </c>
      <c r="U543" t="b">
        <v>1</v>
      </c>
      <c r="V543" t="s">
        <v>179</v>
      </c>
      <c r="W543" s="1">
        <v>44652.776539351849</v>
      </c>
      <c r="X543">
        <v>660</v>
      </c>
      <c r="Y543">
        <v>147</v>
      </c>
      <c r="Z543">
        <v>0</v>
      </c>
      <c r="AA543">
        <v>147</v>
      </c>
      <c r="AB543">
        <v>0</v>
      </c>
      <c r="AC543">
        <v>11</v>
      </c>
      <c r="AD543">
        <v>27</v>
      </c>
      <c r="AE543">
        <v>0</v>
      </c>
      <c r="AF543">
        <v>0</v>
      </c>
      <c r="AG543">
        <v>0</v>
      </c>
      <c r="AH543" t="s">
        <v>189</v>
      </c>
      <c r="AI543" s="1">
        <v>44652.791689814818</v>
      </c>
      <c r="AJ543">
        <v>513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27</v>
      </c>
      <c r="AQ543">
        <v>0</v>
      </c>
      <c r="AR543">
        <v>0</v>
      </c>
      <c r="AS543">
        <v>0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</row>
    <row r="544" spans="1:57" x14ac:dyDescent="0.45">
      <c r="A544" t="s">
        <v>1257</v>
      </c>
      <c r="B544" t="s">
        <v>77</v>
      </c>
      <c r="C544" t="s">
        <v>95</v>
      </c>
      <c r="D544" t="s">
        <v>79</v>
      </c>
      <c r="E544" s="2" t="str">
        <f>HYPERLINK("capsilon://?command=openfolder&amp;siteaddress=FAM.docvelocity-na8.net&amp;folderid=FX8574FC59-3F0F-3C6E-723F-B5C2F3232736","FX220313677")</f>
        <v>FX220313677</v>
      </c>
      <c r="F544" t="s">
        <v>80</v>
      </c>
      <c r="G544" t="s">
        <v>80</v>
      </c>
      <c r="H544" t="s">
        <v>81</v>
      </c>
      <c r="I544" t="s">
        <v>1258</v>
      </c>
      <c r="J544">
        <v>0</v>
      </c>
      <c r="K544" t="s">
        <v>83</v>
      </c>
      <c r="L544" t="s">
        <v>84</v>
      </c>
      <c r="M544" t="s">
        <v>85</v>
      </c>
      <c r="N544">
        <v>2</v>
      </c>
      <c r="O544" s="1">
        <v>44652.729571759257</v>
      </c>
      <c r="P544" s="1">
        <v>44652.752916666665</v>
      </c>
      <c r="Q544">
        <v>1868</v>
      </c>
      <c r="R544">
        <v>149</v>
      </c>
      <c r="S544" t="b">
        <v>0</v>
      </c>
      <c r="T544" t="s">
        <v>86</v>
      </c>
      <c r="U544" t="b">
        <v>0</v>
      </c>
      <c r="V544" t="s">
        <v>87</v>
      </c>
      <c r="W544" s="1">
        <v>44652.734398148146</v>
      </c>
      <c r="X544">
        <v>48</v>
      </c>
      <c r="Y544">
        <v>9</v>
      </c>
      <c r="Z544">
        <v>0</v>
      </c>
      <c r="AA544">
        <v>9</v>
      </c>
      <c r="AB544">
        <v>0</v>
      </c>
      <c r="AC544">
        <v>0</v>
      </c>
      <c r="AD544">
        <v>-9</v>
      </c>
      <c r="AE544">
        <v>0</v>
      </c>
      <c r="AF544">
        <v>0</v>
      </c>
      <c r="AG544">
        <v>0</v>
      </c>
      <c r="AH544" t="s">
        <v>114</v>
      </c>
      <c r="AI544" s="1">
        <v>44652.752916666665</v>
      </c>
      <c r="AJ544">
        <v>101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</row>
    <row r="545" spans="1:57" x14ac:dyDescent="0.45">
      <c r="A545" t="s">
        <v>1259</v>
      </c>
      <c r="B545" t="s">
        <v>77</v>
      </c>
      <c r="C545" t="s">
        <v>1252</v>
      </c>
      <c r="D545" t="s">
        <v>79</v>
      </c>
      <c r="E545" s="2" t="str">
        <f>HYPERLINK("capsilon://?command=openfolder&amp;siteaddress=FAM.docvelocity-na8.net&amp;folderid=FXC74A307B-0DDC-43A5-3618-CA94E30EBF77","FX220313377")</f>
        <v>FX220313377</v>
      </c>
      <c r="F545" t="s">
        <v>80</v>
      </c>
      <c r="G545" t="s">
        <v>80</v>
      </c>
      <c r="H545" t="s">
        <v>81</v>
      </c>
      <c r="I545" t="s">
        <v>1253</v>
      </c>
      <c r="J545">
        <v>1069</v>
      </c>
      <c r="K545" t="s">
        <v>83</v>
      </c>
      <c r="L545" t="s">
        <v>84</v>
      </c>
      <c r="M545" t="s">
        <v>85</v>
      </c>
      <c r="N545">
        <v>2</v>
      </c>
      <c r="O545" s="1">
        <v>44652.735000000001</v>
      </c>
      <c r="P545" s="1">
        <v>44653.044872685183</v>
      </c>
      <c r="Q545">
        <v>20335</v>
      </c>
      <c r="R545">
        <v>6438</v>
      </c>
      <c r="S545" t="b">
        <v>0</v>
      </c>
      <c r="T545" t="s">
        <v>86</v>
      </c>
      <c r="U545" t="b">
        <v>1</v>
      </c>
      <c r="V545" t="s">
        <v>113</v>
      </c>
      <c r="W545" s="1">
        <v>44652.811712962961</v>
      </c>
      <c r="X545">
        <v>3164</v>
      </c>
      <c r="Y545">
        <v>803</v>
      </c>
      <c r="Z545">
        <v>0</v>
      </c>
      <c r="AA545">
        <v>803</v>
      </c>
      <c r="AB545">
        <v>108</v>
      </c>
      <c r="AC545">
        <v>240</v>
      </c>
      <c r="AD545">
        <v>266</v>
      </c>
      <c r="AE545">
        <v>0</v>
      </c>
      <c r="AF545">
        <v>0</v>
      </c>
      <c r="AG545">
        <v>0</v>
      </c>
      <c r="AH545" t="s">
        <v>239</v>
      </c>
      <c r="AI545" s="1">
        <v>44653.044872685183</v>
      </c>
      <c r="AJ545">
        <v>1520</v>
      </c>
      <c r="AK545">
        <v>3</v>
      </c>
      <c r="AL545">
        <v>0</v>
      </c>
      <c r="AM545">
        <v>3</v>
      </c>
      <c r="AN545">
        <v>108</v>
      </c>
      <c r="AO545">
        <v>3</v>
      </c>
      <c r="AP545">
        <v>263</v>
      </c>
      <c r="AQ545">
        <v>0</v>
      </c>
      <c r="AR545">
        <v>0</v>
      </c>
      <c r="AS545">
        <v>0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</row>
    <row r="546" spans="1:57" x14ac:dyDescent="0.45">
      <c r="A546" t="s">
        <v>1260</v>
      </c>
      <c r="B546" t="s">
        <v>77</v>
      </c>
      <c r="C546" t="s">
        <v>819</v>
      </c>
      <c r="D546" t="s">
        <v>79</v>
      </c>
      <c r="E546" s="2" t="str">
        <f>HYPERLINK("capsilon://?command=openfolder&amp;siteaddress=FAM.docvelocity-na8.net&amp;folderid=FXE57F6F0D-16AA-F6BC-6324-2FC052F777FA","FX220313463")</f>
        <v>FX220313463</v>
      </c>
      <c r="F546" t="s">
        <v>80</v>
      </c>
      <c r="G546" t="s">
        <v>80</v>
      </c>
      <c r="H546" t="s">
        <v>81</v>
      </c>
      <c r="I546" t="s">
        <v>1261</v>
      </c>
      <c r="J546">
        <v>28</v>
      </c>
      <c r="K546" t="s">
        <v>83</v>
      </c>
      <c r="L546" t="s">
        <v>84</v>
      </c>
      <c r="M546" t="s">
        <v>85</v>
      </c>
      <c r="N546">
        <v>2</v>
      </c>
      <c r="O546" s="1">
        <v>44652.782314814816</v>
      </c>
      <c r="P546" s="1">
        <v>44652.794004629628</v>
      </c>
      <c r="Q546">
        <v>649</v>
      </c>
      <c r="R546">
        <v>361</v>
      </c>
      <c r="S546" t="b">
        <v>0</v>
      </c>
      <c r="T546" t="s">
        <v>86</v>
      </c>
      <c r="U546" t="b">
        <v>0</v>
      </c>
      <c r="V546" t="s">
        <v>157</v>
      </c>
      <c r="W546" s="1">
        <v>44652.784768518519</v>
      </c>
      <c r="X546">
        <v>162</v>
      </c>
      <c r="Y546">
        <v>21</v>
      </c>
      <c r="Z546">
        <v>0</v>
      </c>
      <c r="AA546">
        <v>21</v>
      </c>
      <c r="AB546">
        <v>0</v>
      </c>
      <c r="AC546">
        <v>1</v>
      </c>
      <c r="AD546">
        <v>7</v>
      </c>
      <c r="AE546">
        <v>0</v>
      </c>
      <c r="AF546">
        <v>0</v>
      </c>
      <c r="AG546">
        <v>0</v>
      </c>
      <c r="AH546" t="s">
        <v>189</v>
      </c>
      <c r="AI546" s="1">
        <v>44652.794004629628</v>
      </c>
      <c r="AJ546">
        <v>199</v>
      </c>
      <c r="AK546">
        <v>3</v>
      </c>
      <c r="AL546">
        <v>0</v>
      </c>
      <c r="AM546">
        <v>3</v>
      </c>
      <c r="AN546">
        <v>0</v>
      </c>
      <c r="AO546">
        <v>3</v>
      </c>
      <c r="AP546">
        <v>4</v>
      </c>
      <c r="AQ546">
        <v>0</v>
      </c>
      <c r="AR546">
        <v>0</v>
      </c>
      <c r="AS546">
        <v>0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</row>
    <row r="547" spans="1:57" x14ac:dyDescent="0.45">
      <c r="A547" t="s">
        <v>1262</v>
      </c>
      <c r="B547" t="s">
        <v>77</v>
      </c>
      <c r="C547" t="s">
        <v>819</v>
      </c>
      <c r="D547" t="s">
        <v>79</v>
      </c>
      <c r="E547" s="2" t="str">
        <f>HYPERLINK("capsilon://?command=openfolder&amp;siteaddress=FAM.docvelocity-na8.net&amp;folderid=FXE57F6F0D-16AA-F6BC-6324-2FC052F777FA","FX220313463")</f>
        <v>FX220313463</v>
      </c>
      <c r="F547" t="s">
        <v>80</v>
      </c>
      <c r="G547" t="s">
        <v>80</v>
      </c>
      <c r="H547" t="s">
        <v>81</v>
      </c>
      <c r="I547" t="s">
        <v>1263</v>
      </c>
      <c r="J547">
        <v>28</v>
      </c>
      <c r="K547" t="s">
        <v>83</v>
      </c>
      <c r="L547" t="s">
        <v>84</v>
      </c>
      <c r="M547" t="s">
        <v>85</v>
      </c>
      <c r="N547">
        <v>2</v>
      </c>
      <c r="O547" s="1">
        <v>44652.782407407409</v>
      </c>
      <c r="P547" s="1">
        <v>44652.796319444446</v>
      </c>
      <c r="Q547">
        <v>693</v>
      </c>
      <c r="R547">
        <v>509</v>
      </c>
      <c r="S547" t="b">
        <v>0</v>
      </c>
      <c r="T547" t="s">
        <v>86</v>
      </c>
      <c r="U547" t="b">
        <v>0</v>
      </c>
      <c r="V547" t="s">
        <v>157</v>
      </c>
      <c r="W547" s="1">
        <v>44652.788368055553</v>
      </c>
      <c r="X547">
        <v>310</v>
      </c>
      <c r="Y547">
        <v>21</v>
      </c>
      <c r="Z547">
        <v>0</v>
      </c>
      <c r="AA547">
        <v>21</v>
      </c>
      <c r="AB547">
        <v>0</v>
      </c>
      <c r="AC547">
        <v>8</v>
      </c>
      <c r="AD547">
        <v>7</v>
      </c>
      <c r="AE547">
        <v>0</v>
      </c>
      <c r="AF547">
        <v>0</v>
      </c>
      <c r="AG547">
        <v>0</v>
      </c>
      <c r="AH547" t="s">
        <v>189</v>
      </c>
      <c r="AI547" s="1">
        <v>44652.796319444446</v>
      </c>
      <c r="AJ547">
        <v>199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6</v>
      </c>
      <c r="AQ547">
        <v>0</v>
      </c>
      <c r="AR547">
        <v>0</v>
      </c>
      <c r="AS547">
        <v>0</v>
      </c>
      <c r="AT547" t="s">
        <v>86</v>
      </c>
      <c r="AU547" t="s">
        <v>86</v>
      </c>
      <c r="AV547" t="s">
        <v>86</v>
      </c>
      <c r="AW547" t="s">
        <v>86</v>
      </c>
      <c r="AX547" t="s">
        <v>86</v>
      </c>
      <c r="AY547" t="s">
        <v>86</v>
      </c>
      <c r="AZ547" t="s">
        <v>86</v>
      </c>
      <c r="BA547" t="s">
        <v>86</v>
      </c>
      <c r="BB547" t="s">
        <v>86</v>
      </c>
      <c r="BC547" t="s">
        <v>86</v>
      </c>
      <c r="BD547" t="s">
        <v>86</v>
      </c>
      <c r="BE547" t="s">
        <v>86</v>
      </c>
    </row>
    <row r="548" spans="1:57" x14ac:dyDescent="0.45">
      <c r="A548" t="s">
        <v>1264</v>
      </c>
      <c r="B548" t="s">
        <v>77</v>
      </c>
      <c r="C548" t="s">
        <v>819</v>
      </c>
      <c r="D548" t="s">
        <v>79</v>
      </c>
      <c r="E548" s="2" t="str">
        <f>HYPERLINK("capsilon://?command=openfolder&amp;siteaddress=FAM.docvelocity-na8.net&amp;folderid=FXE57F6F0D-16AA-F6BC-6324-2FC052F777FA","FX220313463")</f>
        <v>FX220313463</v>
      </c>
      <c r="F548" t="s">
        <v>80</v>
      </c>
      <c r="G548" t="s">
        <v>80</v>
      </c>
      <c r="H548" t="s">
        <v>81</v>
      </c>
      <c r="I548" t="s">
        <v>1265</v>
      </c>
      <c r="J548">
        <v>28</v>
      </c>
      <c r="K548" t="s">
        <v>83</v>
      </c>
      <c r="L548" t="s">
        <v>84</v>
      </c>
      <c r="M548" t="s">
        <v>85</v>
      </c>
      <c r="N548">
        <v>2</v>
      </c>
      <c r="O548" s="1">
        <v>44652.78261574074</v>
      </c>
      <c r="P548" s="1">
        <v>44652.797777777778</v>
      </c>
      <c r="Q548">
        <v>856</v>
      </c>
      <c r="R548">
        <v>454</v>
      </c>
      <c r="S548" t="b">
        <v>0</v>
      </c>
      <c r="T548" t="s">
        <v>86</v>
      </c>
      <c r="U548" t="b">
        <v>0</v>
      </c>
      <c r="V548" t="s">
        <v>97</v>
      </c>
      <c r="W548" s="1">
        <v>44652.791747685187</v>
      </c>
      <c r="X548">
        <v>329</v>
      </c>
      <c r="Y548">
        <v>21</v>
      </c>
      <c r="Z548">
        <v>0</v>
      </c>
      <c r="AA548">
        <v>21</v>
      </c>
      <c r="AB548">
        <v>0</v>
      </c>
      <c r="AC548">
        <v>2</v>
      </c>
      <c r="AD548">
        <v>7</v>
      </c>
      <c r="AE548">
        <v>0</v>
      </c>
      <c r="AF548">
        <v>0</v>
      </c>
      <c r="AG548">
        <v>0</v>
      </c>
      <c r="AH548" t="s">
        <v>189</v>
      </c>
      <c r="AI548" s="1">
        <v>44652.797777777778</v>
      </c>
      <c r="AJ548">
        <v>125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86</v>
      </c>
      <c r="AU548" t="s">
        <v>86</v>
      </c>
      <c r="AV548" t="s">
        <v>86</v>
      </c>
      <c r="AW548" t="s">
        <v>86</v>
      </c>
      <c r="AX548" t="s">
        <v>86</v>
      </c>
      <c r="AY548" t="s">
        <v>86</v>
      </c>
      <c r="AZ548" t="s">
        <v>86</v>
      </c>
      <c r="BA548" t="s">
        <v>86</v>
      </c>
      <c r="BB548" t="s">
        <v>86</v>
      </c>
      <c r="BC548" t="s">
        <v>86</v>
      </c>
      <c r="BD548" t="s">
        <v>86</v>
      </c>
      <c r="BE548" t="s">
        <v>86</v>
      </c>
    </row>
    <row r="549" spans="1:57" x14ac:dyDescent="0.45">
      <c r="A549" t="s">
        <v>1266</v>
      </c>
      <c r="B549" t="s">
        <v>77</v>
      </c>
      <c r="C549" t="s">
        <v>1267</v>
      </c>
      <c r="D549" t="s">
        <v>79</v>
      </c>
      <c r="E549" s="2" t="str">
        <f>HYPERLINK("capsilon://?command=openfolder&amp;siteaddress=FAM.docvelocity-na8.net&amp;folderid=FX0306DD5A-A0B7-CC95-200C-727AACDD8E06","FX2204332")</f>
        <v>FX2204332</v>
      </c>
      <c r="F549" t="s">
        <v>80</v>
      </c>
      <c r="G549" t="s">
        <v>80</v>
      </c>
      <c r="H549" t="s">
        <v>81</v>
      </c>
      <c r="I549" t="s">
        <v>1268</v>
      </c>
      <c r="J549">
        <v>64</v>
      </c>
      <c r="K549" t="s">
        <v>83</v>
      </c>
      <c r="L549" t="s">
        <v>84</v>
      </c>
      <c r="M549" t="s">
        <v>85</v>
      </c>
      <c r="N549">
        <v>1</v>
      </c>
      <c r="O549" s="1">
        <v>44652.782812500001</v>
      </c>
      <c r="P549" s="1">
        <v>44652.792592592596</v>
      </c>
      <c r="Q549">
        <v>694</v>
      </c>
      <c r="R549">
        <v>151</v>
      </c>
      <c r="S549" t="b">
        <v>0</v>
      </c>
      <c r="T549" t="s">
        <v>86</v>
      </c>
      <c r="U549" t="b">
        <v>0</v>
      </c>
      <c r="V549" t="s">
        <v>87</v>
      </c>
      <c r="W549" s="1">
        <v>44652.792592592596</v>
      </c>
      <c r="X549">
        <v>86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64</v>
      </c>
      <c r="AE549">
        <v>59</v>
      </c>
      <c r="AF549">
        <v>0</v>
      </c>
      <c r="AG549">
        <v>2</v>
      </c>
      <c r="AH549" t="s">
        <v>86</v>
      </c>
      <c r="AI549" t="s">
        <v>86</v>
      </c>
      <c r="AJ549" t="s">
        <v>86</v>
      </c>
      <c r="AK549" t="s">
        <v>86</v>
      </c>
      <c r="AL549" t="s">
        <v>86</v>
      </c>
      <c r="AM549" t="s">
        <v>86</v>
      </c>
      <c r="AN549" t="s">
        <v>86</v>
      </c>
      <c r="AO549" t="s">
        <v>86</v>
      </c>
      <c r="AP549" t="s">
        <v>86</v>
      </c>
      <c r="AQ549" t="s">
        <v>86</v>
      </c>
      <c r="AR549" t="s">
        <v>86</v>
      </c>
      <c r="AS549" t="s">
        <v>86</v>
      </c>
      <c r="AT549" t="s">
        <v>86</v>
      </c>
      <c r="AU549" t="s">
        <v>86</v>
      </c>
      <c r="AV549" t="s">
        <v>86</v>
      </c>
      <c r="AW549" t="s">
        <v>86</v>
      </c>
      <c r="AX549" t="s">
        <v>86</v>
      </c>
      <c r="AY549" t="s">
        <v>86</v>
      </c>
      <c r="AZ549" t="s">
        <v>86</v>
      </c>
      <c r="BA549" t="s">
        <v>86</v>
      </c>
      <c r="BB549" t="s">
        <v>86</v>
      </c>
      <c r="BC549" t="s">
        <v>86</v>
      </c>
      <c r="BD549" t="s">
        <v>86</v>
      </c>
      <c r="BE549" t="s">
        <v>86</v>
      </c>
    </row>
    <row r="550" spans="1:57" x14ac:dyDescent="0.45">
      <c r="A550" t="s">
        <v>1269</v>
      </c>
      <c r="B550" t="s">
        <v>77</v>
      </c>
      <c r="C550" t="s">
        <v>1270</v>
      </c>
      <c r="D550" t="s">
        <v>79</v>
      </c>
      <c r="E550" s="2" t="str">
        <f>HYPERLINK("capsilon://?command=openfolder&amp;siteaddress=FAM.docvelocity-na8.net&amp;folderid=FX422E2D1C-2824-BF0A-7D7A-31342E10C10C","FX220313512")</f>
        <v>FX220313512</v>
      </c>
      <c r="F550" t="s">
        <v>80</v>
      </c>
      <c r="G550" t="s">
        <v>80</v>
      </c>
      <c r="H550" t="s">
        <v>81</v>
      </c>
      <c r="I550" t="s">
        <v>1271</v>
      </c>
      <c r="J550">
        <v>291</v>
      </c>
      <c r="K550" t="s">
        <v>83</v>
      </c>
      <c r="L550" t="s">
        <v>84</v>
      </c>
      <c r="M550" t="s">
        <v>85</v>
      </c>
      <c r="N550">
        <v>1</v>
      </c>
      <c r="O550" s="1">
        <v>44652.790011574078</v>
      </c>
      <c r="P550" s="1">
        <v>44652.796365740738</v>
      </c>
      <c r="Q550">
        <v>198</v>
      </c>
      <c r="R550">
        <v>351</v>
      </c>
      <c r="S550" t="b">
        <v>0</v>
      </c>
      <c r="T550" t="s">
        <v>86</v>
      </c>
      <c r="U550" t="b">
        <v>0</v>
      </c>
      <c r="V550" t="s">
        <v>87</v>
      </c>
      <c r="W550" s="1">
        <v>44652.796365740738</v>
      </c>
      <c r="X550">
        <v>325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291</v>
      </c>
      <c r="AE550">
        <v>267</v>
      </c>
      <c r="AF550">
        <v>0</v>
      </c>
      <c r="AG550">
        <v>10</v>
      </c>
      <c r="AH550" t="s">
        <v>86</v>
      </c>
      <c r="AI550" t="s">
        <v>86</v>
      </c>
      <c r="AJ550" t="s">
        <v>86</v>
      </c>
      <c r="AK550" t="s">
        <v>86</v>
      </c>
      <c r="AL550" t="s">
        <v>86</v>
      </c>
      <c r="AM550" t="s">
        <v>86</v>
      </c>
      <c r="AN550" t="s">
        <v>86</v>
      </c>
      <c r="AO550" t="s">
        <v>86</v>
      </c>
      <c r="AP550" t="s">
        <v>86</v>
      </c>
      <c r="AQ550" t="s">
        <v>86</v>
      </c>
      <c r="AR550" t="s">
        <v>86</v>
      </c>
      <c r="AS550" t="s">
        <v>86</v>
      </c>
      <c r="AT550" t="s">
        <v>86</v>
      </c>
      <c r="AU550" t="s">
        <v>86</v>
      </c>
      <c r="AV550" t="s">
        <v>86</v>
      </c>
      <c r="AW550" t="s">
        <v>86</v>
      </c>
      <c r="AX550" t="s">
        <v>86</v>
      </c>
      <c r="AY550" t="s">
        <v>86</v>
      </c>
      <c r="AZ550" t="s">
        <v>86</v>
      </c>
      <c r="BA550" t="s">
        <v>86</v>
      </c>
      <c r="BB550" t="s">
        <v>86</v>
      </c>
      <c r="BC550" t="s">
        <v>86</v>
      </c>
      <c r="BD550" t="s">
        <v>86</v>
      </c>
      <c r="BE550" t="s">
        <v>86</v>
      </c>
    </row>
    <row r="551" spans="1:57" x14ac:dyDescent="0.45">
      <c r="A551" t="s">
        <v>1272</v>
      </c>
      <c r="B551" t="s">
        <v>77</v>
      </c>
      <c r="C551" t="s">
        <v>1267</v>
      </c>
      <c r="D551" t="s">
        <v>79</v>
      </c>
      <c r="E551" s="2" t="str">
        <f>HYPERLINK("capsilon://?command=openfolder&amp;siteaddress=FAM.docvelocity-na8.net&amp;folderid=FX0306DD5A-A0B7-CC95-200C-727AACDD8E06","FX2204332")</f>
        <v>FX2204332</v>
      </c>
      <c r="F551" t="s">
        <v>80</v>
      </c>
      <c r="G551" t="s">
        <v>80</v>
      </c>
      <c r="H551" t="s">
        <v>81</v>
      </c>
      <c r="I551" t="s">
        <v>1268</v>
      </c>
      <c r="J551">
        <v>88</v>
      </c>
      <c r="K551" t="s">
        <v>83</v>
      </c>
      <c r="L551" t="s">
        <v>84</v>
      </c>
      <c r="M551" t="s">
        <v>85</v>
      </c>
      <c r="N551">
        <v>2</v>
      </c>
      <c r="O551" s="1">
        <v>44652.793136574073</v>
      </c>
      <c r="P551" s="1">
        <v>44653.040983796294</v>
      </c>
      <c r="Q551">
        <v>20175</v>
      </c>
      <c r="R551">
        <v>1239</v>
      </c>
      <c r="S551" t="b">
        <v>0</v>
      </c>
      <c r="T551" t="s">
        <v>86</v>
      </c>
      <c r="U551" t="b">
        <v>1</v>
      </c>
      <c r="V551" t="s">
        <v>319</v>
      </c>
      <c r="W551" s="1">
        <v>44653.001076388886</v>
      </c>
      <c r="X551">
        <v>434</v>
      </c>
      <c r="Y551">
        <v>78</v>
      </c>
      <c r="Z551">
        <v>0</v>
      </c>
      <c r="AA551">
        <v>78</v>
      </c>
      <c r="AB551">
        <v>0</v>
      </c>
      <c r="AC551">
        <v>2</v>
      </c>
      <c r="AD551">
        <v>10</v>
      </c>
      <c r="AE551">
        <v>0</v>
      </c>
      <c r="AF551">
        <v>0</v>
      </c>
      <c r="AG551">
        <v>0</v>
      </c>
      <c r="AH551" t="s">
        <v>351</v>
      </c>
      <c r="AI551" s="1">
        <v>44653.040983796294</v>
      </c>
      <c r="AJ551">
        <v>794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10</v>
      </c>
      <c r="AQ551">
        <v>0</v>
      </c>
      <c r="AR551">
        <v>0</v>
      </c>
      <c r="AS551">
        <v>0</v>
      </c>
      <c r="AT551" t="s">
        <v>86</v>
      </c>
      <c r="AU551" t="s">
        <v>86</v>
      </c>
      <c r="AV551" t="s">
        <v>86</v>
      </c>
      <c r="AW551" t="s">
        <v>86</v>
      </c>
      <c r="AX551" t="s">
        <v>86</v>
      </c>
      <c r="AY551" t="s">
        <v>86</v>
      </c>
      <c r="AZ551" t="s">
        <v>86</v>
      </c>
      <c r="BA551" t="s">
        <v>86</v>
      </c>
      <c r="BB551" t="s">
        <v>86</v>
      </c>
      <c r="BC551" t="s">
        <v>86</v>
      </c>
      <c r="BD551" t="s">
        <v>86</v>
      </c>
      <c r="BE551" t="s">
        <v>86</v>
      </c>
    </row>
    <row r="552" spans="1:57" x14ac:dyDescent="0.45">
      <c r="A552" t="s">
        <v>1273</v>
      </c>
      <c r="B552" t="s">
        <v>77</v>
      </c>
      <c r="C552" t="s">
        <v>1274</v>
      </c>
      <c r="D552" t="s">
        <v>79</v>
      </c>
      <c r="E552" s="2" t="str">
        <f>HYPERLINK("capsilon://?command=openfolder&amp;siteaddress=FAM.docvelocity-na8.net&amp;folderid=FX4BB3C708-17F7-7BB7-F8B0-6BAD889E7103","FX220312816")</f>
        <v>FX220312816</v>
      </c>
      <c r="F552" t="s">
        <v>80</v>
      </c>
      <c r="G552" t="s">
        <v>80</v>
      </c>
      <c r="H552" t="s">
        <v>81</v>
      </c>
      <c r="I552" t="s">
        <v>1275</v>
      </c>
      <c r="J552">
        <v>163</v>
      </c>
      <c r="K552" t="s">
        <v>83</v>
      </c>
      <c r="L552" t="s">
        <v>84</v>
      </c>
      <c r="M552" t="s">
        <v>85</v>
      </c>
      <c r="N552">
        <v>1</v>
      </c>
      <c r="O552" s="1">
        <v>44652.794930555552</v>
      </c>
      <c r="P552" s="1">
        <v>44653.035219907404</v>
      </c>
      <c r="Q552">
        <v>20064</v>
      </c>
      <c r="R552">
        <v>697</v>
      </c>
      <c r="S552" t="b">
        <v>0</v>
      </c>
      <c r="T552" t="s">
        <v>86</v>
      </c>
      <c r="U552" t="b">
        <v>0</v>
      </c>
      <c r="V552" t="s">
        <v>319</v>
      </c>
      <c r="W552" s="1">
        <v>44653.035219907404</v>
      </c>
      <c r="X552">
        <v>671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163</v>
      </c>
      <c r="AE552">
        <v>151</v>
      </c>
      <c r="AF552">
        <v>0</v>
      </c>
      <c r="AG552">
        <v>6</v>
      </c>
      <c r="AH552" t="s">
        <v>86</v>
      </c>
      <c r="AI552" t="s">
        <v>86</v>
      </c>
      <c r="AJ552" t="s">
        <v>86</v>
      </c>
      <c r="AK552" t="s">
        <v>86</v>
      </c>
      <c r="AL552" t="s">
        <v>86</v>
      </c>
      <c r="AM552" t="s">
        <v>86</v>
      </c>
      <c r="AN552" t="s">
        <v>86</v>
      </c>
      <c r="AO552" t="s">
        <v>86</v>
      </c>
      <c r="AP552" t="s">
        <v>86</v>
      </c>
      <c r="AQ552" t="s">
        <v>86</v>
      </c>
      <c r="AR552" t="s">
        <v>86</v>
      </c>
      <c r="AS552" t="s">
        <v>86</v>
      </c>
      <c r="AT552" t="s">
        <v>86</v>
      </c>
      <c r="AU552" t="s">
        <v>86</v>
      </c>
      <c r="AV552" t="s">
        <v>86</v>
      </c>
      <c r="AW552" t="s">
        <v>86</v>
      </c>
      <c r="AX552" t="s">
        <v>86</v>
      </c>
      <c r="AY552" t="s">
        <v>86</v>
      </c>
      <c r="AZ552" t="s">
        <v>86</v>
      </c>
      <c r="BA552" t="s">
        <v>86</v>
      </c>
      <c r="BB552" t="s">
        <v>86</v>
      </c>
      <c r="BC552" t="s">
        <v>86</v>
      </c>
      <c r="BD552" t="s">
        <v>86</v>
      </c>
      <c r="BE552" t="s">
        <v>86</v>
      </c>
    </row>
    <row r="553" spans="1:57" x14ac:dyDescent="0.45">
      <c r="A553" t="s">
        <v>1276</v>
      </c>
      <c r="B553" t="s">
        <v>77</v>
      </c>
      <c r="C553" t="s">
        <v>1270</v>
      </c>
      <c r="D553" t="s">
        <v>79</v>
      </c>
      <c r="E553" s="2" t="str">
        <f>HYPERLINK("capsilon://?command=openfolder&amp;siteaddress=FAM.docvelocity-na8.net&amp;folderid=FX422E2D1C-2824-BF0A-7D7A-31342E10C10C","FX220313512")</f>
        <v>FX220313512</v>
      </c>
      <c r="F553" t="s">
        <v>80</v>
      </c>
      <c r="G553" t="s">
        <v>80</v>
      </c>
      <c r="H553" t="s">
        <v>81</v>
      </c>
      <c r="I553" t="s">
        <v>1271</v>
      </c>
      <c r="J553">
        <v>447</v>
      </c>
      <c r="K553" t="s">
        <v>83</v>
      </c>
      <c r="L553" t="s">
        <v>84</v>
      </c>
      <c r="M553" t="s">
        <v>85</v>
      </c>
      <c r="N553">
        <v>2</v>
      </c>
      <c r="O553" s="1">
        <v>44652.797361111108</v>
      </c>
      <c r="P553" s="1">
        <v>44653.083032407405</v>
      </c>
      <c r="Q553">
        <v>18773</v>
      </c>
      <c r="R553">
        <v>5909</v>
      </c>
      <c r="S553" t="b">
        <v>0</v>
      </c>
      <c r="T553" t="s">
        <v>86</v>
      </c>
      <c r="U553" t="b">
        <v>1</v>
      </c>
      <c r="V553" t="s">
        <v>319</v>
      </c>
      <c r="W553" s="1">
        <v>44653.027442129627</v>
      </c>
      <c r="X553">
        <v>2277</v>
      </c>
      <c r="Y553">
        <v>387</v>
      </c>
      <c r="Z553">
        <v>0</v>
      </c>
      <c r="AA553">
        <v>387</v>
      </c>
      <c r="AB553">
        <v>0</v>
      </c>
      <c r="AC553">
        <v>52</v>
      </c>
      <c r="AD553">
        <v>60</v>
      </c>
      <c r="AE553">
        <v>0</v>
      </c>
      <c r="AF553">
        <v>0</v>
      </c>
      <c r="AG553">
        <v>0</v>
      </c>
      <c r="AH553" t="s">
        <v>351</v>
      </c>
      <c r="AI553" s="1">
        <v>44653.083032407405</v>
      </c>
      <c r="AJ553">
        <v>3632</v>
      </c>
      <c r="AK553">
        <v>6</v>
      </c>
      <c r="AL553">
        <v>0</v>
      </c>
      <c r="AM553">
        <v>6</v>
      </c>
      <c r="AN553">
        <v>0</v>
      </c>
      <c r="AO553">
        <v>5</v>
      </c>
      <c r="AP553">
        <v>54</v>
      </c>
      <c r="AQ553">
        <v>0</v>
      </c>
      <c r="AR553">
        <v>0</v>
      </c>
      <c r="AS553">
        <v>0</v>
      </c>
      <c r="AT553" t="s">
        <v>86</v>
      </c>
      <c r="AU553" t="s">
        <v>86</v>
      </c>
      <c r="AV553" t="s">
        <v>86</v>
      </c>
      <c r="AW553" t="s">
        <v>86</v>
      </c>
      <c r="AX553" t="s">
        <v>86</v>
      </c>
      <c r="AY553" t="s">
        <v>86</v>
      </c>
      <c r="AZ553" t="s">
        <v>86</v>
      </c>
      <c r="BA553" t="s">
        <v>86</v>
      </c>
      <c r="BB553" t="s">
        <v>86</v>
      </c>
      <c r="BC553" t="s">
        <v>86</v>
      </c>
      <c r="BD553" t="s">
        <v>86</v>
      </c>
      <c r="BE553" t="s">
        <v>86</v>
      </c>
    </row>
    <row r="554" spans="1:57" x14ac:dyDescent="0.45">
      <c r="A554" t="s">
        <v>1277</v>
      </c>
      <c r="B554" t="s">
        <v>77</v>
      </c>
      <c r="C554" t="s">
        <v>1278</v>
      </c>
      <c r="D554" t="s">
        <v>79</v>
      </c>
      <c r="E554" s="2" t="str">
        <f>HYPERLINK("capsilon://?command=openfolder&amp;siteaddress=FAM.docvelocity-na8.net&amp;folderid=FXC62941A1-F1BD-62F4-EE25-2CF70A11FEEC","FX2204185")</f>
        <v>FX2204185</v>
      </c>
      <c r="F554" t="s">
        <v>80</v>
      </c>
      <c r="G554" t="s">
        <v>80</v>
      </c>
      <c r="H554" t="s">
        <v>81</v>
      </c>
      <c r="I554" t="s">
        <v>1279</v>
      </c>
      <c r="J554">
        <v>152</v>
      </c>
      <c r="K554" t="s">
        <v>83</v>
      </c>
      <c r="L554" t="s">
        <v>84</v>
      </c>
      <c r="M554" t="s">
        <v>85</v>
      </c>
      <c r="N554">
        <v>1</v>
      </c>
      <c r="O554" s="1">
        <v>44652.815358796295</v>
      </c>
      <c r="P554" s="1">
        <v>44653.038148148145</v>
      </c>
      <c r="Q554">
        <v>18997</v>
      </c>
      <c r="R554">
        <v>252</v>
      </c>
      <c r="S554" t="b">
        <v>0</v>
      </c>
      <c r="T554" t="s">
        <v>86</v>
      </c>
      <c r="U554" t="b">
        <v>0</v>
      </c>
      <c r="V554" t="s">
        <v>319</v>
      </c>
      <c r="W554" s="1">
        <v>44653.038148148145</v>
      </c>
      <c r="X554">
        <v>252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152</v>
      </c>
      <c r="AE554">
        <v>140</v>
      </c>
      <c r="AF554">
        <v>0</v>
      </c>
      <c r="AG554">
        <v>4</v>
      </c>
      <c r="AH554" t="s">
        <v>86</v>
      </c>
      <c r="AI554" t="s">
        <v>86</v>
      </c>
      <c r="AJ554" t="s">
        <v>86</v>
      </c>
      <c r="AK554" t="s">
        <v>86</v>
      </c>
      <c r="AL554" t="s">
        <v>86</v>
      </c>
      <c r="AM554" t="s">
        <v>86</v>
      </c>
      <c r="AN554" t="s">
        <v>86</v>
      </c>
      <c r="AO554" t="s">
        <v>86</v>
      </c>
      <c r="AP554" t="s">
        <v>86</v>
      </c>
      <c r="AQ554" t="s">
        <v>86</v>
      </c>
      <c r="AR554" t="s">
        <v>86</v>
      </c>
      <c r="AS554" t="s">
        <v>86</v>
      </c>
      <c r="AT554" t="s">
        <v>86</v>
      </c>
      <c r="AU554" t="s">
        <v>86</v>
      </c>
      <c r="AV554" t="s">
        <v>86</v>
      </c>
      <c r="AW554" t="s">
        <v>86</v>
      </c>
      <c r="AX554" t="s">
        <v>86</v>
      </c>
      <c r="AY554" t="s">
        <v>86</v>
      </c>
      <c r="AZ554" t="s">
        <v>86</v>
      </c>
      <c r="BA554" t="s">
        <v>86</v>
      </c>
      <c r="BB554" t="s">
        <v>86</v>
      </c>
      <c r="BC554" t="s">
        <v>86</v>
      </c>
      <c r="BD554" t="s">
        <v>86</v>
      </c>
      <c r="BE554" t="s">
        <v>86</v>
      </c>
    </row>
    <row r="555" spans="1:57" x14ac:dyDescent="0.45">
      <c r="A555" t="s">
        <v>1280</v>
      </c>
      <c r="B555" t="s">
        <v>77</v>
      </c>
      <c r="C555" t="s">
        <v>1281</v>
      </c>
      <c r="D555" t="s">
        <v>79</v>
      </c>
      <c r="E555" s="2" t="str">
        <f>HYPERLINK("capsilon://?command=openfolder&amp;siteaddress=FAM.docvelocity-na8.net&amp;folderid=FX8C4A9FE1-8031-AD34-F482-69F6A0CA468A","FX220314041")</f>
        <v>FX220314041</v>
      </c>
      <c r="F555" t="s">
        <v>80</v>
      </c>
      <c r="G555" t="s">
        <v>80</v>
      </c>
      <c r="H555" t="s">
        <v>81</v>
      </c>
      <c r="I555" t="s">
        <v>1282</v>
      </c>
      <c r="J555">
        <v>367</v>
      </c>
      <c r="K555" t="s">
        <v>83</v>
      </c>
      <c r="L555" t="s">
        <v>84</v>
      </c>
      <c r="M555" t="s">
        <v>85</v>
      </c>
      <c r="N555">
        <v>1</v>
      </c>
      <c r="O555" s="1">
        <v>44652.838993055557</v>
      </c>
      <c r="P555" s="1">
        <v>44653.069305555553</v>
      </c>
      <c r="Q555">
        <v>19007</v>
      </c>
      <c r="R555">
        <v>892</v>
      </c>
      <c r="S555" t="b">
        <v>0</v>
      </c>
      <c r="T555" t="s">
        <v>86</v>
      </c>
      <c r="U555" t="b">
        <v>0</v>
      </c>
      <c r="V555" t="s">
        <v>319</v>
      </c>
      <c r="W555" s="1">
        <v>44653.069305555553</v>
      </c>
      <c r="X555">
        <v>892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367</v>
      </c>
      <c r="AE555">
        <v>355</v>
      </c>
      <c r="AF555">
        <v>0</v>
      </c>
      <c r="AG555">
        <v>5</v>
      </c>
      <c r="AH555" t="s">
        <v>86</v>
      </c>
      <c r="AI555" t="s">
        <v>86</v>
      </c>
      <c r="AJ555" t="s">
        <v>86</v>
      </c>
      <c r="AK555" t="s">
        <v>86</v>
      </c>
      <c r="AL555" t="s">
        <v>86</v>
      </c>
      <c r="AM555" t="s">
        <v>86</v>
      </c>
      <c r="AN555" t="s">
        <v>86</v>
      </c>
      <c r="AO555" t="s">
        <v>86</v>
      </c>
      <c r="AP555" t="s">
        <v>86</v>
      </c>
      <c r="AQ555" t="s">
        <v>86</v>
      </c>
      <c r="AR555" t="s">
        <v>86</v>
      </c>
      <c r="AS555" t="s">
        <v>86</v>
      </c>
      <c r="AT555" t="s">
        <v>86</v>
      </c>
      <c r="AU555" t="s">
        <v>86</v>
      </c>
      <c r="AV555" t="s">
        <v>86</v>
      </c>
      <c r="AW555" t="s">
        <v>86</v>
      </c>
      <c r="AX555" t="s">
        <v>86</v>
      </c>
      <c r="AY555" t="s">
        <v>86</v>
      </c>
      <c r="AZ555" t="s">
        <v>86</v>
      </c>
      <c r="BA555" t="s">
        <v>86</v>
      </c>
      <c r="BB555" t="s">
        <v>86</v>
      </c>
      <c r="BC555" t="s">
        <v>86</v>
      </c>
      <c r="BD555" t="s">
        <v>86</v>
      </c>
      <c r="BE555" t="s">
        <v>86</v>
      </c>
    </row>
    <row r="556" spans="1:57" x14ac:dyDescent="0.45">
      <c r="A556" t="s">
        <v>1283</v>
      </c>
      <c r="B556" t="s">
        <v>77</v>
      </c>
      <c r="C556" t="s">
        <v>599</v>
      </c>
      <c r="D556" t="s">
        <v>79</v>
      </c>
      <c r="E556" s="2" t="str">
        <f>HYPERLINK("capsilon://?command=openfolder&amp;siteaddress=FAM.docvelocity-na8.net&amp;folderid=FX1158A4B4-62C1-35C2-C2D3-A959EB3F8A62","FX220490")</f>
        <v>FX220490</v>
      </c>
      <c r="F556" t="s">
        <v>80</v>
      </c>
      <c r="G556" t="s">
        <v>80</v>
      </c>
      <c r="H556" t="s">
        <v>81</v>
      </c>
      <c r="I556" t="s">
        <v>1284</v>
      </c>
      <c r="J556">
        <v>219</v>
      </c>
      <c r="K556" t="s">
        <v>83</v>
      </c>
      <c r="L556" t="s">
        <v>84</v>
      </c>
      <c r="M556" t="s">
        <v>85</v>
      </c>
      <c r="N556">
        <v>1</v>
      </c>
      <c r="O556" s="1">
        <v>44652.857615740744</v>
      </c>
      <c r="P556" s="1">
        <v>44653.077534722222</v>
      </c>
      <c r="Q556">
        <v>18291</v>
      </c>
      <c r="R556">
        <v>710</v>
      </c>
      <c r="S556" t="b">
        <v>0</v>
      </c>
      <c r="T556" t="s">
        <v>86</v>
      </c>
      <c r="U556" t="b">
        <v>0</v>
      </c>
      <c r="V556" t="s">
        <v>319</v>
      </c>
      <c r="W556" s="1">
        <v>44653.077534722222</v>
      </c>
      <c r="X556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219</v>
      </c>
      <c r="AE556">
        <v>195</v>
      </c>
      <c r="AF556">
        <v>0</v>
      </c>
      <c r="AG556">
        <v>9</v>
      </c>
      <c r="AH556" t="s">
        <v>86</v>
      </c>
      <c r="AI556" t="s">
        <v>86</v>
      </c>
      <c r="AJ556" t="s">
        <v>86</v>
      </c>
      <c r="AK556" t="s">
        <v>86</v>
      </c>
      <c r="AL556" t="s">
        <v>86</v>
      </c>
      <c r="AM556" t="s">
        <v>86</v>
      </c>
      <c r="AN556" t="s">
        <v>86</v>
      </c>
      <c r="AO556" t="s">
        <v>86</v>
      </c>
      <c r="AP556" t="s">
        <v>86</v>
      </c>
      <c r="AQ556" t="s">
        <v>86</v>
      </c>
      <c r="AR556" t="s">
        <v>86</v>
      </c>
      <c r="AS556" t="s">
        <v>86</v>
      </c>
      <c r="AT556" t="s">
        <v>86</v>
      </c>
      <c r="AU556" t="s">
        <v>86</v>
      </c>
      <c r="AV556" t="s">
        <v>86</v>
      </c>
      <c r="AW556" t="s">
        <v>86</v>
      </c>
      <c r="AX556" t="s">
        <v>86</v>
      </c>
      <c r="AY556" t="s">
        <v>86</v>
      </c>
      <c r="AZ556" t="s">
        <v>86</v>
      </c>
      <c r="BA556" t="s">
        <v>86</v>
      </c>
      <c r="BB556" t="s">
        <v>86</v>
      </c>
      <c r="BC556" t="s">
        <v>86</v>
      </c>
      <c r="BD556" t="s">
        <v>86</v>
      </c>
      <c r="BE556" t="s">
        <v>86</v>
      </c>
    </row>
    <row r="557" spans="1:57" x14ac:dyDescent="0.45">
      <c r="A557" t="s">
        <v>1285</v>
      </c>
      <c r="B557" t="s">
        <v>77</v>
      </c>
      <c r="C557" t="s">
        <v>1286</v>
      </c>
      <c r="D557" t="s">
        <v>79</v>
      </c>
      <c r="E557" s="2" t="str">
        <f>HYPERLINK("capsilon://?command=openfolder&amp;siteaddress=FAM.docvelocity-na8.net&amp;folderid=FXB4175005-A0E9-B87E-A564-1F40723AF8D3","FX2204365")</f>
        <v>FX2204365</v>
      </c>
      <c r="F557" t="s">
        <v>80</v>
      </c>
      <c r="G557" t="s">
        <v>80</v>
      </c>
      <c r="H557" t="s">
        <v>81</v>
      </c>
      <c r="I557" t="s">
        <v>1287</v>
      </c>
      <c r="J557">
        <v>118</v>
      </c>
      <c r="K557" t="s">
        <v>83</v>
      </c>
      <c r="L557" t="s">
        <v>84</v>
      </c>
      <c r="M557" t="s">
        <v>85</v>
      </c>
      <c r="N557">
        <v>1</v>
      </c>
      <c r="O557" s="1">
        <v>44652.958460648151</v>
      </c>
      <c r="P557" s="1">
        <v>44653.125520833331</v>
      </c>
      <c r="Q557">
        <v>13894</v>
      </c>
      <c r="R557">
        <v>540</v>
      </c>
      <c r="S557" t="b">
        <v>0</v>
      </c>
      <c r="T557" t="s">
        <v>86</v>
      </c>
      <c r="U557" t="b">
        <v>0</v>
      </c>
      <c r="V557" t="s">
        <v>319</v>
      </c>
      <c r="W557" s="1">
        <v>44653.125520833331</v>
      </c>
      <c r="X557">
        <v>540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118</v>
      </c>
      <c r="AE557">
        <v>106</v>
      </c>
      <c r="AF557">
        <v>0</v>
      </c>
      <c r="AG557">
        <v>5</v>
      </c>
      <c r="AH557" t="s">
        <v>86</v>
      </c>
      <c r="AI557" t="s">
        <v>86</v>
      </c>
      <c r="AJ557" t="s">
        <v>86</v>
      </c>
      <c r="AK557" t="s">
        <v>86</v>
      </c>
      <c r="AL557" t="s">
        <v>86</v>
      </c>
      <c r="AM557" t="s">
        <v>86</v>
      </c>
      <c r="AN557" t="s">
        <v>86</v>
      </c>
      <c r="AO557" t="s">
        <v>86</v>
      </c>
      <c r="AP557" t="s">
        <v>86</v>
      </c>
      <c r="AQ557" t="s">
        <v>86</v>
      </c>
      <c r="AR557" t="s">
        <v>86</v>
      </c>
      <c r="AS557" t="s">
        <v>86</v>
      </c>
      <c r="AT557" t="s">
        <v>86</v>
      </c>
      <c r="AU557" t="s">
        <v>86</v>
      </c>
      <c r="AV557" t="s">
        <v>86</v>
      </c>
      <c r="AW557" t="s">
        <v>86</v>
      </c>
      <c r="AX557" t="s">
        <v>86</v>
      </c>
      <c r="AY557" t="s">
        <v>86</v>
      </c>
      <c r="AZ557" t="s">
        <v>86</v>
      </c>
      <c r="BA557" t="s">
        <v>86</v>
      </c>
      <c r="BB557" t="s">
        <v>86</v>
      </c>
      <c r="BC557" t="s">
        <v>86</v>
      </c>
      <c r="BD557" t="s">
        <v>86</v>
      </c>
      <c r="BE557" t="s">
        <v>86</v>
      </c>
    </row>
    <row r="558" spans="1:57" x14ac:dyDescent="0.45">
      <c r="A558" t="s">
        <v>1288</v>
      </c>
      <c r="B558" t="s">
        <v>77</v>
      </c>
      <c r="C558" t="s">
        <v>1274</v>
      </c>
      <c r="D558" t="s">
        <v>79</v>
      </c>
      <c r="E558" s="2" t="str">
        <f>HYPERLINK("capsilon://?command=openfolder&amp;siteaddress=FAM.docvelocity-na8.net&amp;folderid=FX4BB3C708-17F7-7BB7-F8B0-6BAD889E7103","FX220312816")</f>
        <v>FX220312816</v>
      </c>
      <c r="F558" t="s">
        <v>80</v>
      </c>
      <c r="G558" t="s">
        <v>80</v>
      </c>
      <c r="H558" t="s">
        <v>81</v>
      </c>
      <c r="I558" t="s">
        <v>1275</v>
      </c>
      <c r="J558">
        <v>267</v>
      </c>
      <c r="K558" t="s">
        <v>83</v>
      </c>
      <c r="L558" t="s">
        <v>84</v>
      </c>
      <c r="M558" t="s">
        <v>85</v>
      </c>
      <c r="N558">
        <v>2</v>
      </c>
      <c r="O558" s="1">
        <v>44653.036122685182</v>
      </c>
      <c r="P558" s="1">
        <v>44653.075219907405</v>
      </c>
      <c r="Q558">
        <v>1238</v>
      </c>
      <c r="R558">
        <v>2140</v>
      </c>
      <c r="S558" t="b">
        <v>0</v>
      </c>
      <c r="T558" t="s">
        <v>86</v>
      </c>
      <c r="U558" t="b">
        <v>1</v>
      </c>
      <c r="V558" t="s">
        <v>319</v>
      </c>
      <c r="W558" s="1">
        <v>44653.049178240741</v>
      </c>
      <c r="X558">
        <v>952</v>
      </c>
      <c r="Y558">
        <v>231</v>
      </c>
      <c r="Z558">
        <v>0</v>
      </c>
      <c r="AA558">
        <v>231</v>
      </c>
      <c r="AB558">
        <v>0</v>
      </c>
      <c r="AC558">
        <v>19</v>
      </c>
      <c r="AD558">
        <v>36</v>
      </c>
      <c r="AE558">
        <v>0</v>
      </c>
      <c r="AF558">
        <v>0</v>
      </c>
      <c r="AG558">
        <v>0</v>
      </c>
      <c r="AH558" t="s">
        <v>239</v>
      </c>
      <c r="AI558" s="1">
        <v>44653.075219907405</v>
      </c>
      <c r="AJ558">
        <v>1088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36</v>
      </c>
      <c r="AQ558">
        <v>0</v>
      </c>
      <c r="AR558">
        <v>0</v>
      </c>
      <c r="AS558">
        <v>0</v>
      </c>
      <c r="AT558" t="s">
        <v>86</v>
      </c>
      <c r="AU558" t="s">
        <v>86</v>
      </c>
      <c r="AV558" t="s">
        <v>86</v>
      </c>
      <c r="AW558" t="s">
        <v>86</v>
      </c>
      <c r="AX558" t="s">
        <v>86</v>
      </c>
      <c r="AY558" t="s">
        <v>86</v>
      </c>
      <c r="AZ558" t="s">
        <v>86</v>
      </c>
      <c r="BA558" t="s">
        <v>86</v>
      </c>
      <c r="BB558" t="s">
        <v>86</v>
      </c>
      <c r="BC558" t="s">
        <v>86</v>
      </c>
      <c r="BD558" t="s">
        <v>86</v>
      </c>
      <c r="BE558" t="s">
        <v>86</v>
      </c>
    </row>
    <row r="559" spans="1:57" x14ac:dyDescent="0.45">
      <c r="A559" t="s">
        <v>1289</v>
      </c>
      <c r="B559" t="s">
        <v>77</v>
      </c>
      <c r="C559" t="s">
        <v>1278</v>
      </c>
      <c r="D559" t="s">
        <v>79</v>
      </c>
      <c r="E559" s="2" t="str">
        <f>HYPERLINK("capsilon://?command=openfolder&amp;siteaddress=FAM.docvelocity-na8.net&amp;folderid=FXC62941A1-F1BD-62F4-EE25-2CF70A11FEEC","FX2204185")</f>
        <v>FX2204185</v>
      </c>
      <c r="F559" t="s">
        <v>80</v>
      </c>
      <c r="G559" t="s">
        <v>80</v>
      </c>
      <c r="H559" t="s">
        <v>81</v>
      </c>
      <c r="I559" t="s">
        <v>1279</v>
      </c>
      <c r="J559">
        <v>204</v>
      </c>
      <c r="K559" t="s">
        <v>83</v>
      </c>
      <c r="L559" t="s">
        <v>84</v>
      </c>
      <c r="M559" t="s">
        <v>85</v>
      </c>
      <c r="N559">
        <v>2</v>
      </c>
      <c r="O559" s="1">
        <v>44653.038900462961</v>
      </c>
      <c r="P559" s="1">
        <v>44653.081388888888</v>
      </c>
      <c r="Q559">
        <v>2293</v>
      </c>
      <c r="R559">
        <v>1378</v>
      </c>
      <c r="S559" t="b">
        <v>0</v>
      </c>
      <c r="T559" t="s">
        <v>86</v>
      </c>
      <c r="U559" t="b">
        <v>1</v>
      </c>
      <c r="V559" t="s">
        <v>319</v>
      </c>
      <c r="W559" s="1">
        <v>44653.058981481481</v>
      </c>
      <c r="X559">
        <v>846</v>
      </c>
      <c r="Y559">
        <v>185</v>
      </c>
      <c r="Z559">
        <v>0</v>
      </c>
      <c r="AA559">
        <v>185</v>
      </c>
      <c r="AB559">
        <v>0</v>
      </c>
      <c r="AC559">
        <v>10</v>
      </c>
      <c r="AD559">
        <v>19</v>
      </c>
      <c r="AE559">
        <v>0</v>
      </c>
      <c r="AF559">
        <v>0</v>
      </c>
      <c r="AG559">
        <v>0</v>
      </c>
      <c r="AH559" t="s">
        <v>239</v>
      </c>
      <c r="AI559" s="1">
        <v>44653.081388888888</v>
      </c>
      <c r="AJ559">
        <v>532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19</v>
      </c>
      <c r="AQ559">
        <v>0</v>
      </c>
      <c r="AR559">
        <v>0</v>
      </c>
      <c r="AS559">
        <v>0</v>
      </c>
      <c r="AT559" t="s">
        <v>86</v>
      </c>
      <c r="AU559" t="s">
        <v>86</v>
      </c>
      <c r="AV559" t="s">
        <v>86</v>
      </c>
      <c r="AW559" t="s">
        <v>86</v>
      </c>
      <c r="AX559" t="s">
        <v>86</v>
      </c>
      <c r="AY559" t="s">
        <v>86</v>
      </c>
      <c r="AZ559" t="s">
        <v>86</v>
      </c>
      <c r="BA559" t="s">
        <v>86</v>
      </c>
      <c r="BB559" t="s">
        <v>86</v>
      </c>
      <c r="BC559" t="s">
        <v>86</v>
      </c>
      <c r="BD559" t="s">
        <v>86</v>
      </c>
      <c r="BE559" t="s">
        <v>86</v>
      </c>
    </row>
    <row r="560" spans="1:57" x14ac:dyDescent="0.45">
      <c r="A560" t="s">
        <v>1290</v>
      </c>
      <c r="B560" t="s">
        <v>77</v>
      </c>
      <c r="C560" t="s">
        <v>1281</v>
      </c>
      <c r="D560" t="s">
        <v>79</v>
      </c>
      <c r="E560" s="2" t="str">
        <f>HYPERLINK("capsilon://?command=openfolder&amp;siteaddress=FAM.docvelocity-na8.net&amp;folderid=FX8C4A9FE1-8031-AD34-F482-69F6A0CA468A","FX220314041")</f>
        <v>FX220314041</v>
      </c>
      <c r="F560" t="s">
        <v>80</v>
      </c>
      <c r="G560" t="s">
        <v>80</v>
      </c>
      <c r="H560" t="s">
        <v>81</v>
      </c>
      <c r="I560" t="s">
        <v>1282</v>
      </c>
      <c r="J560">
        <v>443</v>
      </c>
      <c r="K560" t="s">
        <v>83</v>
      </c>
      <c r="L560" t="s">
        <v>84</v>
      </c>
      <c r="M560" t="s">
        <v>85</v>
      </c>
      <c r="N560">
        <v>2</v>
      </c>
      <c r="O560" s="1">
        <v>44653.070428240739</v>
      </c>
      <c r="P560" s="1">
        <v>44653.158101851855</v>
      </c>
      <c r="Q560">
        <v>3170</v>
      </c>
      <c r="R560">
        <v>4405</v>
      </c>
      <c r="S560" t="b">
        <v>0</v>
      </c>
      <c r="T560" t="s">
        <v>86</v>
      </c>
      <c r="U560" t="b">
        <v>1</v>
      </c>
      <c r="V560" t="s">
        <v>319</v>
      </c>
      <c r="W560" s="1">
        <v>44653.101921296293</v>
      </c>
      <c r="X560">
        <v>2106</v>
      </c>
      <c r="Y560">
        <v>394</v>
      </c>
      <c r="Z560">
        <v>0</v>
      </c>
      <c r="AA560">
        <v>394</v>
      </c>
      <c r="AB560">
        <v>0</v>
      </c>
      <c r="AC560">
        <v>25</v>
      </c>
      <c r="AD560">
        <v>49</v>
      </c>
      <c r="AE560">
        <v>0</v>
      </c>
      <c r="AF560">
        <v>0</v>
      </c>
      <c r="AG560">
        <v>0</v>
      </c>
      <c r="AH560" t="s">
        <v>239</v>
      </c>
      <c r="AI560" s="1">
        <v>44653.158101851855</v>
      </c>
      <c r="AJ560">
        <v>1530</v>
      </c>
      <c r="AK560">
        <v>1</v>
      </c>
      <c r="AL560">
        <v>0</v>
      </c>
      <c r="AM560">
        <v>1</v>
      </c>
      <c r="AN560">
        <v>0</v>
      </c>
      <c r="AO560">
        <v>1</v>
      </c>
      <c r="AP560">
        <v>48</v>
      </c>
      <c r="AQ560">
        <v>0</v>
      </c>
      <c r="AR560">
        <v>0</v>
      </c>
      <c r="AS560">
        <v>0</v>
      </c>
      <c r="AT560" t="s">
        <v>86</v>
      </c>
      <c r="AU560" t="s">
        <v>86</v>
      </c>
      <c r="AV560" t="s">
        <v>86</v>
      </c>
      <c r="AW560" t="s">
        <v>86</v>
      </c>
      <c r="AX560" t="s">
        <v>86</v>
      </c>
      <c r="AY560" t="s">
        <v>86</v>
      </c>
      <c r="AZ560" t="s">
        <v>86</v>
      </c>
      <c r="BA560" t="s">
        <v>86</v>
      </c>
      <c r="BB560" t="s">
        <v>86</v>
      </c>
      <c r="BC560" t="s">
        <v>86</v>
      </c>
      <c r="BD560" t="s">
        <v>86</v>
      </c>
      <c r="BE560" t="s">
        <v>86</v>
      </c>
    </row>
    <row r="561" spans="1:57" x14ac:dyDescent="0.45">
      <c r="A561" t="s">
        <v>1291</v>
      </c>
      <c r="B561" t="s">
        <v>77</v>
      </c>
      <c r="C561" t="s">
        <v>599</v>
      </c>
      <c r="D561" t="s">
        <v>79</v>
      </c>
      <c r="E561" s="2" t="str">
        <f>HYPERLINK("capsilon://?command=openfolder&amp;siteaddress=FAM.docvelocity-na8.net&amp;folderid=FX1158A4B4-62C1-35C2-C2D3-A959EB3F8A62","FX220490")</f>
        <v>FX220490</v>
      </c>
      <c r="F561" t="s">
        <v>80</v>
      </c>
      <c r="G561" t="s">
        <v>80</v>
      </c>
      <c r="H561" t="s">
        <v>81</v>
      </c>
      <c r="I561" t="s">
        <v>1284</v>
      </c>
      <c r="J561">
        <v>347</v>
      </c>
      <c r="K561" t="s">
        <v>83</v>
      </c>
      <c r="L561" t="s">
        <v>84</v>
      </c>
      <c r="M561" t="s">
        <v>85</v>
      </c>
      <c r="N561">
        <v>2</v>
      </c>
      <c r="O561" s="1">
        <v>44653.078472222223</v>
      </c>
      <c r="P561" s="1">
        <v>44653.171284722222</v>
      </c>
      <c r="Q561">
        <v>5337</v>
      </c>
      <c r="R561">
        <v>2682</v>
      </c>
      <c r="S561" t="b">
        <v>0</v>
      </c>
      <c r="T561" t="s">
        <v>86</v>
      </c>
      <c r="U561" t="b">
        <v>1</v>
      </c>
      <c r="V561" t="s">
        <v>319</v>
      </c>
      <c r="W561" s="1">
        <v>44653.119270833333</v>
      </c>
      <c r="X561">
        <v>1498</v>
      </c>
      <c r="Y561">
        <v>289</v>
      </c>
      <c r="Z561">
        <v>0</v>
      </c>
      <c r="AA561">
        <v>289</v>
      </c>
      <c r="AB561">
        <v>0</v>
      </c>
      <c r="AC561">
        <v>14</v>
      </c>
      <c r="AD561">
        <v>58</v>
      </c>
      <c r="AE561">
        <v>0</v>
      </c>
      <c r="AF561">
        <v>0</v>
      </c>
      <c r="AG561">
        <v>0</v>
      </c>
      <c r="AH561" t="s">
        <v>239</v>
      </c>
      <c r="AI561" s="1">
        <v>44653.171284722222</v>
      </c>
      <c r="AJ561">
        <v>1138</v>
      </c>
      <c r="AK561">
        <v>1</v>
      </c>
      <c r="AL561">
        <v>0</v>
      </c>
      <c r="AM561">
        <v>1</v>
      </c>
      <c r="AN561">
        <v>0</v>
      </c>
      <c r="AO561">
        <v>1</v>
      </c>
      <c r="AP561">
        <v>57</v>
      </c>
      <c r="AQ561">
        <v>0</v>
      </c>
      <c r="AR561">
        <v>0</v>
      </c>
      <c r="AS561">
        <v>0</v>
      </c>
      <c r="AT561" t="s">
        <v>86</v>
      </c>
      <c r="AU561" t="s">
        <v>86</v>
      </c>
      <c r="AV561" t="s">
        <v>86</v>
      </c>
      <c r="AW561" t="s">
        <v>86</v>
      </c>
      <c r="AX561" t="s">
        <v>86</v>
      </c>
      <c r="AY561" t="s">
        <v>86</v>
      </c>
      <c r="AZ561" t="s">
        <v>86</v>
      </c>
      <c r="BA561" t="s">
        <v>86</v>
      </c>
      <c r="BB561" t="s">
        <v>86</v>
      </c>
      <c r="BC561" t="s">
        <v>86</v>
      </c>
      <c r="BD561" t="s">
        <v>86</v>
      </c>
      <c r="BE561" t="s">
        <v>86</v>
      </c>
    </row>
    <row r="562" spans="1:57" x14ac:dyDescent="0.45">
      <c r="A562" t="s">
        <v>1292</v>
      </c>
      <c r="B562" t="s">
        <v>77</v>
      </c>
      <c r="C562" t="s">
        <v>1286</v>
      </c>
      <c r="D562" t="s">
        <v>79</v>
      </c>
      <c r="E562" s="2" t="str">
        <f>HYPERLINK("capsilon://?command=openfolder&amp;siteaddress=FAM.docvelocity-na8.net&amp;folderid=FXB4175005-A0E9-B87E-A564-1F40723AF8D3","FX2204365")</f>
        <v>FX2204365</v>
      </c>
      <c r="F562" t="s">
        <v>80</v>
      </c>
      <c r="G562" t="s">
        <v>80</v>
      </c>
      <c r="H562" t="s">
        <v>81</v>
      </c>
      <c r="I562" t="s">
        <v>1287</v>
      </c>
      <c r="J562">
        <v>194</v>
      </c>
      <c r="K562" t="s">
        <v>83</v>
      </c>
      <c r="L562" t="s">
        <v>84</v>
      </c>
      <c r="M562" t="s">
        <v>85</v>
      </c>
      <c r="N562">
        <v>2</v>
      </c>
      <c r="O562" s="1">
        <v>44653.126574074071</v>
      </c>
      <c r="P562" s="1">
        <v>44653.178240740737</v>
      </c>
      <c r="Q562">
        <v>2762</v>
      </c>
      <c r="R562">
        <v>1702</v>
      </c>
      <c r="S562" t="b">
        <v>0</v>
      </c>
      <c r="T562" t="s">
        <v>86</v>
      </c>
      <c r="U562" t="b">
        <v>1</v>
      </c>
      <c r="V562" t="s">
        <v>319</v>
      </c>
      <c r="W562" s="1">
        <v>44653.161759259259</v>
      </c>
      <c r="X562">
        <v>1102</v>
      </c>
      <c r="Y562">
        <v>156</v>
      </c>
      <c r="Z562">
        <v>0</v>
      </c>
      <c r="AA562">
        <v>156</v>
      </c>
      <c r="AB562">
        <v>0</v>
      </c>
      <c r="AC562">
        <v>4</v>
      </c>
      <c r="AD562">
        <v>38</v>
      </c>
      <c r="AE562">
        <v>0</v>
      </c>
      <c r="AF562">
        <v>0</v>
      </c>
      <c r="AG562">
        <v>0</v>
      </c>
      <c r="AH562" t="s">
        <v>239</v>
      </c>
      <c r="AI562" s="1">
        <v>44653.178240740737</v>
      </c>
      <c r="AJ562">
        <v>600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38</v>
      </c>
      <c r="AQ562">
        <v>0</v>
      </c>
      <c r="AR562">
        <v>0</v>
      </c>
      <c r="AS562">
        <v>0</v>
      </c>
      <c r="AT562" t="s">
        <v>86</v>
      </c>
      <c r="AU562" t="s">
        <v>86</v>
      </c>
      <c r="AV562" t="s">
        <v>86</v>
      </c>
      <c r="AW562" t="s">
        <v>86</v>
      </c>
      <c r="AX562" t="s">
        <v>86</v>
      </c>
      <c r="AY562" t="s">
        <v>86</v>
      </c>
      <c r="AZ562" t="s">
        <v>86</v>
      </c>
      <c r="BA562" t="s">
        <v>86</v>
      </c>
      <c r="BB562" t="s">
        <v>86</v>
      </c>
      <c r="BC562" t="s">
        <v>86</v>
      </c>
      <c r="BD562" t="s">
        <v>86</v>
      </c>
      <c r="BE562" t="s">
        <v>86</v>
      </c>
    </row>
    <row r="563" spans="1:57" x14ac:dyDescent="0.45">
      <c r="A563" t="s">
        <v>1293</v>
      </c>
      <c r="B563" t="s">
        <v>77</v>
      </c>
      <c r="C563" t="s">
        <v>602</v>
      </c>
      <c r="D563" t="s">
        <v>79</v>
      </c>
      <c r="E563" s="2" t="str">
        <f>HYPERLINK("capsilon://?command=openfolder&amp;siteaddress=FAM.docvelocity-na8.net&amp;folderid=FXCF883A66-67B0-29B3-84E5-F5544DCF468F","FX220313811")</f>
        <v>FX220313811</v>
      </c>
      <c r="F563" t="s">
        <v>80</v>
      </c>
      <c r="G563" t="s">
        <v>80</v>
      </c>
      <c r="H563" t="s">
        <v>81</v>
      </c>
      <c r="I563" t="s">
        <v>1294</v>
      </c>
      <c r="J563">
        <v>0</v>
      </c>
      <c r="K563" t="s">
        <v>83</v>
      </c>
      <c r="L563" t="s">
        <v>84</v>
      </c>
      <c r="M563" t="s">
        <v>85</v>
      </c>
      <c r="N563">
        <v>2</v>
      </c>
      <c r="O563" s="1">
        <v>44655.371493055558</v>
      </c>
      <c r="P563" s="1">
        <v>44655.386608796296</v>
      </c>
      <c r="Q563">
        <v>526</v>
      </c>
      <c r="R563">
        <v>780</v>
      </c>
      <c r="S563" t="b">
        <v>0</v>
      </c>
      <c r="T563" t="s">
        <v>86</v>
      </c>
      <c r="U563" t="b">
        <v>0</v>
      </c>
      <c r="V563" t="s">
        <v>1295</v>
      </c>
      <c r="W563" s="1">
        <v>44655.381550925929</v>
      </c>
      <c r="X563">
        <v>350</v>
      </c>
      <c r="Y563">
        <v>37</v>
      </c>
      <c r="Z563">
        <v>0</v>
      </c>
      <c r="AA563">
        <v>37</v>
      </c>
      <c r="AB563">
        <v>0</v>
      </c>
      <c r="AC563">
        <v>11</v>
      </c>
      <c r="AD563">
        <v>-37</v>
      </c>
      <c r="AE563">
        <v>0</v>
      </c>
      <c r="AF563">
        <v>0</v>
      </c>
      <c r="AG563">
        <v>0</v>
      </c>
      <c r="AH563" t="s">
        <v>412</v>
      </c>
      <c r="AI563" s="1">
        <v>44655.386608796296</v>
      </c>
      <c r="AJ563">
        <v>430</v>
      </c>
      <c r="AK563">
        <v>2</v>
      </c>
      <c r="AL563">
        <v>0</v>
      </c>
      <c r="AM563">
        <v>2</v>
      </c>
      <c r="AN563">
        <v>0</v>
      </c>
      <c r="AO563">
        <v>2</v>
      </c>
      <c r="AP563">
        <v>-39</v>
      </c>
      <c r="AQ563">
        <v>0</v>
      </c>
      <c r="AR563">
        <v>0</v>
      </c>
      <c r="AS563">
        <v>0</v>
      </c>
      <c r="AT563" t="s">
        <v>86</v>
      </c>
      <c r="AU563" t="s">
        <v>86</v>
      </c>
      <c r="AV563" t="s">
        <v>86</v>
      </c>
      <c r="AW563" t="s">
        <v>86</v>
      </c>
      <c r="AX563" t="s">
        <v>86</v>
      </c>
      <c r="AY563" t="s">
        <v>86</v>
      </c>
      <c r="AZ563" t="s">
        <v>86</v>
      </c>
      <c r="BA563" t="s">
        <v>86</v>
      </c>
      <c r="BB563" t="s">
        <v>86</v>
      </c>
      <c r="BC563" t="s">
        <v>86</v>
      </c>
      <c r="BD563" t="s">
        <v>86</v>
      </c>
      <c r="BE563" t="s">
        <v>86</v>
      </c>
    </row>
    <row r="564" spans="1:57" x14ac:dyDescent="0.45">
      <c r="A564" t="s">
        <v>1296</v>
      </c>
      <c r="B564" t="s">
        <v>77</v>
      </c>
      <c r="C564" t="s">
        <v>1297</v>
      </c>
      <c r="D564" t="s">
        <v>79</v>
      </c>
      <c r="E564" s="2" t="str">
        <f>HYPERLINK("capsilon://?command=openfolder&amp;siteaddress=FAM.docvelocity-na8.net&amp;folderid=FXDDAADE0E-CE5A-4A80-2C3D-7B52ACF13311","FX220312521")</f>
        <v>FX220312521</v>
      </c>
      <c r="F564" t="s">
        <v>80</v>
      </c>
      <c r="G564" t="s">
        <v>80</v>
      </c>
      <c r="H564" t="s">
        <v>81</v>
      </c>
      <c r="I564" t="s">
        <v>1298</v>
      </c>
      <c r="J564">
        <v>0</v>
      </c>
      <c r="K564" t="s">
        <v>83</v>
      </c>
      <c r="L564" t="s">
        <v>84</v>
      </c>
      <c r="M564" t="s">
        <v>85</v>
      </c>
      <c r="N564">
        <v>2</v>
      </c>
      <c r="O564" s="1">
        <v>44655.37358796296</v>
      </c>
      <c r="P564" s="1">
        <v>44655.386990740742</v>
      </c>
      <c r="Q564">
        <v>1001</v>
      </c>
      <c r="R564">
        <v>157</v>
      </c>
      <c r="S564" t="b">
        <v>0</v>
      </c>
      <c r="T564" t="s">
        <v>86</v>
      </c>
      <c r="U564" t="b">
        <v>0</v>
      </c>
      <c r="V564" t="s">
        <v>1295</v>
      </c>
      <c r="W564" s="1">
        <v>44655.382997685185</v>
      </c>
      <c r="X564">
        <v>125</v>
      </c>
      <c r="Y564">
        <v>0</v>
      </c>
      <c r="Z564">
        <v>0</v>
      </c>
      <c r="AA564">
        <v>0</v>
      </c>
      <c r="AB564">
        <v>9</v>
      </c>
      <c r="AC564">
        <v>0</v>
      </c>
      <c r="AD564">
        <v>0</v>
      </c>
      <c r="AE564">
        <v>0</v>
      </c>
      <c r="AF564">
        <v>0</v>
      </c>
      <c r="AG564">
        <v>0</v>
      </c>
      <c r="AH564" t="s">
        <v>412</v>
      </c>
      <c r="AI564" s="1">
        <v>44655.386990740742</v>
      </c>
      <c r="AJ564">
        <v>32</v>
      </c>
      <c r="AK564">
        <v>0</v>
      </c>
      <c r="AL564">
        <v>0</v>
      </c>
      <c r="AM564">
        <v>0</v>
      </c>
      <c r="AN564">
        <v>9</v>
      </c>
      <c r="AO564">
        <v>0</v>
      </c>
      <c r="AP564">
        <v>0</v>
      </c>
      <c r="AQ564">
        <v>0</v>
      </c>
      <c r="AR564">
        <v>0</v>
      </c>
      <c r="AS564">
        <v>0</v>
      </c>
      <c r="AT564" t="s">
        <v>86</v>
      </c>
      <c r="AU564" t="s">
        <v>86</v>
      </c>
      <c r="AV564" t="s">
        <v>86</v>
      </c>
      <c r="AW564" t="s">
        <v>86</v>
      </c>
      <c r="AX564" t="s">
        <v>86</v>
      </c>
      <c r="AY564" t="s">
        <v>86</v>
      </c>
      <c r="AZ564" t="s">
        <v>86</v>
      </c>
      <c r="BA564" t="s">
        <v>86</v>
      </c>
      <c r="BB564" t="s">
        <v>86</v>
      </c>
      <c r="BC564" t="s">
        <v>86</v>
      </c>
      <c r="BD564" t="s">
        <v>86</v>
      </c>
      <c r="BE564" t="s">
        <v>86</v>
      </c>
    </row>
    <row r="565" spans="1:57" x14ac:dyDescent="0.45">
      <c r="A565" t="s">
        <v>1299</v>
      </c>
      <c r="B565" t="s">
        <v>77</v>
      </c>
      <c r="C565" t="s">
        <v>1300</v>
      </c>
      <c r="D565" t="s">
        <v>79</v>
      </c>
      <c r="E565" s="2" t="str">
        <f>HYPERLINK("capsilon://?command=openfolder&amp;siteaddress=FAM.docvelocity-na8.net&amp;folderid=FX343CF34F-6674-3509-1B28-34E2AD24458B","FX220314086")</f>
        <v>FX220314086</v>
      </c>
      <c r="F565" t="s">
        <v>80</v>
      </c>
      <c r="G565" t="s">
        <v>80</v>
      </c>
      <c r="H565" t="s">
        <v>81</v>
      </c>
      <c r="I565" t="s">
        <v>1301</v>
      </c>
      <c r="J565">
        <v>120</v>
      </c>
      <c r="K565" t="s">
        <v>83</v>
      </c>
      <c r="L565" t="s">
        <v>84</v>
      </c>
      <c r="M565" t="s">
        <v>85</v>
      </c>
      <c r="N565">
        <v>1</v>
      </c>
      <c r="O565" s="1">
        <v>44655.43378472222</v>
      </c>
      <c r="P565" s="1">
        <v>44655.448495370372</v>
      </c>
      <c r="Q565">
        <v>812</v>
      </c>
      <c r="R565">
        <v>459</v>
      </c>
      <c r="S565" t="b">
        <v>0</v>
      </c>
      <c r="T565" t="s">
        <v>86</v>
      </c>
      <c r="U565" t="b">
        <v>0</v>
      </c>
      <c r="V565" t="s">
        <v>406</v>
      </c>
      <c r="W565" s="1">
        <v>44655.448495370372</v>
      </c>
      <c r="X565">
        <v>443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120</v>
      </c>
      <c r="AE565">
        <v>108</v>
      </c>
      <c r="AF565">
        <v>0</v>
      </c>
      <c r="AG565">
        <v>4</v>
      </c>
      <c r="AH565" t="s">
        <v>86</v>
      </c>
      <c r="AI565" t="s">
        <v>86</v>
      </c>
      <c r="AJ565" t="s">
        <v>86</v>
      </c>
      <c r="AK565" t="s">
        <v>86</v>
      </c>
      <c r="AL565" t="s">
        <v>86</v>
      </c>
      <c r="AM565" t="s">
        <v>86</v>
      </c>
      <c r="AN565" t="s">
        <v>86</v>
      </c>
      <c r="AO565" t="s">
        <v>86</v>
      </c>
      <c r="AP565" t="s">
        <v>86</v>
      </c>
      <c r="AQ565" t="s">
        <v>86</v>
      </c>
      <c r="AR565" t="s">
        <v>86</v>
      </c>
      <c r="AS565" t="s">
        <v>86</v>
      </c>
      <c r="AT565" t="s">
        <v>86</v>
      </c>
      <c r="AU565" t="s">
        <v>86</v>
      </c>
      <c r="AV565" t="s">
        <v>86</v>
      </c>
      <c r="AW565" t="s">
        <v>86</v>
      </c>
      <c r="AX565" t="s">
        <v>86</v>
      </c>
      <c r="AY565" t="s">
        <v>86</v>
      </c>
      <c r="AZ565" t="s">
        <v>86</v>
      </c>
      <c r="BA565" t="s">
        <v>86</v>
      </c>
      <c r="BB565" t="s">
        <v>86</v>
      </c>
      <c r="BC565" t="s">
        <v>86</v>
      </c>
      <c r="BD565" t="s">
        <v>86</v>
      </c>
      <c r="BE565" t="s">
        <v>86</v>
      </c>
    </row>
    <row r="566" spans="1:57" x14ac:dyDescent="0.45">
      <c r="A566" t="s">
        <v>1302</v>
      </c>
      <c r="B566" t="s">
        <v>77</v>
      </c>
      <c r="C566" t="s">
        <v>1303</v>
      </c>
      <c r="D566" t="s">
        <v>79</v>
      </c>
      <c r="E566" s="2" t="str">
        <f>HYPERLINK("capsilon://?command=openfolder&amp;siteaddress=FAM.docvelocity-na8.net&amp;folderid=FX047A5A32-1796-4B83-098B-727A853719DA","FX220314115")</f>
        <v>FX220314115</v>
      </c>
      <c r="F566" t="s">
        <v>80</v>
      </c>
      <c r="G566" t="s">
        <v>80</v>
      </c>
      <c r="H566" t="s">
        <v>81</v>
      </c>
      <c r="I566" t="s">
        <v>1304</v>
      </c>
      <c r="J566">
        <v>53</v>
      </c>
      <c r="K566" t="s">
        <v>83</v>
      </c>
      <c r="L566" t="s">
        <v>84</v>
      </c>
      <c r="M566" t="s">
        <v>85</v>
      </c>
      <c r="N566">
        <v>2</v>
      </c>
      <c r="O566" s="1">
        <v>44655.437268518515</v>
      </c>
      <c r="P566" s="1">
        <v>44655.454305555555</v>
      </c>
      <c r="Q566">
        <v>948</v>
      </c>
      <c r="R566">
        <v>524</v>
      </c>
      <c r="S566" t="b">
        <v>0</v>
      </c>
      <c r="T566" t="s">
        <v>86</v>
      </c>
      <c r="U566" t="b">
        <v>0</v>
      </c>
      <c r="V566" t="s">
        <v>659</v>
      </c>
      <c r="W566" s="1">
        <v>44655.451145833336</v>
      </c>
      <c r="X566">
        <v>274</v>
      </c>
      <c r="Y566">
        <v>43</v>
      </c>
      <c r="Z566">
        <v>0</v>
      </c>
      <c r="AA566">
        <v>43</v>
      </c>
      <c r="AB566">
        <v>0</v>
      </c>
      <c r="AC566">
        <v>6</v>
      </c>
      <c r="AD566">
        <v>10</v>
      </c>
      <c r="AE566">
        <v>0</v>
      </c>
      <c r="AF566">
        <v>0</v>
      </c>
      <c r="AG566">
        <v>0</v>
      </c>
      <c r="AH566" t="s">
        <v>419</v>
      </c>
      <c r="AI566" s="1">
        <v>44655.454305555555</v>
      </c>
      <c r="AJ566">
        <v>250</v>
      </c>
      <c r="AK566">
        <v>2</v>
      </c>
      <c r="AL566">
        <v>0</v>
      </c>
      <c r="AM566">
        <v>2</v>
      </c>
      <c r="AN566">
        <v>0</v>
      </c>
      <c r="AO566">
        <v>2</v>
      </c>
      <c r="AP566">
        <v>8</v>
      </c>
      <c r="AQ566">
        <v>0</v>
      </c>
      <c r="AR566">
        <v>0</v>
      </c>
      <c r="AS566">
        <v>0</v>
      </c>
      <c r="AT566" t="s">
        <v>86</v>
      </c>
      <c r="AU566" t="s">
        <v>86</v>
      </c>
      <c r="AV566" t="s">
        <v>86</v>
      </c>
      <c r="AW566" t="s">
        <v>86</v>
      </c>
      <c r="AX566" t="s">
        <v>86</v>
      </c>
      <c r="AY566" t="s">
        <v>86</v>
      </c>
      <c r="AZ566" t="s">
        <v>86</v>
      </c>
      <c r="BA566" t="s">
        <v>86</v>
      </c>
      <c r="BB566" t="s">
        <v>86</v>
      </c>
      <c r="BC566" t="s">
        <v>86</v>
      </c>
      <c r="BD566" t="s">
        <v>86</v>
      </c>
      <c r="BE566" t="s">
        <v>86</v>
      </c>
    </row>
    <row r="567" spans="1:57" x14ac:dyDescent="0.45">
      <c r="A567" t="s">
        <v>1305</v>
      </c>
      <c r="B567" t="s">
        <v>77</v>
      </c>
      <c r="C567" t="s">
        <v>1303</v>
      </c>
      <c r="D567" t="s">
        <v>79</v>
      </c>
      <c r="E567" s="2" t="str">
        <f>HYPERLINK("capsilon://?command=openfolder&amp;siteaddress=FAM.docvelocity-na8.net&amp;folderid=FX047A5A32-1796-4B83-098B-727A853719DA","FX220314115")</f>
        <v>FX220314115</v>
      </c>
      <c r="F567" t="s">
        <v>80</v>
      </c>
      <c r="G567" t="s">
        <v>80</v>
      </c>
      <c r="H567" t="s">
        <v>81</v>
      </c>
      <c r="I567" t="s">
        <v>1306</v>
      </c>
      <c r="J567">
        <v>53</v>
      </c>
      <c r="K567" t="s">
        <v>83</v>
      </c>
      <c r="L567" t="s">
        <v>84</v>
      </c>
      <c r="M567" t="s">
        <v>85</v>
      </c>
      <c r="N567">
        <v>2</v>
      </c>
      <c r="O567" s="1">
        <v>44655.437303240738</v>
      </c>
      <c r="P567" s="1">
        <v>44655.45648148148</v>
      </c>
      <c r="Q567">
        <v>991</v>
      </c>
      <c r="R567">
        <v>666</v>
      </c>
      <c r="S567" t="b">
        <v>0</v>
      </c>
      <c r="T567" t="s">
        <v>86</v>
      </c>
      <c r="U567" t="b">
        <v>0</v>
      </c>
      <c r="V567" t="s">
        <v>406</v>
      </c>
      <c r="W567" s="1">
        <v>44655.451724537037</v>
      </c>
      <c r="X567">
        <v>278</v>
      </c>
      <c r="Y567">
        <v>43</v>
      </c>
      <c r="Z567">
        <v>0</v>
      </c>
      <c r="AA567">
        <v>43</v>
      </c>
      <c r="AB567">
        <v>0</v>
      </c>
      <c r="AC567">
        <v>7</v>
      </c>
      <c r="AD567">
        <v>10</v>
      </c>
      <c r="AE567">
        <v>0</v>
      </c>
      <c r="AF567">
        <v>0</v>
      </c>
      <c r="AG567">
        <v>0</v>
      </c>
      <c r="AH567" t="s">
        <v>412</v>
      </c>
      <c r="AI567" s="1">
        <v>44655.45648148148</v>
      </c>
      <c r="AJ567">
        <v>388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9</v>
      </c>
      <c r="AQ567">
        <v>0</v>
      </c>
      <c r="AR567">
        <v>0</v>
      </c>
      <c r="AS567">
        <v>0</v>
      </c>
      <c r="AT567" t="s">
        <v>86</v>
      </c>
      <c r="AU567" t="s">
        <v>86</v>
      </c>
      <c r="AV567" t="s">
        <v>86</v>
      </c>
      <c r="AW567" t="s">
        <v>86</v>
      </c>
      <c r="AX567" t="s">
        <v>86</v>
      </c>
      <c r="AY567" t="s">
        <v>86</v>
      </c>
      <c r="AZ567" t="s">
        <v>86</v>
      </c>
      <c r="BA567" t="s">
        <v>86</v>
      </c>
      <c r="BB567" t="s">
        <v>86</v>
      </c>
      <c r="BC567" t="s">
        <v>86</v>
      </c>
      <c r="BD567" t="s">
        <v>86</v>
      </c>
      <c r="BE567" t="s">
        <v>86</v>
      </c>
    </row>
    <row r="568" spans="1:57" x14ac:dyDescent="0.45">
      <c r="A568" t="s">
        <v>1307</v>
      </c>
      <c r="B568" t="s">
        <v>77</v>
      </c>
      <c r="C568" t="s">
        <v>1303</v>
      </c>
      <c r="D568" t="s">
        <v>79</v>
      </c>
      <c r="E568" s="2" t="str">
        <f>HYPERLINK("capsilon://?command=openfolder&amp;siteaddress=FAM.docvelocity-na8.net&amp;folderid=FX047A5A32-1796-4B83-098B-727A853719DA","FX220314115")</f>
        <v>FX220314115</v>
      </c>
      <c r="F568" t="s">
        <v>80</v>
      </c>
      <c r="G568" t="s">
        <v>80</v>
      </c>
      <c r="H568" t="s">
        <v>81</v>
      </c>
      <c r="I568" t="s">
        <v>1308</v>
      </c>
      <c r="J568">
        <v>28</v>
      </c>
      <c r="K568" t="s">
        <v>83</v>
      </c>
      <c r="L568" t="s">
        <v>84</v>
      </c>
      <c r="M568" t="s">
        <v>85</v>
      </c>
      <c r="N568">
        <v>2</v>
      </c>
      <c r="O568" s="1">
        <v>44655.437476851854</v>
      </c>
      <c r="P568" s="1">
        <v>44655.455868055556</v>
      </c>
      <c r="Q568">
        <v>1335</v>
      </c>
      <c r="R568">
        <v>254</v>
      </c>
      <c r="S568" t="b">
        <v>0</v>
      </c>
      <c r="T568" t="s">
        <v>86</v>
      </c>
      <c r="U568" t="b">
        <v>0</v>
      </c>
      <c r="V568" t="s">
        <v>659</v>
      </c>
      <c r="W568" s="1">
        <v>44655.452534722222</v>
      </c>
      <c r="X568">
        <v>119</v>
      </c>
      <c r="Y568">
        <v>21</v>
      </c>
      <c r="Z568">
        <v>0</v>
      </c>
      <c r="AA568">
        <v>21</v>
      </c>
      <c r="AB568">
        <v>0</v>
      </c>
      <c r="AC568">
        <v>1</v>
      </c>
      <c r="AD568">
        <v>7</v>
      </c>
      <c r="AE568">
        <v>0</v>
      </c>
      <c r="AF568">
        <v>0</v>
      </c>
      <c r="AG568">
        <v>0</v>
      </c>
      <c r="AH568" t="s">
        <v>419</v>
      </c>
      <c r="AI568" s="1">
        <v>44655.455868055556</v>
      </c>
      <c r="AJ568">
        <v>135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7</v>
      </c>
      <c r="AQ568">
        <v>0</v>
      </c>
      <c r="AR568">
        <v>0</v>
      </c>
      <c r="AS568">
        <v>0</v>
      </c>
      <c r="AT568" t="s">
        <v>86</v>
      </c>
      <c r="AU568" t="s">
        <v>86</v>
      </c>
      <c r="AV568" t="s">
        <v>86</v>
      </c>
      <c r="AW568" t="s">
        <v>86</v>
      </c>
      <c r="AX568" t="s">
        <v>86</v>
      </c>
      <c r="AY568" t="s">
        <v>86</v>
      </c>
      <c r="AZ568" t="s">
        <v>86</v>
      </c>
      <c r="BA568" t="s">
        <v>86</v>
      </c>
      <c r="BB568" t="s">
        <v>86</v>
      </c>
      <c r="BC568" t="s">
        <v>86</v>
      </c>
      <c r="BD568" t="s">
        <v>86</v>
      </c>
      <c r="BE568" t="s">
        <v>86</v>
      </c>
    </row>
    <row r="569" spans="1:57" x14ac:dyDescent="0.45">
      <c r="A569" t="s">
        <v>1309</v>
      </c>
      <c r="B569" t="s">
        <v>77</v>
      </c>
      <c r="C569" t="s">
        <v>1303</v>
      </c>
      <c r="D569" t="s">
        <v>79</v>
      </c>
      <c r="E569" s="2" t="str">
        <f>HYPERLINK("capsilon://?command=openfolder&amp;siteaddress=FAM.docvelocity-na8.net&amp;folderid=FX047A5A32-1796-4B83-098B-727A853719DA","FX220314115")</f>
        <v>FX220314115</v>
      </c>
      <c r="F569" t="s">
        <v>80</v>
      </c>
      <c r="G569" t="s">
        <v>80</v>
      </c>
      <c r="H569" t="s">
        <v>81</v>
      </c>
      <c r="I569" t="s">
        <v>1310</v>
      </c>
      <c r="J569">
        <v>28</v>
      </c>
      <c r="K569" t="s">
        <v>83</v>
      </c>
      <c r="L569" t="s">
        <v>84</v>
      </c>
      <c r="M569" t="s">
        <v>85</v>
      </c>
      <c r="N569">
        <v>2</v>
      </c>
      <c r="O569" s="1">
        <v>44655.437511574077</v>
      </c>
      <c r="P569" s="1">
        <v>44655.457094907404</v>
      </c>
      <c r="Q569">
        <v>1464</v>
      </c>
      <c r="R569">
        <v>228</v>
      </c>
      <c r="S569" t="b">
        <v>0</v>
      </c>
      <c r="T569" t="s">
        <v>86</v>
      </c>
      <c r="U569" t="b">
        <v>0</v>
      </c>
      <c r="V569" t="s">
        <v>406</v>
      </c>
      <c r="W569" s="1">
        <v>44655.453148148146</v>
      </c>
      <c r="X569">
        <v>123</v>
      </c>
      <c r="Y569">
        <v>21</v>
      </c>
      <c r="Z569">
        <v>0</v>
      </c>
      <c r="AA569">
        <v>21</v>
      </c>
      <c r="AB569">
        <v>0</v>
      </c>
      <c r="AC569">
        <v>0</v>
      </c>
      <c r="AD569">
        <v>7</v>
      </c>
      <c r="AE569">
        <v>0</v>
      </c>
      <c r="AF569">
        <v>0</v>
      </c>
      <c r="AG569">
        <v>0</v>
      </c>
      <c r="AH569" t="s">
        <v>419</v>
      </c>
      <c r="AI569" s="1">
        <v>44655.457094907404</v>
      </c>
      <c r="AJ569">
        <v>105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7</v>
      </c>
      <c r="AQ569">
        <v>0</v>
      </c>
      <c r="AR569">
        <v>0</v>
      </c>
      <c r="AS569">
        <v>0</v>
      </c>
      <c r="AT569" t="s">
        <v>86</v>
      </c>
      <c r="AU569" t="s">
        <v>86</v>
      </c>
      <c r="AV569" t="s">
        <v>86</v>
      </c>
      <c r="AW569" t="s">
        <v>86</v>
      </c>
      <c r="AX569" t="s">
        <v>86</v>
      </c>
      <c r="AY569" t="s">
        <v>86</v>
      </c>
      <c r="AZ569" t="s">
        <v>86</v>
      </c>
      <c r="BA569" t="s">
        <v>86</v>
      </c>
      <c r="BB569" t="s">
        <v>86</v>
      </c>
      <c r="BC569" t="s">
        <v>86</v>
      </c>
      <c r="BD569" t="s">
        <v>86</v>
      </c>
      <c r="BE569" t="s">
        <v>86</v>
      </c>
    </row>
    <row r="570" spans="1:57" x14ac:dyDescent="0.45">
      <c r="A570" t="s">
        <v>1311</v>
      </c>
      <c r="B570" t="s">
        <v>77</v>
      </c>
      <c r="C570" t="s">
        <v>1312</v>
      </c>
      <c r="D570" t="s">
        <v>79</v>
      </c>
      <c r="E570" s="2" t="str">
        <f>HYPERLINK("capsilon://?command=openfolder&amp;siteaddress=FAM.docvelocity-na8.net&amp;folderid=FXE689C044-FA85-C1B8-349A-1A6E16C7AEDF","FX220313967")</f>
        <v>FX220313967</v>
      </c>
      <c r="F570" t="s">
        <v>80</v>
      </c>
      <c r="G570" t="s">
        <v>80</v>
      </c>
      <c r="H570" t="s">
        <v>81</v>
      </c>
      <c r="I570" t="s">
        <v>1313</v>
      </c>
      <c r="J570">
        <v>235</v>
      </c>
      <c r="K570" t="s">
        <v>83</v>
      </c>
      <c r="L570" t="s">
        <v>84</v>
      </c>
      <c r="M570" t="s">
        <v>85</v>
      </c>
      <c r="N570">
        <v>1</v>
      </c>
      <c r="O570" s="1">
        <v>44655.447025462963</v>
      </c>
      <c r="P570" s="1">
        <v>44655.46197916667</v>
      </c>
      <c r="Q570">
        <v>502</v>
      </c>
      <c r="R570">
        <v>790</v>
      </c>
      <c r="S570" t="b">
        <v>0</v>
      </c>
      <c r="T570" t="s">
        <v>86</v>
      </c>
      <c r="U570" t="b">
        <v>0</v>
      </c>
      <c r="V570" t="s">
        <v>406</v>
      </c>
      <c r="W570" s="1">
        <v>44655.46197916667</v>
      </c>
      <c r="X570">
        <v>762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235</v>
      </c>
      <c r="AE570">
        <v>211</v>
      </c>
      <c r="AF570">
        <v>0</v>
      </c>
      <c r="AG570">
        <v>9</v>
      </c>
      <c r="AH570" t="s">
        <v>86</v>
      </c>
      <c r="AI570" t="s">
        <v>86</v>
      </c>
      <c r="AJ570" t="s">
        <v>86</v>
      </c>
      <c r="AK570" t="s">
        <v>86</v>
      </c>
      <c r="AL570" t="s">
        <v>86</v>
      </c>
      <c r="AM570" t="s">
        <v>86</v>
      </c>
      <c r="AN570" t="s">
        <v>86</v>
      </c>
      <c r="AO570" t="s">
        <v>86</v>
      </c>
      <c r="AP570" t="s">
        <v>86</v>
      </c>
      <c r="AQ570" t="s">
        <v>86</v>
      </c>
      <c r="AR570" t="s">
        <v>86</v>
      </c>
      <c r="AS570" t="s">
        <v>86</v>
      </c>
      <c r="AT570" t="s">
        <v>86</v>
      </c>
      <c r="AU570" t="s">
        <v>86</v>
      </c>
      <c r="AV570" t="s">
        <v>86</v>
      </c>
      <c r="AW570" t="s">
        <v>86</v>
      </c>
      <c r="AX570" t="s">
        <v>86</v>
      </c>
      <c r="AY570" t="s">
        <v>86</v>
      </c>
      <c r="AZ570" t="s">
        <v>86</v>
      </c>
      <c r="BA570" t="s">
        <v>86</v>
      </c>
      <c r="BB570" t="s">
        <v>86</v>
      </c>
      <c r="BC570" t="s">
        <v>86</v>
      </c>
      <c r="BD570" t="s">
        <v>86</v>
      </c>
      <c r="BE570" t="s">
        <v>86</v>
      </c>
    </row>
    <row r="571" spans="1:57" x14ac:dyDescent="0.45">
      <c r="A571" t="s">
        <v>1314</v>
      </c>
      <c r="B571" t="s">
        <v>77</v>
      </c>
      <c r="C571" t="s">
        <v>206</v>
      </c>
      <c r="D571" t="s">
        <v>79</v>
      </c>
      <c r="E571" s="2" t="str">
        <f>HYPERLINK("capsilon://?command=openfolder&amp;siteaddress=FAM.docvelocity-na8.net&amp;folderid=FXCACB244C-D928-5414-FA13-13D06F630842","FX220311810")</f>
        <v>FX220311810</v>
      </c>
      <c r="F571" t="s">
        <v>80</v>
      </c>
      <c r="G571" t="s">
        <v>80</v>
      </c>
      <c r="H571" t="s">
        <v>81</v>
      </c>
      <c r="I571" t="s">
        <v>1315</v>
      </c>
      <c r="J571">
        <v>0</v>
      </c>
      <c r="K571" t="s">
        <v>83</v>
      </c>
      <c r="L571" t="s">
        <v>84</v>
      </c>
      <c r="M571" t="s">
        <v>85</v>
      </c>
      <c r="N571">
        <v>2</v>
      </c>
      <c r="O571" s="1">
        <v>44655.447268518517</v>
      </c>
      <c r="P571" s="1">
        <v>44655.464444444442</v>
      </c>
      <c r="Q571">
        <v>1274</v>
      </c>
      <c r="R571">
        <v>210</v>
      </c>
      <c r="S571" t="b">
        <v>0</v>
      </c>
      <c r="T571" t="s">
        <v>86</v>
      </c>
      <c r="U571" t="b">
        <v>0</v>
      </c>
      <c r="V571" t="s">
        <v>406</v>
      </c>
      <c r="W571" s="1">
        <v>44655.462997685187</v>
      </c>
      <c r="X571">
        <v>87</v>
      </c>
      <c r="Y571">
        <v>9</v>
      </c>
      <c r="Z571">
        <v>0</v>
      </c>
      <c r="AA571">
        <v>9</v>
      </c>
      <c r="AB571">
        <v>0</v>
      </c>
      <c r="AC571">
        <v>0</v>
      </c>
      <c r="AD571">
        <v>-9</v>
      </c>
      <c r="AE571">
        <v>0</v>
      </c>
      <c r="AF571">
        <v>0</v>
      </c>
      <c r="AG571">
        <v>0</v>
      </c>
      <c r="AH571" t="s">
        <v>419</v>
      </c>
      <c r="AI571" s="1">
        <v>44655.464444444442</v>
      </c>
      <c r="AJ571">
        <v>123</v>
      </c>
      <c r="AK571">
        <v>1</v>
      </c>
      <c r="AL571">
        <v>0</v>
      </c>
      <c r="AM571">
        <v>1</v>
      </c>
      <c r="AN571">
        <v>0</v>
      </c>
      <c r="AO571">
        <v>1</v>
      </c>
      <c r="AP571">
        <v>-10</v>
      </c>
      <c r="AQ571">
        <v>0</v>
      </c>
      <c r="AR571">
        <v>0</v>
      </c>
      <c r="AS571">
        <v>0</v>
      </c>
      <c r="AT571" t="s">
        <v>86</v>
      </c>
      <c r="AU571" t="s">
        <v>86</v>
      </c>
      <c r="AV571" t="s">
        <v>86</v>
      </c>
      <c r="AW571" t="s">
        <v>86</v>
      </c>
      <c r="AX571" t="s">
        <v>86</v>
      </c>
      <c r="AY571" t="s">
        <v>86</v>
      </c>
      <c r="AZ571" t="s">
        <v>86</v>
      </c>
      <c r="BA571" t="s">
        <v>86</v>
      </c>
      <c r="BB571" t="s">
        <v>86</v>
      </c>
      <c r="BC571" t="s">
        <v>86</v>
      </c>
      <c r="BD571" t="s">
        <v>86</v>
      </c>
      <c r="BE571" t="s">
        <v>86</v>
      </c>
    </row>
    <row r="572" spans="1:57" x14ac:dyDescent="0.45">
      <c r="A572" t="s">
        <v>1316</v>
      </c>
      <c r="B572" t="s">
        <v>77</v>
      </c>
      <c r="C572" t="s">
        <v>1300</v>
      </c>
      <c r="D572" t="s">
        <v>79</v>
      </c>
      <c r="E572" s="2" t="str">
        <f>HYPERLINK("capsilon://?command=openfolder&amp;siteaddress=FAM.docvelocity-na8.net&amp;folderid=FX343CF34F-6674-3509-1B28-34E2AD24458B","FX220314086")</f>
        <v>FX220314086</v>
      </c>
      <c r="F572" t="s">
        <v>80</v>
      </c>
      <c r="G572" t="s">
        <v>80</v>
      </c>
      <c r="H572" t="s">
        <v>81</v>
      </c>
      <c r="I572" t="s">
        <v>1301</v>
      </c>
      <c r="J572">
        <v>172</v>
      </c>
      <c r="K572" t="s">
        <v>83</v>
      </c>
      <c r="L572" t="s">
        <v>84</v>
      </c>
      <c r="M572" t="s">
        <v>85</v>
      </c>
      <c r="N572">
        <v>2</v>
      </c>
      <c r="O572" s="1">
        <v>44655.44939814815</v>
      </c>
      <c r="P572" s="1">
        <v>44655.482303240744</v>
      </c>
      <c r="Q572">
        <v>1416</v>
      </c>
      <c r="R572">
        <v>1427</v>
      </c>
      <c r="S572" t="b">
        <v>0</v>
      </c>
      <c r="T572" t="s">
        <v>86</v>
      </c>
      <c r="U572" t="b">
        <v>1</v>
      </c>
      <c r="V572" t="s">
        <v>1317</v>
      </c>
      <c r="W572" s="1">
        <v>44655.463935185187</v>
      </c>
      <c r="X572">
        <v>1137</v>
      </c>
      <c r="Y572">
        <v>138</v>
      </c>
      <c r="Z572">
        <v>0</v>
      </c>
      <c r="AA572">
        <v>138</v>
      </c>
      <c r="AB572">
        <v>0</v>
      </c>
      <c r="AC572">
        <v>17</v>
      </c>
      <c r="AD572">
        <v>34</v>
      </c>
      <c r="AE572">
        <v>0</v>
      </c>
      <c r="AF572">
        <v>0</v>
      </c>
      <c r="AG572">
        <v>0</v>
      </c>
      <c r="AH572" t="s">
        <v>101</v>
      </c>
      <c r="AI572" s="1">
        <v>44655.482303240744</v>
      </c>
      <c r="AJ572">
        <v>183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34</v>
      </c>
      <c r="AQ572">
        <v>0</v>
      </c>
      <c r="AR572">
        <v>0</v>
      </c>
      <c r="AS572">
        <v>0</v>
      </c>
      <c r="AT572" t="s">
        <v>86</v>
      </c>
      <c r="AU572" t="s">
        <v>86</v>
      </c>
      <c r="AV572" t="s">
        <v>86</v>
      </c>
      <c r="AW572" t="s">
        <v>86</v>
      </c>
      <c r="AX572" t="s">
        <v>86</v>
      </c>
      <c r="AY572" t="s">
        <v>86</v>
      </c>
      <c r="AZ572" t="s">
        <v>86</v>
      </c>
      <c r="BA572" t="s">
        <v>86</v>
      </c>
      <c r="BB572" t="s">
        <v>86</v>
      </c>
      <c r="BC572" t="s">
        <v>86</v>
      </c>
      <c r="BD572" t="s">
        <v>86</v>
      </c>
      <c r="BE572" t="s">
        <v>86</v>
      </c>
    </row>
    <row r="573" spans="1:57" x14ac:dyDescent="0.45">
      <c r="A573" t="s">
        <v>1318</v>
      </c>
      <c r="B573" t="s">
        <v>77</v>
      </c>
      <c r="C573" t="s">
        <v>1319</v>
      </c>
      <c r="D573" t="s">
        <v>79</v>
      </c>
      <c r="E573" s="2" t="str">
        <f>HYPERLINK("capsilon://?command=openfolder&amp;siteaddress=FAM.docvelocity-na8.net&amp;folderid=FXED6C181C-D285-12A1-86BB-9E0178C6C87D","FX2204291")</f>
        <v>FX2204291</v>
      </c>
      <c r="F573" t="s">
        <v>80</v>
      </c>
      <c r="G573" t="s">
        <v>80</v>
      </c>
      <c r="H573" t="s">
        <v>81</v>
      </c>
      <c r="I573" t="s">
        <v>1320</v>
      </c>
      <c r="J573">
        <v>28</v>
      </c>
      <c r="K573" t="s">
        <v>83</v>
      </c>
      <c r="L573" t="s">
        <v>84</v>
      </c>
      <c r="M573" t="s">
        <v>85</v>
      </c>
      <c r="N573">
        <v>1</v>
      </c>
      <c r="O573" s="1">
        <v>44655.457754629628</v>
      </c>
      <c r="P573" s="1">
        <v>44655.46597222222</v>
      </c>
      <c r="Q573">
        <v>454</v>
      </c>
      <c r="R573">
        <v>256</v>
      </c>
      <c r="S573" t="b">
        <v>0</v>
      </c>
      <c r="T573" t="s">
        <v>86</v>
      </c>
      <c r="U573" t="b">
        <v>0</v>
      </c>
      <c r="V573" t="s">
        <v>406</v>
      </c>
      <c r="W573" s="1">
        <v>44655.46597222222</v>
      </c>
      <c r="X573">
        <v>256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28</v>
      </c>
      <c r="AE573">
        <v>21</v>
      </c>
      <c r="AF573">
        <v>0</v>
      </c>
      <c r="AG573">
        <v>2</v>
      </c>
      <c r="AH573" t="s">
        <v>86</v>
      </c>
      <c r="AI573" t="s">
        <v>86</v>
      </c>
      <c r="AJ573" t="s">
        <v>86</v>
      </c>
      <c r="AK573" t="s">
        <v>86</v>
      </c>
      <c r="AL573" t="s">
        <v>86</v>
      </c>
      <c r="AM573" t="s">
        <v>86</v>
      </c>
      <c r="AN573" t="s">
        <v>86</v>
      </c>
      <c r="AO573" t="s">
        <v>86</v>
      </c>
      <c r="AP573" t="s">
        <v>86</v>
      </c>
      <c r="AQ573" t="s">
        <v>86</v>
      </c>
      <c r="AR573" t="s">
        <v>86</v>
      </c>
      <c r="AS573" t="s">
        <v>86</v>
      </c>
      <c r="AT573" t="s">
        <v>86</v>
      </c>
      <c r="AU573" t="s">
        <v>86</v>
      </c>
      <c r="AV573" t="s">
        <v>86</v>
      </c>
      <c r="AW573" t="s">
        <v>86</v>
      </c>
      <c r="AX573" t="s">
        <v>86</v>
      </c>
      <c r="AY573" t="s">
        <v>86</v>
      </c>
      <c r="AZ573" t="s">
        <v>86</v>
      </c>
      <c r="BA573" t="s">
        <v>86</v>
      </c>
      <c r="BB573" t="s">
        <v>86</v>
      </c>
      <c r="BC573" t="s">
        <v>86</v>
      </c>
      <c r="BD573" t="s">
        <v>86</v>
      </c>
      <c r="BE573" t="s">
        <v>86</v>
      </c>
    </row>
    <row r="574" spans="1:57" x14ac:dyDescent="0.45">
      <c r="A574" t="s">
        <v>1321</v>
      </c>
      <c r="B574" t="s">
        <v>77</v>
      </c>
      <c r="C574" t="s">
        <v>1312</v>
      </c>
      <c r="D574" t="s">
        <v>79</v>
      </c>
      <c r="E574" s="2" t="str">
        <f>HYPERLINK("capsilon://?command=openfolder&amp;siteaddress=FAM.docvelocity-na8.net&amp;folderid=FXE689C044-FA85-C1B8-349A-1A6E16C7AEDF","FX220313967")</f>
        <v>FX220313967</v>
      </c>
      <c r="F574" t="s">
        <v>80</v>
      </c>
      <c r="G574" t="s">
        <v>80</v>
      </c>
      <c r="H574" t="s">
        <v>81</v>
      </c>
      <c r="I574" t="s">
        <v>1313</v>
      </c>
      <c r="J574">
        <v>367</v>
      </c>
      <c r="K574" t="s">
        <v>83</v>
      </c>
      <c r="L574" t="s">
        <v>84</v>
      </c>
      <c r="M574" t="s">
        <v>85</v>
      </c>
      <c r="N574">
        <v>2</v>
      </c>
      <c r="O574" s="1">
        <v>44655.463182870371</v>
      </c>
      <c r="P574" s="1">
        <v>44655.538287037038</v>
      </c>
      <c r="Q574">
        <v>1751</v>
      </c>
      <c r="R574">
        <v>4738</v>
      </c>
      <c r="S574" t="b">
        <v>0</v>
      </c>
      <c r="T574" t="s">
        <v>86</v>
      </c>
      <c r="U574" t="b">
        <v>1</v>
      </c>
      <c r="V574" t="s">
        <v>188</v>
      </c>
      <c r="W574" s="1">
        <v>44655.522766203707</v>
      </c>
      <c r="X574">
        <v>3177</v>
      </c>
      <c r="Y574">
        <v>270</v>
      </c>
      <c r="Z574">
        <v>0</v>
      </c>
      <c r="AA574">
        <v>270</v>
      </c>
      <c r="AB574">
        <v>0</v>
      </c>
      <c r="AC574">
        <v>49</v>
      </c>
      <c r="AD574">
        <v>97</v>
      </c>
      <c r="AE574">
        <v>0</v>
      </c>
      <c r="AF574">
        <v>0</v>
      </c>
      <c r="AG574">
        <v>0</v>
      </c>
      <c r="AH574" t="s">
        <v>98</v>
      </c>
      <c r="AI574" s="1">
        <v>44655.538287037038</v>
      </c>
      <c r="AJ574">
        <v>1280</v>
      </c>
      <c r="AK574">
        <v>9</v>
      </c>
      <c r="AL574">
        <v>0</v>
      </c>
      <c r="AM574">
        <v>9</v>
      </c>
      <c r="AN574">
        <v>0</v>
      </c>
      <c r="AO574">
        <v>10</v>
      </c>
      <c r="AP574">
        <v>88</v>
      </c>
      <c r="AQ574">
        <v>0</v>
      </c>
      <c r="AR574">
        <v>0</v>
      </c>
      <c r="AS574">
        <v>0</v>
      </c>
      <c r="AT574" t="s">
        <v>86</v>
      </c>
      <c r="AU574" t="s">
        <v>86</v>
      </c>
      <c r="AV574" t="s">
        <v>86</v>
      </c>
      <c r="AW574" t="s">
        <v>86</v>
      </c>
      <c r="AX574" t="s">
        <v>86</v>
      </c>
      <c r="AY574" t="s">
        <v>86</v>
      </c>
      <c r="AZ574" t="s">
        <v>86</v>
      </c>
      <c r="BA574" t="s">
        <v>86</v>
      </c>
      <c r="BB574" t="s">
        <v>86</v>
      </c>
      <c r="BC574" t="s">
        <v>86</v>
      </c>
      <c r="BD574" t="s">
        <v>86</v>
      </c>
      <c r="BE574" t="s">
        <v>86</v>
      </c>
    </row>
    <row r="575" spans="1:57" x14ac:dyDescent="0.45">
      <c r="A575" t="s">
        <v>1322</v>
      </c>
      <c r="B575" t="s">
        <v>77</v>
      </c>
      <c r="C575" t="s">
        <v>215</v>
      </c>
      <c r="D575" t="s">
        <v>79</v>
      </c>
      <c r="E575" s="2" t="str">
        <f>HYPERLINK("capsilon://?command=openfolder&amp;siteaddress=FAM.docvelocity-na8.net&amp;folderid=FX3523E855-AC68-8BD2-97CD-E2812EED59FF","FX22029453")</f>
        <v>FX22029453</v>
      </c>
      <c r="F575" t="s">
        <v>80</v>
      </c>
      <c r="G575" t="s">
        <v>80</v>
      </c>
      <c r="H575" t="s">
        <v>81</v>
      </c>
      <c r="I575" t="s">
        <v>1323</v>
      </c>
      <c r="J575">
        <v>0</v>
      </c>
      <c r="K575" t="s">
        <v>83</v>
      </c>
      <c r="L575" t="s">
        <v>84</v>
      </c>
      <c r="M575" t="s">
        <v>85</v>
      </c>
      <c r="N575">
        <v>2</v>
      </c>
      <c r="O575" s="1">
        <v>44655.46334490741</v>
      </c>
      <c r="P575" s="1">
        <v>44655.502326388887</v>
      </c>
      <c r="Q575">
        <v>2395</v>
      </c>
      <c r="R575">
        <v>973</v>
      </c>
      <c r="S575" t="b">
        <v>0</v>
      </c>
      <c r="T575" t="s">
        <v>86</v>
      </c>
      <c r="U575" t="b">
        <v>0</v>
      </c>
      <c r="V575" t="s">
        <v>113</v>
      </c>
      <c r="W575" s="1">
        <v>44655.496678240743</v>
      </c>
      <c r="X575">
        <v>595</v>
      </c>
      <c r="Y575">
        <v>52</v>
      </c>
      <c r="Z575">
        <v>0</v>
      </c>
      <c r="AA575">
        <v>52</v>
      </c>
      <c r="AB575">
        <v>0</v>
      </c>
      <c r="AC575">
        <v>40</v>
      </c>
      <c r="AD575">
        <v>-52</v>
      </c>
      <c r="AE575">
        <v>0</v>
      </c>
      <c r="AF575">
        <v>0</v>
      </c>
      <c r="AG575">
        <v>0</v>
      </c>
      <c r="AH575" t="s">
        <v>441</v>
      </c>
      <c r="AI575" s="1">
        <v>44655.502326388887</v>
      </c>
      <c r="AJ575">
        <v>378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-52</v>
      </c>
      <c r="AQ575">
        <v>0</v>
      </c>
      <c r="AR575">
        <v>0</v>
      </c>
      <c r="AS575">
        <v>0</v>
      </c>
      <c r="AT575" t="s">
        <v>86</v>
      </c>
      <c r="AU575" t="s">
        <v>86</v>
      </c>
      <c r="AV575" t="s">
        <v>86</v>
      </c>
      <c r="AW575" t="s">
        <v>86</v>
      </c>
      <c r="AX575" t="s">
        <v>86</v>
      </c>
      <c r="AY575" t="s">
        <v>86</v>
      </c>
      <c r="AZ575" t="s">
        <v>86</v>
      </c>
      <c r="BA575" t="s">
        <v>86</v>
      </c>
      <c r="BB575" t="s">
        <v>86</v>
      </c>
      <c r="BC575" t="s">
        <v>86</v>
      </c>
      <c r="BD575" t="s">
        <v>86</v>
      </c>
      <c r="BE575" t="s">
        <v>86</v>
      </c>
    </row>
    <row r="576" spans="1:57" x14ac:dyDescent="0.45">
      <c r="A576" t="s">
        <v>1324</v>
      </c>
      <c r="B576" t="s">
        <v>77</v>
      </c>
      <c r="C576" t="s">
        <v>1319</v>
      </c>
      <c r="D576" t="s">
        <v>79</v>
      </c>
      <c r="E576" s="2" t="str">
        <f>HYPERLINK("capsilon://?command=openfolder&amp;siteaddress=FAM.docvelocity-na8.net&amp;folderid=FXED6C181C-D285-12A1-86BB-9E0178C6C87D","FX2204291")</f>
        <v>FX2204291</v>
      </c>
      <c r="F576" t="s">
        <v>80</v>
      </c>
      <c r="G576" t="s">
        <v>80</v>
      </c>
      <c r="H576" t="s">
        <v>81</v>
      </c>
      <c r="I576" t="s">
        <v>1320</v>
      </c>
      <c r="J576">
        <v>56</v>
      </c>
      <c r="K576" t="s">
        <v>83</v>
      </c>
      <c r="L576" t="s">
        <v>84</v>
      </c>
      <c r="M576" t="s">
        <v>85</v>
      </c>
      <c r="N576">
        <v>2</v>
      </c>
      <c r="O576" s="1">
        <v>44655.467037037037</v>
      </c>
      <c r="P576" s="1">
        <v>44655.498981481483</v>
      </c>
      <c r="Q576">
        <v>1929</v>
      </c>
      <c r="R576">
        <v>831</v>
      </c>
      <c r="S576" t="b">
        <v>0</v>
      </c>
      <c r="T576" t="s">
        <v>86</v>
      </c>
      <c r="U576" t="b">
        <v>1</v>
      </c>
      <c r="V576" t="s">
        <v>530</v>
      </c>
      <c r="W576" s="1">
        <v>44655.493125000001</v>
      </c>
      <c r="X576">
        <v>550</v>
      </c>
      <c r="Y576">
        <v>42</v>
      </c>
      <c r="Z576">
        <v>0</v>
      </c>
      <c r="AA576">
        <v>42</v>
      </c>
      <c r="AB576">
        <v>0</v>
      </c>
      <c r="AC576">
        <v>18</v>
      </c>
      <c r="AD576">
        <v>14</v>
      </c>
      <c r="AE576">
        <v>0</v>
      </c>
      <c r="AF576">
        <v>0</v>
      </c>
      <c r="AG576">
        <v>0</v>
      </c>
      <c r="AH576" t="s">
        <v>98</v>
      </c>
      <c r="AI576" s="1">
        <v>44655.498981481483</v>
      </c>
      <c r="AJ576">
        <v>271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13</v>
      </c>
      <c r="AQ576">
        <v>0</v>
      </c>
      <c r="AR576">
        <v>0</v>
      </c>
      <c r="AS576">
        <v>0</v>
      </c>
      <c r="AT576" t="s">
        <v>86</v>
      </c>
      <c r="AU576" t="s">
        <v>86</v>
      </c>
      <c r="AV576" t="s">
        <v>86</v>
      </c>
      <c r="AW576" t="s">
        <v>86</v>
      </c>
      <c r="AX576" t="s">
        <v>86</v>
      </c>
      <c r="AY576" t="s">
        <v>86</v>
      </c>
      <c r="AZ576" t="s">
        <v>86</v>
      </c>
      <c r="BA576" t="s">
        <v>86</v>
      </c>
      <c r="BB576" t="s">
        <v>86</v>
      </c>
      <c r="BC576" t="s">
        <v>86</v>
      </c>
      <c r="BD576" t="s">
        <v>86</v>
      </c>
      <c r="BE576" t="s">
        <v>86</v>
      </c>
    </row>
    <row r="577" spans="1:57" x14ac:dyDescent="0.45">
      <c r="A577" t="s">
        <v>1325</v>
      </c>
      <c r="B577" t="s">
        <v>77</v>
      </c>
      <c r="C577" t="s">
        <v>1326</v>
      </c>
      <c r="D577" t="s">
        <v>79</v>
      </c>
      <c r="E577" s="2" t="str">
        <f>HYPERLINK("capsilon://?command=openfolder&amp;siteaddress=FAM.docvelocity-na8.net&amp;folderid=FX41028851-6BD9-B7A4-7169-CAB39F3C8C36","FX220313465")</f>
        <v>FX220313465</v>
      </c>
      <c r="F577" t="s">
        <v>80</v>
      </c>
      <c r="G577" t="s">
        <v>80</v>
      </c>
      <c r="H577" t="s">
        <v>81</v>
      </c>
      <c r="I577" t="s">
        <v>1327</v>
      </c>
      <c r="J577">
        <v>247</v>
      </c>
      <c r="K577" t="s">
        <v>83</v>
      </c>
      <c r="L577" t="s">
        <v>84</v>
      </c>
      <c r="M577" t="s">
        <v>85</v>
      </c>
      <c r="N577">
        <v>1</v>
      </c>
      <c r="O577" s="1">
        <v>44655.47378472222</v>
      </c>
      <c r="P577" s="1">
        <v>44655.501273148147</v>
      </c>
      <c r="Q577">
        <v>1911</v>
      </c>
      <c r="R577">
        <v>464</v>
      </c>
      <c r="S577" t="b">
        <v>0</v>
      </c>
      <c r="T577" t="s">
        <v>86</v>
      </c>
      <c r="U577" t="b">
        <v>0</v>
      </c>
      <c r="V577" t="s">
        <v>87</v>
      </c>
      <c r="W577" s="1">
        <v>44655.501273148147</v>
      </c>
      <c r="X577">
        <v>210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247</v>
      </c>
      <c r="AE577">
        <v>211</v>
      </c>
      <c r="AF577">
        <v>0</v>
      </c>
      <c r="AG577">
        <v>9</v>
      </c>
      <c r="AH577" t="s">
        <v>86</v>
      </c>
      <c r="AI577" t="s">
        <v>86</v>
      </c>
      <c r="AJ577" t="s">
        <v>86</v>
      </c>
      <c r="AK577" t="s">
        <v>86</v>
      </c>
      <c r="AL577" t="s">
        <v>86</v>
      </c>
      <c r="AM577" t="s">
        <v>86</v>
      </c>
      <c r="AN577" t="s">
        <v>86</v>
      </c>
      <c r="AO577" t="s">
        <v>86</v>
      </c>
      <c r="AP577" t="s">
        <v>86</v>
      </c>
      <c r="AQ577" t="s">
        <v>86</v>
      </c>
      <c r="AR577" t="s">
        <v>86</v>
      </c>
      <c r="AS577" t="s">
        <v>86</v>
      </c>
      <c r="AT577" t="s">
        <v>86</v>
      </c>
      <c r="AU577" t="s">
        <v>86</v>
      </c>
      <c r="AV577" t="s">
        <v>86</v>
      </c>
      <c r="AW577" t="s">
        <v>86</v>
      </c>
      <c r="AX577" t="s">
        <v>86</v>
      </c>
      <c r="AY577" t="s">
        <v>86</v>
      </c>
      <c r="AZ577" t="s">
        <v>86</v>
      </c>
      <c r="BA577" t="s">
        <v>86</v>
      </c>
      <c r="BB577" t="s">
        <v>86</v>
      </c>
      <c r="BC577" t="s">
        <v>86</v>
      </c>
      <c r="BD577" t="s">
        <v>86</v>
      </c>
      <c r="BE577" t="s">
        <v>86</v>
      </c>
    </row>
    <row r="578" spans="1:57" x14ac:dyDescent="0.45">
      <c r="A578" t="s">
        <v>1328</v>
      </c>
      <c r="B578" t="s">
        <v>77</v>
      </c>
      <c r="C578" t="s">
        <v>1329</v>
      </c>
      <c r="D578" t="s">
        <v>79</v>
      </c>
      <c r="E578" s="2" t="str">
        <f>HYPERLINK("capsilon://?command=openfolder&amp;siteaddress=FAM.docvelocity-na8.net&amp;folderid=FXADB375F7-9236-539E-B302-B8FEF11773FC","FX220314055")</f>
        <v>FX220314055</v>
      </c>
      <c r="F578" t="s">
        <v>80</v>
      </c>
      <c r="G578" t="s">
        <v>80</v>
      </c>
      <c r="H578" t="s">
        <v>81</v>
      </c>
      <c r="I578" t="s">
        <v>1330</v>
      </c>
      <c r="J578">
        <v>72</v>
      </c>
      <c r="K578" t="s">
        <v>83</v>
      </c>
      <c r="L578" t="s">
        <v>84</v>
      </c>
      <c r="M578" t="s">
        <v>85</v>
      </c>
      <c r="N578">
        <v>1</v>
      </c>
      <c r="O578" s="1">
        <v>44655.490069444444</v>
      </c>
      <c r="P578" s="1">
        <v>44655.498773148145</v>
      </c>
      <c r="Q578">
        <v>564</v>
      </c>
      <c r="R578">
        <v>188</v>
      </c>
      <c r="S578" t="b">
        <v>0</v>
      </c>
      <c r="T578" t="s">
        <v>86</v>
      </c>
      <c r="U578" t="b">
        <v>0</v>
      </c>
      <c r="V578" t="s">
        <v>87</v>
      </c>
      <c r="W578" s="1">
        <v>44655.498773148145</v>
      </c>
      <c r="X578">
        <v>68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72</v>
      </c>
      <c r="AE578">
        <v>67</v>
      </c>
      <c r="AF578">
        <v>0</v>
      </c>
      <c r="AG578">
        <v>2</v>
      </c>
      <c r="AH578" t="s">
        <v>86</v>
      </c>
      <c r="AI578" t="s">
        <v>86</v>
      </c>
      <c r="AJ578" t="s">
        <v>86</v>
      </c>
      <c r="AK578" t="s">
        <v>86</v>
      </c>
      <c r="AL578" t="s">
        <v>86</v>
      </c>
      <c r="AM578" t="s">
        <v>86</v>
      </c>
      <c r="AN578" t="s">
        <v>86</v>
      </c>
      <c r="AO578" t="s">
        <v>86</v>
      </c>
      <c r="AP578" t="s">
        <v>86</v>
      </c>
      <c r="AQ578" t="s">
        <v>86</v>
      </c>
      <c r="AR578" t="s">
        <v>86</v>
      </c>
      <c r="AS578" t="s">
        <v>86</v>
      </c>
      <c r="AT578" t="s">
        <v>86</v>
      </c>
      <c r="AU578" t="s">
        <v>86</v>
      </c>
      <c r="AV578" t="s">
        <v>86</v>
      </c>
      <c r="AW578" t="s">
        <v>86</v>
      </c>
      <c r="AX578" t="s">
        <v>86</v>
      </c>
      <c r="AY578" t="s">
        <v>86</v>
      </c>
      <c r="AZ578" t="s">
        <v>86</v>
      </c>
      <c r="BA578" t="s">
        <v>86</v>
      </c>
      <c r="BB578" t="s">
        <v>86</v>
      </c>
      <c r="BC578" t="s">
        <v>86</v>
      </c>
      <c r="BD578" t="s">
        <v>86</v>
      </c>
      <c r="BE578" t="s">
        <v>86</v>
      </c>
    </row>
    <row r="579" spans="1:57" x14ac:dyDescent="0.45">
      <c r="A579" t="s">
        <v>1331</v>
      </c>
      <c r="B579" t="s">
        <v>77</v>
      </c>
      <c r="C579" t="s">
        <v>1329</v>
      </c>
      <c r="D579" t="s">
        <v>79</v>
      </c>
      <c r="E579" s="2" t="str">
        <f>HYPERLINK("capsilon://?command=openfolder&amp;siteaddress=FAM.docvelocity-na8.net&amp;folderid=FXADB375F7-9236-539E-B302-B8FEF11773FC","FX220314055")</f>
        <v>FX220314055</v>
      </c>
      <c r="F579" t="s">
        <v>80</v>
      </c>
      <c r="G579" t="s">
        <v>80</v>
      </c>
      <c r="H579" t="s">
        <v>81</v>
      </c>
      <c r="I579" t="s">
        <v>1332</v>
      </c>
      <c r="J579">
        <v>28</v>
      </c>
      <c r="K579" t="s">
        <v>83</v>
      </c>
      <c r="L579" t="s">
        <v>84</v>
      </c>
      <c r="M579" t="s">
        <v>85</v>
      </c>
      <c r="N579">
        <v>1</v>
      </c>
      <c r="O579" s="1">
        <v>44655.490393518521</v>
      </c>
      <c r="P579" s="1">
        <v>44655.497974537036</v>
      </c>
      <c r="Q579">
        <v>440</v>
      </c>
      <c r="R579">
        <v>215</v>
      </c>
      <c r="S579" t="b">
        <v>0</v>
      </c>
      <c r="T579" t="s">
        <v>86</v>
      </c>
      <c r="U579" t="b">
        <v>0</v>
      </c>
      <c r="V579" t="s">
        <v>87</v>
      </c>
      <c r="W579" s="1">
        <v>44655.497974537036</v>
      </c>
      <c r="X579">
        <v>107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28</v>
      </c>
      <c r="AE579">
        <v>21</v>
      </c>
      <c r="AF579">
        <v>0</v>
      </c>
      <c r="AG579">
        <v>3</v>
      </c>
      <c r="AH579" t="s">
        <v>86</v>
      </c>
      <c r="AI579" t="s">
        <v>86</v>
      </c>
      <c r="AJ579" t="s">
        <v>86</v>
      </c>
      <c r="AK579" t="s">
        <v>86</v>
      </c>
      <c r="AL579" t="s">
        <v>86</v>
      </c>
      <c r="AM579" t="s">
        <v>86</v>
      </c>
      <c r="AN579" t="s">
        <v>86</v>
      </c>
      <c r="AO579" t="s">
        <v>86</v>
      </c>
      <c r="AP579" t="s">
        <v>86</v>
      </c>
      <c r="AQ579" t="s">
        <v>86</v>
      </c>
      <c r="AR579" t="s">
        <v>86</v>
      </c>
      <c r="AS579" t="s">
        <v>86</v>
      </c>
      <c r="AT579" t="s">
        <v>86</v>
      </c>
      <c r="AU579" t="s">
        <v>86</v>
      </c>
      <c r="AV579" t="s">
        <v>86</v>
      </c>
      <c r="AW579" t="s">
        <v>86</v>
      </c>
      <c r="AX579" t="s">
        <v>86</v>
      </c>
      <c r="AY579" t="s">
        <v>86</v>
      </c>
      <c r="AZ579" t="s">
        <v>86</v>
      </c>
      <c r="BA579" t="s">
        <v>86</v>
      </c>
      <c r="BB579" t="s">
        <v>86</v>
      </c>
      <c r="BC579" t="s">
        <v>86</v>
      </c>
      <c r="BD579" t="s">
        <v>86</v>
      </c>
      <c r="BE579" t="s">
        <v>86</v>
      </c>
    </row>
    <row r="580" spans="1:57" x14ac:dyDescent="0.45">
      <c r="A580" t="s">
        <v>1333</v>
      </c>
      <c r="B580" t="s">
        <v>77</v>
      </c>
      <c r="C580" t="s">
        <v>1329</v>
      </c>
      <c r="D580" t="s">
        <v>79</v>
      </c>
      <c r="E580" s="2" t="str">
        <f>HYPERLINK("capsilon://?command=openfolder&amp;siteaddress=FAM.docvelocity-na8.net&amp;folderid=FXADB375F7-9236-539E-B302-B8FEF11773FC","FX220314055")</f>
        <v>FX220314055</v>
      </c>
      <c r="F580" t="s">
        <v>80</v>
      </c>
      <c r="G580" t="s">
        <v>80</v>
      </c>
      <c r="H580" t="s">
        <v>81</v>
      </c>
      <c r="I580" t="s">
        <v>1334</v>
      </c>
      <c r="J580">
        <v>72</v>
      </c>
      <c r="K580" t="s">
        <v>83</v>
      </c>
      <c r="L580" t="s">
        <v>84</v>
      </c>
      <c r="M580" t="s">
        <v>85</v>
      </c>
      <c r="N580">
        <v>1</v>
      </c>
      <c r="O580" s="1">
        <v>44655.490925925929</v>
      </c>
      <c r="P580" s="1">
        <v>44655.503078703703</v>
      </c>
      <c r="Q580">
        <v>586</v>
      </c>
      <c r="R580">
        <v>464</v>
      </c>
      <c r="S580" t="b">
        <v>0</v>
      </c>
      <c r="T580" t="s">
        <v>86</v>
      </c>
      <c r="U580" t="b">
        <v>0</v>
      </c>
      <c r="V580" t="s">
        <v>179</v>
      </c>
      <c r="W580" s="1">
        <v>44655.503078703703</v>
      </c>
      <c r="X580">
        <v>330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72</v>
      </c>
      <c r="AE580">
        <v>67</v>
      </c>
      <c r="AF580">
        <v>0</v>
      </c>
      <c r="AG580">
        <v>2</v>
      </c>
      <c r="AH580" t="s">
        <v>86</v>
      </c>
      <c r="AI580" t="s">
        <v>86</v>
      </c>
      <c r="AJ580" t="s">
        <v>86</v>
      </c>
      <c r="AK580" t="s">
        <v>86</v>
      </c>
      <c r="AL580" t="s">
        <v>86</v>
      </c>
      <c r="AM580" t="s">
        <v>86</v>
      </c>
      <c r="AN580" t="s">
        <v>86</v>
      </c>
      <c r="AO580" t="s">
        <v>86</v>
      </c>
      <c r="AP580" t="s">
        <v>86</v>
      </c>
      <c r="AQ580" t="s">
        <v>86</v>
      </c>
      <c r="AR580" t="s">
        <v>86</v>
      </c>
      <c r="AS580" t="s">
        <v>86</v>
      </c>
      <c r="AT580" t="s">
        <v>86</v>
      </c>
      <c r="AU580" t="s">
        <v>86</v>
      </c>
      <c r="AV580" t="s">
        <v>86</v>
      </c>
      <c r="AW580" t="s">
        <v>86</v>
      </c>
      <c r="AX580" t="s">
        <v>86</v>
      </c>
      <c r="AY580" t="s">
        <v>86</v>
      </c>
      <c r="AZ580" t="s">
        <v>86</v>
      </c>
      <c r="BA580" t="s">
        <v>86</v>
      </c>
      <c r="BB580" t="s">
        <v>86</v>
      </c>
      <c r="BC580" t="s">
        <v>86</v>
      </c>
      <c r="BD580" t="s">
        <v>86</v>
      </c>
      <c r="BE580" t="s">
        <v>86</v>
      </c>
    </row>
    <row r="581" spans="1:57" x14ac:dyDescent="0.45">
      <c r="A581" t="s">
        <v>1335</v>
      </c>
      <c r="B581" t="s">
        <v>77</v>
      </c>
      <c r="C581" t="s">
        <v>1329</v>
      </c>
      <c r="D581" t="s">
        <v>79</v>
      </c>
      <c r="E581" s="2" t="str">
        <f>HYPERLINK("capsilon://?command=openfolder&amp;siteaddress=FAM.docvelocity-na8.net&amp;folderid=FXADB375F7-9236-539E-B302-B8FEF11773FC","FX220314055")</f>
        <v>FX220314055</v>
      </c>
      <c r="F581" t="s">
        <v>80</v>
      </c>
      <c r="G581" t="s">
        <v>80</v>
      </c>
      <c r="H581" t="s">
        <v>81</v>
      </c>
      <c r="I581" t="s">
        <v>1336</v>
      </c>
      <c r="J581">
        <v>28</v>
      </c>
      <c r="K581" t="s">
        <v>83</v>
      </c>
      <c r="L581" t="s">
        <v>84</v>
      </c>
      <c r="M581" t="s">
        <v>85</v>
      </c>
      <c r="N581">
        <v>1</v>
      </c>
      <c r="O581" s="1">
        <v>44655.491249999999</v>
      </c>
      <c r="P581" s="1">
        <v>44655.502129629633</v>
      </c>
      <c r="Q581">
        <v>750</v>
      </c>
      <c r="R581">
        <v>190</v>
      </c>
      <c r="S581" t="b">
        <v>0</v>
      </c>
      <c r="T581" t="s">
        <v>86</v>
      </c>
      <c r="U581" t="b">
        <v>0</v>
      </c>
      <c r="V581" t="s">
        <v>87</v>
      </c>
      <c r="W581" s="1">
        <v>44655.502129629633</v>
      </c>
      <c r="X581">
        <v>73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28</v>
      </c>
      <c r="AE581">
        <v>21</v>
      </c>
      <c r="AF581">
        <v>0</v>
      </c>
      <c r="AG581">
        <v>3</v>
      </c>
      <c r="AH581" t="s">
        <v>86</v>
      </c>
      <c r="AI581" t="s">
        <v>86</v>
      </c>
      <c r="AJ581" t="s">
        <v>86</v>
      </c>
      <c r="AK581" t="s">
        <v>86</v>
      </c>
      <c r="AL581" t="s">
        <v>86</v>
      </c>
      <c r="AM581" t="s">
        <v>86</v>
      </c>
      <c r="AN581" t="s">
        <v>86</v>
      </c>
      <c r="AO581" t="s">
        <v>86</v>
      </c>
      <c r="AP581" t="s">
        <v>86</v>
      </c>
      <c r="AQ581" t="s">
        <v>86</v>
      </c>
      <c r="AR581" t="s">
        <v>86</v>
      </c>
      <c r="AS581" t="s">
        <v>86</v>
      </c>
      <c r="AT581" t="s">
        <v>86</v>
      </c>
      <c r="AU581" t="s">
        <v>86</v>
      </c>
      <c r="AV581" t="s">
        <v>86</v>
      </c>
      <c r="AW581" t="s">
        <v>86</v>
      </c>
      <c r="AX581" t="s">
        <v>86</v>
      </c>
      <c r="AY581" t="s">
        <v>86</v>
      </c>
      <c r="AZ581" t="s">
        <v>86</v>
      </c>
      <c r="BA581" t="s">
        <v>86</v>
      </c>
      <c r="BB581" t="s">
        <v>86</v>
      </c>
      <c r="BC581" t="s">
        <v>86</v>
      </c>
      <c r="BD581" t="s">
        <v>86</v>
      </c>
      <c r="BE581" t="s">
        <v>86</v>
      </c>
    </row>
    <row r="582" spans="1:57" x14ac:dyDescent="0.45">
      <c r="A582" t="s">
        <v>1337</v>
      </c>
      <c r="B582" t="s">
        <v>77</v>
      </c>
      <c r="C582" t="s">
        <v>1338</v>
      </c>
      <c r="D582" t="s">
        <v>79</v>
      </c>
      <c r="E582" s="2" t="str">
        <f>HYPERLINK("capsilon://?command=openfolder&amp;siteaddress=FAM.docvelocity-na8.net&amp;folderid=FX23AD55CD-35B6-9A79-33B8-0FD4D95B3A96","FX220314092")</f>
        <v>FX220314092</v>
      </c>
      <c r="F582" t="s">
        <v>80</v>
      </c>
      <c r="G582" t="s">
        <v>80</v>
      </c>
      <c r="H582" t="s">
        <v>81</v>
      </c>
      <c r="I582" t="s">
        <v>1339</v>
      </c>
      <c r="J582">
        <v>167</v>
      </c>
      <c r="K582" t="s">
        <v>83</v>
      </c>
      <c r="L582" t="s">
        <v>84</v>
      </c>
      <c r="M582" t="s">
        <v>85</v>
      </c>
      <c r="N582">
        <v>1</v>
      </c>
      <c r="O582" s="1">
        <v>44655.492997685185</v>
      </c>
      <c r="P582" s="1">
        <v>44655.505162037036</v>
      </c>
      <c r="Q582">
        <v>599</v>
      </c>
      <c r="R582">
        <v>452</v>
      </c>
      <c r="S582" t="b">
        <v>0</v>
      </c>
      <c r="T582" t="s">
        <v>86</v>
      </c>
      <c r="U582" t="b">
        <v>0</v>
      </c>
      <c r="V582" t="s">
        <v>87</v>
      </c>
      <c r="W582" s="1">
        <v>44655.505162037036</v>
      </c>
      <c r="X582">
        <v>220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167</v>
      </c>
      <c r="AE582">
        <v>141</v>
      </c>
      <c r="AF582">
        <v>0</v>
      </c>
      <c r="AG582">
        <v>7</v>
      </c>
      <c r="AH582" t="s">
        <v>86</v>
      </c>
      <c r="AI582" t="s">
        <v>86</v>
      </c>
      <c r="AJ582" t="s">
        <v>86</v>
      </c>
      <c r="AK582" t="s">
        <v>86</v>
      </c>
      <c r="AL582" t="s">
        <v>86</v>
      </c>
      <c r="AM582" t="s">
        <v>86</v>
      </c>
      <c r="AN582" t="s">
        <v>86</v>
      </c>
      <c r="AO582" t="s">
        <v>86</v>
      </c>
      <c r="AP582" t="s">
        <v>86</v>
      </c>
      <c r="AQ582" t="s">
        <v>86</v>
      </c>
      <c r="AR582" t="s">
        <v>86</v>
      </c>
      <c r="AS582" t="s">
        <v>86</v>
      </c>
      <c r="AT582" t="s">
        <v>86</v>
      </c>
      <c r="AU582" t="s">
        <v>86</v>
      </c>
      <c r="AV582" t="s">
        <v>86</v>
      </c>
      <c r="AW582" t="s">
        <v>86</v>
      </c>
      <c r="AX582" t="s">
        <v>86</v>
      </c>
      <c r="AY582" t="s">
        <v>86</v>
      </c>
      <c r="AZ582" t="s">
        <v>86</v>
      </c>
      <c r="BA582" t="s">
        <v>86</v>
      </c>
      <c r="BB582" t="s">
        <v>86</v>
      </c>
      <c r="BC582" t="s">
        <v>86</v>
      </c>
      <c r="BD582" t="s">
        <v>86</v>
      </c>
      <c r="BE582" t="s">
        <v>86</v>
      </c>
    </row>
    <row r="583" spans="1:57" x14ac:dyDescent="0.45">
      <c r="A583" t="s">
        <v>1340</v>
      </c>
      <c r="B583" t="s">
        <v>77</v>
      </c>
      <c r="C583" t="s">
        <v>1329</v>
      </c>
      <c r="D583" t="s">
        <v>79</v>
      </c>
      <c r="E583" s="2" t="str">
        <f>HYPERLINK("capsilon://?command=openfolder&amp;siteaddress=FAM.docvelocity-na8.net&amp;folderid=FXADB375F7-9236-539E-B302-B8FEF11773FC","FX220314055")</f>
        <v>FX220314055</v>
      </c>
      <c r="F583" t="s">
        <v>80</v>
      </c>
      <c r="G583" t="s">
        <v>80</v>
      </c>
      <c r="H583" t="s">
        <v>81</v>
      </c>
      <c r="I583" t="s">
        <v>1332</v>
      </c>
      <c r="J583">
        <v>84</v>
      </c>
      <c r="K583" t="s">
        <v>83</v>
      </c>
      <c r="L583" t="s">
        <v>84</v>
      </c>
      <c r="M583" t="s">
        <v>85</v>
      </c>
      <c r="N583">
        <v>2</v>
      </c>
      <c r="O583" s="1">
        <v>44655.498645833337</v>
      </c>
      <c r="P583" s="1">
        <v>44655.52783564815</v>
      </c>
      <c r="Q583">
        <v>515</v>
      </c>
      <c r="R583">
        <v>2007</v>
      </c>
      <c r="S583" t="b">
        <v>0</v>
      </c>
      <c r="T583" t="s">
        <v>86</v>
      </c>
      <c r="U583" t="b">
        <v>1</v>
      </c>
      <c r="V583" t="s">
        <v>530</v>
      </c>
      <c r="W583" s="1">
        <v>44655.509826388887</v>
      </c>
      <c r="X583">
        <v>939</v>
      </c>
      <c r="Y583">
        <v>63</v>
      </c>
      <c r="Z583">
        <v>0</v>
      </c>
      <c r="AA583">
        <v>63</v>
      </c>
      <c r="AB583">
        <v>0</v>
      </c>
      <c r="AC583">
        <v>22</v>
      </c>
      <c r="AD583">
        <v>21</v>
      </c>
      <c r="AE583">
        <v>0</v>
      </c>
      <c r="AF583">
        <v>0</v>
      </c>
      <c r="AG583">
        <v>0</v>
      </c>
      <c r="AH583" t="s">
        <v>114</v>
      </c>
      <c r="AI583" s="1">
        <v>44655.52783564815</v>
      </c>
      <c r="AJ583">
        <v>1053</v>
      </c>
      <c r="AK583">
        <v>7</v>
      </c>
      <c r="AL583">
        <v>0</v>
      </c>
      <c r="AM583">
        <v>7</v>
      </c>
      <c r="AN583">
        <v>0</v>
      </c>
      <c r="AO583">
        <v>7</v>
      </c>
      <c r="AP583">
        <v>14</v>
      </c>
      <c r="AQ583">
        <v>0</v>
      </c>
      <c r="AR583">
        <v>0</v>
      </c>
      <c r="AS583">
        <v>0</v>
      </c>
      <c r="AT583" t="s">
        <v>86</v>
      </c>
      <c r="AU583" t="s">
        <v>86</v>
      </c>
      <c r="AV583" t="s">
        <v>86</v>
      </c>
      <c r="AW583" t="s">
        <v>86</v>
      </c>
      <c r="AX583" t="s">
        <v>86</v>
      </c>
      <c r="AY583" t="s">
        <v>86</v>
      </c>
      <c r="AZ583" t="s">
        <v>86</v>
      </c>
      <c r="BA583" t="s">
        <v>86</v>
      </c>
      <c r="BB583" t="s">
        <v>86</v>
      </c>
      <c r="BC583" t="s">
        <v>86</v>
      </c>
      <c r="BD583" t="s">
        <v>86</v>
      </c>
      <c r="BE583" t="s">
        <v>86</v>
      </c>
    </row>
    <row r="584" spans="1:57" x14ac:dyDescent="0.45">
      <c r="A584" t="s">
        <v>1341</v>
      </c>
      <c r="B584" t="s">
        <v>77</v>
      </c>
      <c r="C584" t="s">
        <v>1329</v>
      </c>
      <c r="D584" t="s">
        <v>79</v>
      </c>
      <c r="E584" s="2" t="str">
        <f>HYPERLINK("capsilon://?command=openfolder&amp;siteaddress=FAM.docvelocity-na8.net&amp;folderid=FXADB375F7-9236-539E-B302-B8FEF11773FC","FX220314055")</f>
        <v>FX220314055</v>
      </c>
      <c r="F584" t="s">
        <v>80</v>
      </c>
      <c r="G584" t="s">
        <v>80</v>
      </c>
      <c r="H584" t="s">
        <v>81</v>
      </c>
      <c r="I584" t="s">
        <v>1330</v>
      </c>
      <c r="J584">
        <v>96</v>
      </c>
      <c r="K584" t="s">
        <v>83</v>
      </c>
      <c r="L584" t="s">
        <v>84</v>
      </c>
      <c r="M584" t="s">
        <v>85</v>
      </c>
      <c r="N584">
        <v>2</v>
      </c>
      <c r="O584" s="1">
        <v>44655.499456018515</v>
      </c>
      <c r="P584" s="1">
        <v>44655.519895833335</v>
      </c>
      <c r="Q584">
        <v>640</v>
      </c>
      <c r="R584">
        <v>1126</v>
      </c>
      <c r="S584" t="b">
        <v>0</v>
      </c>
      <c r="T584" t="s">
        <v>86</v>
      </c>
      <c r="U584" t="b">
        <v>1</v>
      </c>
      <c r="V584" t="s">
        <v>126</v>
      </c>
      <c r="W584" s="1">
        <v>44655.508958333332</v>
      </c>
      <c r="X584">
        <v>818</v>
      </c>
      <c r="Y584">
        <v>86</v>
      </c>
      <c r="Z584">
        <v>0</v>
      </c>
      <c r="AA584">
        <v>86</v>
      </c>
      <c r="AB584">
        <v>0</v>
      </c>
      <c r="AC584">
        <v>6</v>
      </c>
      <c r="AD584">
        <v>10</v>
      </c>
      <c r="AE584">
        <v>0</v>
      </c>
      <c r="AF584">
        <v>0</v>
      </c>
      <c r="AG584">
        <v>0</v>
      </c>
      <c r="AH584" t="s">
        <v>98</v>
      </c>
      <c r="AI584" s="1">
        <v>44655.519895833335</v>
      </c>
      <c r="AJ584">
        <v>308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10</v>
      </c>
      <c r="AQ584">
        <v>0</v>
      </c>
      <c r="AR584">
        <v>0</v>
      </c>
      <c r="AS584">
        <v>0</v>
      </c>
      <c r="AT584" t="s">
        <v>86</v>
      </c>
      <c r="AU584" t="s">
        <v>86</v>
      </c>
      <c r="AV584" t="s">
        <v>86</v>
      </c>
      <c r="AW584" t="s">
        <v>86</v>
      </c>
      <c r="AX584" t="s">
        <v>86</v>
      </c>
      <c r="AY584" t="s">
        <v>86</v>
      </c>
      <c r="AZ584" t="s">
        <v>86</v>
      </c>
      <c r="BA584" t="s">
        <v>86</v>
      </c>
      <c r="BB584" t="s">
        <v>86</v>
      </c>
      <c r="BC584" t="s">
        <v>86</v>
      </c>
      <c r="BD584" t="s">
        <v>86</v>
      </c>
      <c r="BE584" t="s">
        <v>86</v>
      </c>
    </row>
    <row r="585" spans="1:57" x14ac:dyDescent="0.45">
      <c r="A585" t="s">
        <v>1342</v>
      </c>
      <c r="B585" t="s">
        <v>77</v>
      </c>
      <c r="C585" t="s">
        <v>1326</v>
      </c>
      <c r="D585" t="s">
        <v>79</v>
      </c>
      <c r="E585" s="2" t="str">
        <f>HYPERLINK("capsilon://?command=openfolder&amp;siteaddress=FAM.docvelocity-na8.net&amp;folderid=FX41028851-6BD9-B7A4-7169-CAB39F3C8C36","FX220313465")</f>
        <v>FX220313465</v>
      </c>
      <c r="F585" t="s">
        <v>80</v>
      </c>
      <c r="G585" t="s">
        <v>80</v>
      </c>
      <c r="H585" t="s">
        <v>81</v>
      </c>
      <c r="I585" t="s">
        <v>1327</v>
      </c>
      <c r="J585">
        <v>331</v>
      </c>
      <c r="K585" t="s">
        <v>83</v>
      </c>
      <c r="L585" t="s">
        <v>84</v>
      </c>
      <c r="M585" t="s">
        <v>85</v>
      </c>
      <c r="N585">
        <v>2</v>
      </c>
      <c r="O585" s="1">
        <v>44655.502245370371</v>
      </c>
      <c r="P585" s="1">
        <v>44655.595914351848</v>
      </c>
      <c r="Q585">
        <v>1377</v>
      </c>
      <c r="R585">
        <v>6716</v>
      </c>
      <c r="S585" t="b">
        <v>0</v>
      </c>
      <c r="T585" t="s">
        <v>86</v>
      </c>
      <c r="U585" t="b">
        <v>1</v>
      </c>
      <c r="V585" t="s">
        <v>97</v>
      </c>
      <c r="W585" s="1">
        <v>44655.559016203704</v>
      </c>
      <c r="X585">
        <v>4837</v>
      </c>
      <c r="Y585">
        <v>263</v>
      </c>
      <c r="Z585">
        <v>0</v>
      </c>
      <c r="AA585">
        <v>263</v>
      </c>
      <c r="AB585">
        <v>0</v>
      </c>
      <c r="AC585">
        <v>90</v>
      </c>
      <c r="AD585">
        <v>68</v>
      </c>
      <c r="AE585">
        <v>0</v>
      </c>
      <c r="AF585">
        <v>0</v>
      </c>
      <c r="AG585">
        <v>0</v>
      </c>
      <c r="AH585" t="s">
        <v>98</v>
      </c>
      <c r="AI585" s="1">
        <v>44655.595914351848</v>
      </c>
      <c r="AJ585">
        <v>1540</v>
      </c>
      <c r="AK585">
        <v>5</v>
      </c>
      <c r="AL585">
        <v>0</v>
      </c>
      <c r="AM585">
        <v>5</v>
      </c>
      <c r="AN585">
        <v>0</v>
      </c>
      <c r="AO585">
        <v>3</v>
      </c>
      <c r="AP585">
        <v>63</v>
      </c>
      <c r="AQ585">
        <v>0</v>
      </c>
      <c r="AR585">
        <v>0</v>
      </c>
      <c r="AS585">
        <v>0</v>
      </c>
      <c r="AT585" t="s">
        <v>86</v>
      </c>
      <c r="AU585" t="s">
        <v>86</v>
      </c>
      <c r="AV585" t="s">
        <v>86</v>
      </c>
      <c r="AW585" t="s">
        <v>86</v>
      </c>
      <c r="AX585" t="s">
        <v>86</v>
      </c>
      <c r="AY585" t="s">
        <v>86</v>
      </c>
      <c r="AZ585" t="s">
        <v>86</v>
      </c>
      <c r="BA585" t="s">
        <v>86</v>
      </c>
      <c r="BB585" t="s">
        <v>86</v>
      </c>
      <c r="BC585" t="s">
        <v>86</v>
      </c>
      <c r="BD585" t="s">
        <v>86</v>
      </c>
      <c r="BE585" t="s">
        <v>86</v>
      </c>
    </row>
    <row r="586" spans="1:57" x14ac:dyDescent="0.45">
      <c r="A586" t="s">
        <v>1343</v>
      </c>
      <c r="B586" t="s">
        <v>77</v>
      </c>
      <c r="C586" t="s">
        <v>1329</v>
      </c>
      <c r="D586" t="s">
        <v>79</v>
      </c>
      <c r="E586" s="2" t="str">
        <f>HYPERLINK("capsilon://?command=openfolder&amp;siteaddress=FAM.docvelocity-na8.net&amp;folderid=FXADB375F7-9236-539E-B302-B8FEF11773FC","FX220314055")</f>
        <v>FX220314055</v>
      </c>
      <c r="F586" t="s">
        <v>80</v>
      </c>
      <c r="G586" t="s">
        <v>80</v>
      </c>
      <c r="H586" t="s">
        <v>81</v>
      </c>
      <c r="I586" t="s">
        <v>1336</v>
      </c>
      <c r="J586">
        <v>84</v>
      </c>
      <c r="K586" t="s">
        <v>83</v>
      </c>
      <c r="L586" t="s">
        <v>84</v>
      </c>
      <c r="M586" t="s">
        <v>85</v>
      </c>
      <c r="N586">
        <v>2</v>
      </c>
      <c r="O586" s="1">
        <v>44655.502847222226</v>
      </c>
      <c r="P586" s="1">
        <v>44655.533043981479</v>
      </c>
      <c r="Q586">
        <v>307</v>
      </c>
      <c r="R586">
        <v>2302</v>
      </c>
      <c r="S586" t="b">
        <v>0</v>
      </c>
      <c r="T586" t="s">
        <v>86</v>
      </c>
      <c r="U586" t="b">
        <v>1</v>
      </c>
      <c r="V586" t="s">
        <v>179</v>
      </c>
      <c r="W586" s="1">
        <v>44655.513958333337</v>
      </c>
      <c r="X586">
        <v>939</v>
      </c>
      <c r="Y586">
        <v>63</v>
      </c>
      <c r="Z586">
        <v>0</v>
      </c>
      <c r="AA586">
        <v>63</v>
      </c>
      <c r="AB586">
        <v>0</v>
      </c>
      <c r="AC586">
        <v>24</v>
      </c>
      <c r="AD586">
        <v>21</v>
      </c>
      <c r="AE586">
        <v>0</v>
      </c>
      <c r="AF586">
        <v>0</v>
      </c>
      <c r="AG586">
        <v>0</v>
      </c>
      <c r="AH586" t="s">
        <v>181</v>
      </c>
      <c r="AI586" s="1">
        <v>44655.533043981479</v>
      </c>
      <c r="AJ586">
        <v>1363</v>
      </c>
      <c r="AK586">
        <v>13</v>
      </c>
      <c r="AL586">
        <v>0</v>
      </c>
      <c r="AM586">
        <v>13</v>
      </c>
      <c r="AN586">
        <v>0</v>
      </c>
      <c r="AO586">
        <v>13</v>
      </c>
      <c r="AP586">
        <v>8</v>
      </c>
      <c r="AQ586">
        <v>0</v>
      </c>
      <c r="AR586">
        <v>0</v>
      </c>
      <c r="AS586">
        <v>0</v>
      </c>
      <c r="AT586" t="s">
        <v>86</v>
      </c>
      <c r="AU586" t="s">
        <v>86</v>
      </c>
      <c r="AV586" t="s">
        <v>86</v>
      </c>
      <c r="AW586" t="s">
        <v>86</v>
      </c>
      <c r="AX586" t="s">
        <v>86</v>
      </c>
      <c r="AY586" t="s">
        <v>86</v>
      </c>
      <c r="AZ586" t="s">
        <v>86</v>
      </c>
      <c r="BA586" t="s">
        <v>86</v>
      </c>
      <c r="BB586" t="s">
        <v>86</v>
      </c>
      <c r="BC586" t="s">
        <v>86</v>
      </c>
      <c r="BD586" t="s">
        <v>86</v>
      </c>
      <c r="BE586" t="s">
        <v>86</v>
      </c>
    </row>
    <row r="587" spans="1:57" x14ac:dyDescent="0.45">
      <c r="A587" t="s">
        <v>1344</v>
      </c>
      <c r="B587" t="s">
        <v>77</v>
      </c>
      <c r="C587" t="s">
        <v>1329</v>
      </c>
      <c r="D587" t="s">
        <v>79</v>
      </c>
      <c r="E587" s="2" t="str">
        <f>HYPERLINK("capsilon://?command=openfolder&amp;siteaddress=FAM.docvelocity-na8.net&amp;folderid=FXADB375F7-9236-539E-B302-B8FEF11773FC","FX220314055")</f>
        <v>FX220314055</v>
      </c>
      <c r="F587" t="s">
        <v>80</v>
      </c>
      <c r="G587" t="s">
        <v>80</v>
      </c>
      <c r="H587" t="s">
        <v>81</v>
      </c>
      <c r="I587" t="s">
        <v>1334</v>
      </c>
      <c r="J587">
        <v>96</v>
      </c>
      <c r="K587" t="s">
        <v>83</v>
      </c>
      <c r="L587" t="s">
        <v>84</v>
      </c>
      <c r="M587" t="s">
        <v>85</v>
      </c>
      <c r="N587">
        <v>2</v>
      </c>
      <c r="O587" s="1">
        <v>44655.503703703704</v>
      </c>
      <c r="P587" s="1">
        <v>44655.523460648146</v>
      </c>
      <c r="Q587">
        <v>873</v>
      </c>
      <c r="R587">
        <v>834</v>
      </c>
      <c r="S587" t="b">
        <v>0</v>
      </c>
      <c r="T587" t="s">
        <v>86</v>
      </c>
      <c r="U587" t="b">
        <v>1</v>
      </c>
      <c r="V587" t="s">
        <v>113</v>
      </c>
      <c r="W587" s="1">
        <v>44655.509837962964</v>
      </c>
      <c r="X587">
        <v>527</v>
      </c>
      <c r="Y587">
        <v>86</v>
      </c>
      <c r="Z587">
        <v>0</v>
      </c>
      <c r="AA587">
        <v>86</v>
      </c>
      <c r="AB587">
        <v>0</v>
      </c>
      <c r="AC587">
        <v>9</v>
      </c>
      <c r="AD587">
        <v>10</v>
      </c>
      <c r="AE587">
        <v>0</v>
      </c>
      <c r="AF587">
        <v>0</v>
      </c>
      <c r="AG587">
        <v>0</v>
      </c>
      <c r="AH587" t="s">
        <v>98</v>
      </c>
      <c r="AI587" s="1">
        <v>44655.523460648146</v>
      </c>
      <c r="AJ587">
        <v>307</v>
      </c>
      <c r="AK587">
        <v>1</v>
      </c>
      <c r="AL587">
        <v>0</v>
      </c>
      <c r="AM587">
        <v>1</v>
      </c>
      <c r="AN587">
        <v>0</v>
      </c>
      <c r="AO587">
        <v>1</v>
      </c>
      <c r="AP587">
        <v>9</v>
      </c>
      <c r="AQ587">
        <v>0</v>
      </c>
      <c r="AR587">
        <v>0</v>
      </c>
      <c r="AS587">
        <v>0</v>
      </c>
      <c r="AT587" t="s">
        <v>86</v>
      </c>
      <c r="AU587" t="s">
        <v>86</v>
      </c>
      <c r="AV587" t="s">
        <v>86</v>
      </c>
      <c r="AW587" t="s">
        <v>86</v>
      </c>
      <c r="AX587" t="s">
        <v>86</v>
      </c>
      <c r="AY587" t="s">
        <v>86</v>
      </c>
      <c r="AZ587" t="s">
        <v>86</v>
      </c>
      <c r="BA587" t="s">
        <v>86</v>
      </c>
      <c r="BB587" t="s">
        <v>86</v>
      </c>
      <c r="BC587" t="s">
        <v>86</v>
      </c>
      <c r="BD587" t="s">
        <v>86</v>
      </c>
      <c r="BE587" t="s">
        <v>86</v>
      </c>
    </row>
    <row r="588" spans="1:57" x14ac:dyDescent="0.45">
      <c r="A588" t="s">
        <v>1345</v>
      </c>
      <c r="B588" t="s">
        <v>77</v>
      </c>
      <c r="C588" t="s">
        <v>1338</v>
      </c>
      <c r="D588" t="s">
        <v>79</v>
      </c>
      <c r="E588" s="2" t="str">
        <f>HYPERLINK("capsilon://?command=openfolder&amp;siteaddress=FAM.docvelocity-na8.net&amp;folderid=FX23AD55CD-35B6-9A79-33B8-0FD4D95B3A96","FX220314092")</f>
        <v>FX220314092</v>
      </c>
      <c r="F588" t="s">
        <v>80</v>
      </c>
      <c r="G588" t="s">
        <v>80</v>
      </c>
      <c r="H588" t="s">
        <v>81</v>
      </c>
      <c r="I588" t="s">
        <v>1339</v>
      </c>
      <c r="J588">
        <v>275</v>
      </c>
      <c r="K588" t="s">
        <v>83</v>
      </c>
      <c r="L588" t="s">
        <v>84</v>
      </c>
      <c r="M588" t="s">
        <v>85</v>
      </c>
      <c r="N588">
        <v>2</v>
      </c>
      <c r="O588" s="1">
        <v>44655.505914351852</v>
      </c>
      <c r="P588" s="1">
        <v>44655.532743055555</v>
      </c>
      <c r="Q588">
        <v>816</v>
      </c>
      <c r="R588">
        <v>1502</v>
      </c>
      <c r="S588" t="b">
        <v>0</v>
      </c>
      <c r="T588" t="s">
        <v>86</v>
      </c>
      <c r="U588" t="b">
        <v>1</v>
      </c>
      <c r="V588" t="s">
        <v>195</v>
      </c>
      <c r="W588" s="1">
        <v>44655.516574074078</v>
      </c>
      <c r="X588">
        <v>913</v>
      </c>
      <c r="Y588">
        <v>220</v>
      </c>
      <c r="Z588">
        <v>0</v>
      </c>
      <c r="AA588">
        <v>220</v>
      </c>
      <c r="AB588">
        <v>0</v>
      </c>
      <c r="AC588">
        <v>36</v>
      </c>
      <c r="AD588">
        <v>55</v>
      </c>
      <c r="AE588">
        <v>0</v>
      </c>
      <c r="AF588">
        <v>0</v>
      </c>
      <c r="AG588">
        <v>0</v>
      </c>
      <c r="AH588" t="s">
        <v>101</v>
      </c>
      <c r="AI588" s="1">
        <v>44655.532743055555</v>
      </c>
      <c r="AJ588">
        <v>589</v>
      </c>
      <c r="AK588">
        <v>2</v>
      </c>
      <c r="AL588">
        <v>0</v>
      </c>
      <c r="AM588">
        <v>2</v>
      </c>
      <c r="AN588">
        <v>21</v>
      </c>
      <c r="AO588">
        <v>1</v>
      </c>
      <c r="AP588">
        <v>53</v>
      </c>
      <c r="AQ588">
        <v>0</v>
      </c>
      <c r="AR588">
        <v>0</v>
      </c>
      <c r="AS588">
        <v>0</v>
      </c>
      <c r="AT588" t="s">
        <v>86</v>
      </c>
      <c r="AU588" t="s">
        <v>86</v>
      </c>
      <c r="AV588" t="s">
        <v>86</v>
      </c>
      <c r="AW588" t="s">
        <v>86</v>
      </c>
      <c r="AX588" t="s">
        <v>86</v>
      </c>
      <c r="AY588" t="s">
        <v>86</v>
      </c>
      <c r="AZ588" t="s">
        <v>86</v>
      </c>
      <c r="BA588" t="s">
        <v>86</v>
      </c>
      <c r="BB588" t="s">
        <v>86</v>
      </c>
      <c r="BC588" t="s">
        <v>86</v>
      </c>
      <c r="BD588" t="s">
        <v>86</v>
      </c>
      <c r="BE588" t="s">
        <v>86</v>
      </c>
    </row>
    <row r="589" spans="1:57" x14ac:dyDescent="0.45">
      <c r="A589" t="s">
        <v>1346</v>
      </c>
      <c r="B589" t="s">
        <v>77</v>
      </c>
      <c r="C589" t="s">
        <v>1347</v>
      </c>
      <c r="D589" t="s">
        <v>79</v>
      </c>
      <c r="E589" s="2" t="str">
        <f>HYPERLINK("capsilon://?command=openfolder&amp;siteaddress=FAM.docvelocity-na8.net&amp;folderid=FX65100EE0-88CA-7196-03A3-28DDFE60D535","FX2204278")</f>
        <v>FX2204278</v>
      </c>
      <c r="F589" t="s">
        <v>80</v>
      </c>
      <c r="G589" t="s">
        <v>80</v>
      </c>
      <c r="H589" t="s">
        <v>81</v>
      </c>
      <c r="I589" t="s">
        <v>1348</v>
      </c>
      <c r="J589">
        <v>28</v>
      </c>
      <c r="K589" t="s">
        <v>83</v>
      </c>
      <c r="L589" t="s">
        <v>84</v>
      </c>
      <c r="M589" t="s">
        <v>85</v>
      </c>
      <c r="N589">
        <v>2</v>
      </c>
      <c r="O589" s="1">
        <v>44655.507847222223</v>
      </c>
      <c r="P589" s="1">
        <v>44655.534386574072</v>
      </c>
      <c r="Q589">
        <v>2085</v>
      </c>
      <c r="R589">
        <v>208</v>
      </c>
      <c r="S589" t="b">
        <v>0</v>
      </c>
      <c r="T589" t="s">
        <v>86</v>
      </c>
      <c r="U589" t="b">
        <v>0</v>
      </c>
      <c r="V589" t="s">
        <v>87</v>
      </c>
      <c r="W589" s="1">
        <v>44655.509131944447</v>
      </c>
      <c r="X589">
        <v>93</v>
      </c>
      <c r="Y589">
        <v>21</v>
      </c>
      <c r="Z589">
        <v>0</v>
      </c>
      <c r="AA589">
        <v>21</v>
      </c>
      <c r="AB589">
        <v>0</v>
      </c>
      <c r="AC589">
        <v>1</v>
      </c>
      <c r="AD589">
        <v>7</v>
      </c>
      <c r="AE589">
        <v>0</v>
      </c>
      <c r="AF589">
        <v>0</v>
      </c>
      <c r="AG589">
        <v>0</v>
      </c>
      <c r="AH589" t="s">
        <v>181</v>
      </c>
      <c r="AI589" s="1">
        <v>44655.534386574072</v>
      </c>
      <c r="AJ589">
        <v>115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86</v>
      </c>
      <c r="AU589" t="s">
        <v>86</v>
      </c>
      <c r="AV589" t="s">
        <v>86</v>
      </c>
      <c r="AW589" t="s">
        <v>86</v>
      </c>
      <c r="AX589" t="s">
        <v>86</v>
      </c>
      <c r="AY589" t="s">
        <v>86</v>
      </c>
      <c r="AZ589" t="s">
        <v>86</v>
      </c>
      <c r="BA589" t="s">
        <v>86</v>
      </c>
      <c r="BB589" t="s">
        <v>86</v>
      </c>
      <c r="BC589" t="s">
        <v>86</v>
      </c>
      <c r="BD589" t="s">
        <v>86</v>
      </c>
      <c r="BE589" t="s">
        <v>86</v>
      </c>
    </row>
    <row r="590" spans="1:57" x14ac:dyDescent="0.45">
      <c r="A590" t="s">
        <v>1349</v>
      </c>
      <c r="B590" t="s">
        <v>77</v>
      </c>
      <c r="C590" t="s">
        <v>1350</v>
      </c>
      <c r="D590" t="s">
        <v>79</v>
      </c>
      <c r="E590" s="2" t="str">
        <f>HYPERLINK("capsilon://?command=openfolder&amp;siteaddress=FAM.docvelocity-na8.net&amp;folderid=FX3B3B289D-1B90-5F64-099E-5AE8CB8C9714","FX220314172")</f>
        <v>FX220314172</v>
      </c>
      <c r="F590" t="s">
        <v>80</v>
      </c>
      <c r="G590" t="s">
        <v>80</v>
      </c>
      <c r="H590" t="s">
        <v>81</v>
      </c>
      <c r="I590" t="s">
        <v>1351</v>
      </c>
      <c r="J590">
        <v>126</v>
      </c>
      <c r="K590" t="s">
        <v>83</v>
      </c>
      <c r="L590" t="s">
        <v>84</v>
      </c>
      <c r="M590" t="s">
        <v>85</v>
      </c>
      <c r="N590">
        <v>1</v>
      </c>
      <c r="O590" s="1">
        <v>44655.510115740741</v>
      </c>
      <c r="P590" s="1">
        <v>44655.51667824074</v>
      </c>
      <c r="Q590">
        <v>325</v>
      </c>
      <c r="R590">
        <v>242</v>
      </c>
      <c r="S590" t="b">
        <v>0</v>
      </c>
      <c r="T590" t="s">
        <v>86</v>
      </c>
      <c r="U590" t="b">
        <v>0</v>
      </c>
      <c r="V590" t="s">
        <v>87</v>
      </c>
      <c r="W590" s="1">
        <v>44655.51667824074</v>
      </c>
      <c r="X590">
        <v>88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126</v>
      </c>
      <c r="AE590">
        <v>114</v>
      </c>
      <c r="AF590">
        <v>0</v>
      </c>
      <c r="AG590">
        <v>3</v>
      </c>
      <c r="AH590" t="s">
        <v>86</v>
      </c>
      <c r="AI590" t="s">
        <v>86</v>
      </c>
      <c r="AJ590" t="s">
        <v>86</v>
      </c>
      <c r="AK590" t="s">
        <v>86</v>
      </c>
      <c r="AL590" t="s">
        <v>86</v>
      </c>
      <c r="AM590" t="s">
        <v>86</v>
      </c>
      <c r="AN590" t="s">
        <v>86</v>
      </c>
      <c r="AO590" t="s">
        <v>86</v>
      </c>
      <c r="AP590" t="s">
        <v>86</v>
      </c>
      <c r="AQ590" t="s">
        <v>86</v>
      </c>
      <c r="AR590" t="s">
        <v>86</v>
      </c>
      <c r="AS590" t="s">
        <v>86</v>
      </c>
      <c r="AT590" t="s">
        <v>86</v>
      </c>
      <c r="AU590" t="s">
        <v>86</v>
      </c>
      <c r="AV590" t="s">
        <v>86</v>
      </c>
      <c r="AW590" t="s">
        <v>86</v>
      </c>
      <c r="AX590" t="s">
        <v>86</v>
      </c>
      <c r="AY590" t="s">
        <v>86</v>
      </c>
      <c r="AZ590" t="s">
        <v>86</v>
      </c>
      <c r="BA590" t="s">
        <v>86</v>
      </c>
      <c r="BB590" t="s">
        <v>86</v>
      </c>
      <c r="BC590" t="s">
        <v>86</v>
      </c>
      <c r="BD590" t="s">
        <v>86</v>
      </c>
      <c r="BE590" t="s">
        <v>86</v>
      </c>
    </row>
    <row r="591" spans="1:57" x14ac:dyDescent="0.45">
      <c r="A591" t="s">
        <v>1352</v>
      </c>
      <c r="B591" t="s">
        <v>77</v>
      </c>
      <c r="C591" t="s">
        <v>1347</v>
      </c>
      <c r="D591" t="s">
        <v>79</v>
      </c>
      <c r="E591" s="2" t="str">
        <f>HYPERLINK("capsilon://?command=openfolder&amp;siteaddress=FAM.docvelocity-na8.net&amp;folderid=FX65100EE0-88CA-7196-03A3-28DDFE60D535","FX2204278")</f>
        <v>FX2204278</v>
      </c>
      <c r="F591" t="s">
        <v>80</v>
      </c>
      <c r="G591" t="s">
        <v>80</v>
      </c>
      <c r="H591" t="s">
        <v>81</v>
      </c>
      <c r="I591" t="s">
        <v>1353</v>
      </c>
      <c r="J591">
        <v>28</v>
      </c>
      <c r="K591" t="s">
        <v>83</v>
      </c>
      <c r="L591" t="s">
        <v>84</v>
      </c>
      <c r="M591" t="s">
        <v>85</v>
      </c>
      <c r="N591">
        <v>2</v>
      </c>
      <c r="O591" s="1">
        <v>44655.510370370372</v>
      </c>
      <c r="P591" s="1">
        <v>44655.53570601852</v>
      </c>
      <c r="Q591">
        <v>1797</v>
      </c>
      <c r="R591">
        <v>392</v>
      </c>
      <c r="S591" t="b">
        <v>0</v>
      </c>
      <c r="T591" t="s">
        <v>86</v>
      </c>
      <c r="U591" t="b">
        <v>0</v>
      </c>
      <c r="V591" t="s">
        <v>113</v>
      </c>
      <c r="W591" s="1">
        <v>44655.513738425929</v>
      </c>
      <c r="X591">
        <v>278</v>
      </c>
      <c r="Y591">
        <v>21</v>
      </c>
      <c r="Z591">
        <v>0</v>
      </c>
      <c r="AA591">
        <v>21</v>
      </c>
      <c r="AB591">
        <v>0</v>
      </c>
      <c r="AC591">
        <v>0</v>
      </c>
      <c r="AD591">
        <v>7</v>
      </c>
      <c r="AE591">
        <v>0</v>
      </c>
      <c r="AF591">
        <v>0</v>
      </c>
      <c r="AG591">
        <v>0</v>
      </c>
      <c r="AH591" t="s">
        <v>181</v>
      </c>
      <c r="AI591" s="1">
        <v>44655.53570601852</v>
      </c>
      <c r="AJ591">
        <v>114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7</v>
      </c>
      <c r="AQ591">
        <v>0</v>
      </c>
      <c r="AR591">
        <v>0</v>
      </c>
      <c r="AS591">
        <v>0</v>
      </c>
      <c r="AT591" t="s">
        <v>86</v>
      </c>
      <c r="AU591" t="s">
        <v>86</v>
      </c>
      <c r="AV591" t="s">
        <v>86</v>
      </c>
      <c r="AW591" t="s">
        <v>86</v>
      </c>
      <c r="AX591" t="s">
        <v>86</v>
      </c>
      <c r="AY591" t="s">
        <v>86</v>
      </c>
      <c r="AZ591" t="s">
        <v>86</v>
      </c>
      <c r="BA591" t="s">
        <v>86</v>
      </c>
      <c r="BB591" t="s">
        <v>86</v>
      </c>
      <c r="BC591" t="s">
        <v>86</v>
      </c>
      <c r="BD591" t="s">
        <v>86</v>
      </c>
      <c r="BE591" t="s">
        <v>86</v>
      </c>
    </row>
    <row r="592" spans="1:57" x14ac:dyDescent="0.45">
      <c r="A592" t="s">
        <v>1354</v>
      </c>
      <c r="B592" t="s">
        <v>77</v>
      </c>
      <c r="C592" t="s">
        <v>1347</v>
      </c>
      <c r="D592" t="s">
        <v>79</v>
      </c>
      <c r="E592" s="2" t="str">
        <f>HYPERLINK("capsilon://?command=openfolder&amp;siteaddress=FAM.docvelocity-na8.net&amp;folderid=FX65100EE0-88CA-7196-03A3-28DDFE60D535","FX2204278")</f>
        <v>FX2204278</v>
      </c>
      <c r="F592" t="s">
        <v>80</v>
      </c>
      <c r="G592" t="s">
        <v>80</v>
      </c>
      <c r="H592" t="s">
        <v>81</v>
      </c>
      <c r="I592" t="s">
        <v>1355</v>
      </c>
      <c r="J592">
        <v>28</v>
      </c>
      <c r="K592" t="s">
        <v>83</v>
      </c>
      <c r="L592" t="s">
        <v>84</v>
      </c>
      <c r="M592" t="s">
        <v>85</v>
      </c>
      <c r="N592">
        <v>2</v>
      </c>
      <c r="O592" s="1">
        <v>44655.510428240741</v>
      </c>
      <c r="P592" s="1">
        <v>44655.535624999997</v>
      </c>
      <c r="Q592">
        <v>1948</v>
      </c>
      <c r="R592">
        <v>229</v>
      </c>
      <c r="S592" t="b">
        <v>0</v>
      </c>
      <c r="T592" t="s">
        <v>86</v>
      </c>
      <c r="U592" t="b">
        <v>0</v>
      </c>
      <c r="V592" t="s">
        <v>157</v>
      </c>
      <c r="W592" s="1">
        <v>44655.513298611113</v>
      </c>
      <c r="X592">
        <v>185</v>
      </c>
      <c r="Y592">
        <v>21</v>
      </c>
      <c r="Z592">
        <v>0</v>
      </c>
      <c r="AA592">
        <v>21</v>
      </c>
      <c r="AB592">
        <v>0</v>
      </c>
      <c r="AC592">
        <v>0</v>
      </c>
      <c r="AD592">
        <v>7</v>
      </c>
      <c r="AE592">
        <v>0</v>
      </c>
      <c r="AF592">
        <v>0</v>
      </c>
      <c r="AG592">
        <v>0</v>
      </c>
      <c r="AH592" t="s">
        <v>101</v>
      </c>
      <c r="AI592" s="1">
        <v>44655.535624999997</v>
      </c>
      <c r="AJ592">
        <v>44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7</v>
      </c>
      <c r="AQ592">
        <v>0</v>
      </c>
      <c r="AR592">
        <v>0</v>
      </c>
      <c r="AS592">
        <v>0</v>
      </c>
      <c r="AT592" t="s">
        <v>86</v>
      </c>
      <c r="AU592" t="s">
        <v>86</v>
      </c>
      <c r="AV592" t="s">
        <v>86</v>
      </c>
      <c r="AW592" t="s">
        <v>86</v>
      </c>
      <c r="AX592" t="s">
        <v>86</v>
      </c>
      <c r="AY592" t="s">
        <v>86</v>
      </c>
      <c r="AZ592" t="s">
        <v>86</v>
      </c>
      <c r="BA592" t="s">
        <v>86</v>
      </c>
      <c r="BB592" t="s">
        <v>86</v>
      </c>
      <c r="BC592" t="s">
        <v>86</v>
      </c>
      <c r="BD592" t="s">
        <v>86</v>
      </c>
      <c r="BE592" t="s">
        <v>86</v>
      </c>
    </row>
    <row r="593" spans="1:57" x14ac:dyDescent="0.45">
      <c r="A593" t="s">
        <v>1356</v>
      </c>
      <c r="B593" t="s">
        <v>77</v>
      </c>
      <c r="C593" t="s">
        <v>1347</v>
      </c>
      <c r="D593" t="s">
        <v>79</v>
      </c>
      <c r="E593" s="2" t="str">
        <f>HYPERLINK("capsilon://?command=openfolder&amp;siteaddress=FAM.docvelocity-na8.net&amp;folderid=FX65100EE0-88CA-7196-03A3-28DDFE60D535","FX2204278")</f>
        <v>FX2204278</v>
      </c>
      <c r="F593" t="s">
        <v>80</v>
      </c>
      <c r="G593" t="s">
        <v>80</v>
      </c>
      <c r="H593" t="s">
        <v>81</v>
      </c>
      <c r="I593" t="s">
        <v>1357</v>
      </c>
      <c r="J593">
        <v>58</v>
      </c>
      <c r="K593" t="s">
        <v>83</v>
      </c>
      <c r="L593" t="s">
        <v>84</v>
      </c>
      <c r="M593" t="s">
        <v>85</v>
      </c>
      <c r="N593">
        <v>2</v>
      </c>
      <c r="O593" s="1">
        <v>44655.51048611111</v>
      </c>
      <c r="P593" s="1">
        <v>44655.538275462961</v>
      </c>
      <c r="Q593">
        <v>1686</v>
      </c>
      <c r="R593">
        <v>715</v>
      </c>
      <c r="S593" t="b">
        <v>0</v>
      </c>
      <c r="T593" t="s">
        <v>86</v>
      </c>
      <c r="U593" t="b">
        <v>0</v>
      </c>
      <c r="V593" t="s">
        <v>530</v>
      </c>
      <c r="W593" s="1">
        <v>44655.51771990741</v>
      </c>
      <c r="X593">
        <v>486</v>
      </c>
      <c r="Y593">
        <v>48</v>
      </c>
      <c r="Z593">
        <v>0</v>
      </c>
      <c r="AA593">
        <v>48</v>
      </c>
      <c r="AB593">
        <v>0</v>
      </c>
      <c r="AC593">
        <v>11</v>
      </c>
      <c r="AD593">
        <v>10</v>
      </c>
      <c r="AE593">
        <v>0</v>
      </c>
      <c r="AF593">
        <v>0</v>
      </c>
      <c r="AG593">
        <v>0</v>
      </c>
      <c r="AH593" t="s">
        <v>101</v>
      </c>
      <c r="AI593" s="1">
        <v>44655.538275462961</v>
      </c>
      <c r="AJ593">
        <v>229</v>
      </c>
      <c r="AK593">
        <v>3</v>
      </c>
      <c r="AL593">
        <v>0</v>
      </c>
      <c r="AM593">
        <v>3</v>
      </c>
      <c r="AN593">
        <v>0</v>
      </c>
      <c r="AO593">
        <v>2</v>
      </c>
      <c r="AP593">
        <v>7</v>
      </c>
      <c r="AQ593">
        <v>0</v>
      </c>
      <c r="AR593">
        <v>0</v>
      </c>
      <c r="AS593">
        <v>0</v>
      </c>
      <c r="AT593" t="s">
        <v>86</v>
      </c>
      <c r="AU593" t="s">
        <v>86</v>
      </c>
      <c r="AV593" t="s">
        <v>86</v>
      </c>
      <c r="AW593" t="s">
        <v>86</v>
      </c>
      <c r="AX593" t="s">
        <v>86</v>
      </c>
      <c r="AY593" t="s">
        <v>86</v>
      </c>
      <c r="AZ593" t="s">
        <v>86</v>
      </c>
      <c r="BA593" t="s">
        <v>86</v>
      </c>
      <c r="BB593" t="s">
        <v>86</v>
      </c>
      <c r="BC593" t="s">
        <v>86</v>
      </c>
      <c r="BD593" t="s">
        <v>86</v>
      </c>
      <c r="BE593" t="s">
        <v>86</v>
      </c>
    </row>
    <row r="594" spans="1:57" x14ac:dyDescent="0.45">
      <c r="A594" t="s">
        <v>1358</v>
      </c>
      <c r="B594" t="s">
        <v>77</v>
      </c>
      <c r="C594" t="s">
        <v>1347</v>
      </c>
      <c r="D594" t="s">
        <v>79</v>
      </c>
      <c r="E594" s="2" t="str">
        <f>HYPERLINK("capsilon://?command=openfolder&amp;siteaddress=FAM.docvelocity-na8.net&amp;folderid=FX65100EE0-88CA-7196-03A3-28DDFE60D535","FX2204278")</f>
        <v>FX2204278</v>
      </c>
      <c r="F594" t="s">
        <v>80</v>
      </c>
      <c r="G594" t="s">
        <v>80</v>
      </c>
      <c r="H594" t="s">
        <v>81</v>
      </c>
      <c r="I594" t="s">
        <v>1359</v>
      </c>
      <c r="J594">
        <v>58</v>
      </c>
      <c r="K594" t="s">
        <v>83</v>
      </c>
      <c r="L594" t="s">
        <v>84</v>
      </c>
      <c r="M594" t="s">
        <v>85</v>
      </c>
      <c r="N594">
        <v>2</v>
      </c>
      <c r="O594" s="1">
        <v>44655.510497685187</v>
      </c>
      <c r="P594" s="1">
        <v>44655.538414351853</v>
      </c>
      <c r="Q594">
        <v>1671</v>
      </c>
      <c r="R594">
        <v>741</v>
      </c>
      <c r="S594" t="b">
        <v>0</v>
      </c>
      <c r="T594" t="s">
        <v>86</v>
      </c>
      <c r="U594" t="b">
        <v>0</v>
      </c>
      <c r="V594" t="s">
        <v>113</v>
      </c>
      <c r="W594" s="1">
        <v>44655.519629629627</v>
      </c>
      <c r="X594">
        <v>507</v>
      </c>
      <c r="Y594">
        <v>48</v>
      </c>
      <c r="Z594">
        <v>0</v>
      </c>
      <c r="AA594">
        <v>48</v>
      </c>
      <c r="AB594">
        <v>0</v>
      </c>
      <c r="AC594">
        <v>18</v>
      </c>
      <c r="AD594">
        <v>10</v>
      </c>
      <c r="AE594">
        <v>0</v>
      </c>
      <c r="AF594">
        <v>0</v>
      </c>
      <c r="AG594">
        <v>0</v>
      </c>
      <c r="AH594" t="s">
        <v>181</v>
      </c>
      <c r="AI594" s="1">
        <v>44655.538414351853</v>
      </c>
      <c r="AJ594">
        <v>234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10</v>
      </c>
      <c r="AQ594">
        <v>0</v>
      </c>
      <c r="AR594">
        <v>0</v>
      </c>
      <c r="AS594">
        <v>0</v>
      </c>
      <c r="AT594" t="s">
        <v>86</v>
      </c>
      <c r="AU594" t="s">
        <v>86</v>
      </c>
      <c r="AV594" t="s">
        <v>86</v>
      </c>
      <c r="AW594" t="s">
        <v>86</v>
      </c>
      <c r="AX594" t="s">
        <v>86</v>
      </c>
      <c r="AY594" t="s">
        <v>86</v>
      </c>
      <c r="AZ594" t="s">
        <v>86</v>
      </c>
      <c r="BA594" t="s">
        <v>86</v>
      </c>
      <c r="BB594" t="s">
        <v>86</v>
      </c>
      <c r="BC594" t="s">
        <v>86</v>
      </c>
      <c r="BD594" t="s">
        <v>86</v>
      </c>
      <c r="BE594" t="s">
        <v>86</v>
      </c>
    </row>
    <row r="595" spans="1:57" x14ac:dyDescent="0.45">
      <c r="A595" t="s">
        <v>1360</v>
      </c>
      <c r="B595" t="s">
        <v>77</v>
      </c>
      <c r="C595" t="s">
        <v>1350</v>
      </c>
      <c r="D595" t="s">
        <v>79</v>
      </c>
      <c r="E595" s="2" t="str">
        <f>HYPERLINK("capsilon://?command=openfolder&amp;siteaddress=FAM.docvelocity-na8.net&amp;folderid=FX3B3B289D-1B90-5F64-099E-5AE8CB8C9714","FX220314172")</f>
        <v>FX220314172</v>
      </c>
      <c r="F595" t="s">
        <v>80</v>
      </c>
      <c r="G595" t="s">
        <v>80</v>
      </c>
      <c r="H595" t="s">
        <v>81</v>
      </c>
      <c r="I595" t="s">
        <v>1351</v>
      </c>
      <c r="J595">
        <v>150</v>
      </c>
      <c r="K595" t="s">
        <v>83</v>
      </c>
      <c r="L595" t="s">
        <v>84</v>
      </c>
      <c r="M595" t="s">
        <v>85</v>
      </c>
      <c r="N595">
        <v>2</v>
      </c>
      <c r="O595" s="1">
        <v>44655.517546296294</v>
      </c>
      <c r="P595" s="1">
        <v>44655.535115740742</v>
      </c>
      <c r="Q595">
        <v>900</v>
      </c>
      <c r="R595">
        <v>618</v>
      </c>
      <c r="S595" t="b">
        <v>0</v>
      </c>
      <c r="T595" t="s">
        <v>86</v>
      </c>
      <c r="U595" t="b">
        <v>1</v>
      </c>
      <c r="V595" t="s">
        <v>157</v>
      </c>
      <c r="W595" s="1">
        <v>44655.522256944445</v>
      </c>
      <c r="X595">
        <v>403</v>
      </c>
      <c r="Y595">
        <v>133</v>
      </c>
      <c r="Z595">
        <v>0</v>
      </c>
      <c r="AA595">
        <v>133</v>
      </c>
      <c r="AB595">
        <v>0</v>
      </c>
      <c r="AC595">
        <v>2</v>
      </c>
      <c r="AD595">
        <v>17</v>
      </c>
      <c r="AE595">
        <v>0</v>
      </c>
      <c r="AF595">
        <v>0</v>
      </c>
      <c r="AG595">
        <v>0</v>
      </c>
      <c r="AH595" t="s">
        <v>101</v>
      </c>
      <c r="AI595" s="1">
        <v>44655.535115740742</v>
      </c>
      <c r="AJ595">
        <v>204</v>
      </c>
      <c r="AK595">
        <v>4</v>
      </c>
      <c r="AL595">
        <v>0</v>
      </c>
      <c r="AM595">
        <v>4</v>
      </c>
      <c r="AN595">
        <v>0</v>
      </c>
      <c r="AO595">
        <v>3</v>
      </c>
      <c r="AP595">
        <v>13</v>
      </c>
      <c r="AQ595">
        <v>0</v>
      </c>
      <c r="AR595">
        <v>0</v>
      </c>
      <c r="AS595">
        <v>0</v>
      </c>
      <c r="AT595" t="s">
        <v>86</v>
      </c>
      <c r="AU595" t="s">
        <v>86</v>
      </c>
      <c r="AV595" t="s">
        <v>86</v>
      </c>
      <c r="AW595" t="s">
        <v>86</v>
      </c>
      <c r="AX595" t="s">
        <v>86</v>
      </c>
      <c r="AY595" t="s">
        <v>86</v>
      </c>
      <c r="AZ595" t="s">
        <v>86</v>
      </c>
      <c r="BA595" t="s">
        <v>86</v>
      </c>
      <c r="BB595" t="s">
        <v>86</v>
      </c>
      <c r="BC595" t="s">
        <v>86</v>
      </c>
      <c r="BD595" t="s">
        <v>86</v>
      </c>
      <c r="BE595" t="s">
        <v>86</v>
      </c>
    </row>
    <row r="596" spans="1:57" x14ac:dyDescent="0.45">
      <c r="A596" t="s">
        <v>1361</v>
      </c>
      <c r="B596" t="s">
        <v>77</v>
      </c>
      <c r="C596" t="s">
        <v>1236</v>
      </c>
      <c r="D596" t="s">
        <v>79</v>
      </c>
      <c r="E596" s="2" t="str">
        <f>HYPERLINK("capsilon://?command=openfolder&amp;siteaddress=FAM.docvelocity-na8.net&amp;folderid=FX40396312-8410-8481-6606-914FF55A20EF","FX220312706")</f>
        <v>FX220312706</v>
      </c>
      <c r="F596" t="s">
        <v>80</v>
      </c>
      <c r="G596" t="s">
        <v>80</v>
      </c>
      <c r="H596" t="s">
        <v>81</v>
      </c>
      <c r="I596" t="s">
        <v>1362</v>
      </c>
      <c r="J596">
        <v>0</v>
      </c>
      <c r="K596" t="s">
        <v>83</v>
      </c>
      <c r="L596" t="s">
        <v>84</v>
      </c>
      <c r="M596" t="s">
        <v>85</v>
      </c>
      <c r="N596">
        <v>2</v>
      </c>
      <c r="O596" s="1">
        <v>44655.522129629629</v>
      </c>
      <c r="P596" s="1">
        <v>44655.538715277777</v>
      </c>
      <c r="Q596">
        <v>1345</v>
      </c>
      <c r="R596">
        <v>88</v>
      </c>
      <c r="S596" t="b">
        <v>0</v>
      </c>
      <c r="T596" t="s">
        <v>86</v>
      </c>
      <c r="U596" t="b">
        <v>0</v>
      </c>
      <c r="V596" t="s">
        <v>87</v>
      </c>
      <c r="W596" s="1">
        <v>44655.522777777776</v>
      </c>
      <c r="X596">
        <v>51</v>
      </c>
      <c r="Y596">
        <v>9</v>
      </c>
      <c r="Z596">
        <v>0</v>
      </c>
      <c r="AA596">
        <v>9</v>
      </c>
      <c r="AB596">
        <v>0</v>
      </c>
      <c r="AC596">
        <v>2</v>
      </c>
      <c r="AD596">
        <v>-9</v>
      </c>
      <c r="AE596">
        <v>0</v>
      </c>
      <c r="AF596">
        <v>0</v>
      </c>
      <c r="AG596">
        <v>0</v>
      </c>
      <c r="AH596" t="s">
        <v>101</v>
      </c>
      <c r="AI596" s="1">
        <v>44655.538715277777</v>
      </c>
      <c r="AJ596">
        <v>37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-9</v>
      </c>
      <c r="AQ596">
        <v>0</v>
      </c>
      <c r="AR596">
        <v>0</v>
      </c>
      <c r="AS596">
        <v>0</v>
      </c>
      <c r="AT596" t="s">
        <v>86</v>
      </c>
      <c r="AU596" t="s">
        <v>86</v>
      </c>
      <c r="AV596" t="s">
        <v>86</v>
      </c>
      <c r="AW596" t="s">
        <v>86</v>
      </c>
      <c r="AX596" t="s">
        <v>86</v>
      </c>
      <c r="AY596" t="s">
        <v>86</v>
      </c>
      <c r="AZ596" t="s">
        <v>86</v>
      </c>
      <c r="BA596" t="s">
        <v>86</v>
      </c>
      <c r="BB596" t="s">
        <v>86</v>
      </c>
      <c r="BC596" t="s">
        <v>86</v>
      </c>
      <c r="BD596" t="s">
        <v>86</v>
      </c>
      <c r="BE596" t="s">
        <v>86</v>
      </c>
    </row>
    <row r="597" spans="1:57" x14ac:dyDescent="0.45">
      <c r="A597" t="s">
        <v>1363</v>
      </c>
      <c r="B597" t="s">
        <v>77</v>
      </c>
      <c r="C597" t="s">
        <v>1236</v>
      </c>
      <c r="D597" t="s">
        <v>79</v>
      </c>
      <c r="E597" s="2" t="str">
        <f>HYPERLINK("capsilon://?command=openfolder&amp;siteaddress=FAM.docvelocity-na8.net&amp;folderid=FX40396312-8410-8481-6606-914FF55A20EF","FX220312706")</f>
        <v>FX220312706</v>
      </c>
      <c r="F597" t="s">
        <v>80</v>
      </c>
      <c r="G597" t="s">
        <v>80</v>
      </c>
      <c r="H597" t="s">
        <v>81</v>
      </c>
      <c r="I597" t="s">
        <v>1364</v>
      </c>
      <c r="J597">
        <v>0</v>
      </c>
      <c r="K597" t="s">
        <v>83</v>
      </c>
      <c r="L597" t="s">
        <v>84</v>
      </c>
      <c r="M597" t="s">
        <v>85</v>
      </c>
      <c r="N597">
        <v>2</v>
      </c>
      <c r="O597" s="1">
        <v>44655.522291666668</v>
      </c>
      <c r="P597" s="1">
        <v>44655.539375</v>
      </c>
      <c r="Q597">
        <v>1270</v>
      </c>
      <c r="R597">
        <v>206</v>
      </c>
      <c r="S597" t="b">
        <v>0</v>
      </c>
      <c r="T597" t="s">
        <v>86</v>
      </c>
      <c r="U597" t="b">
        <v>0</v>
      </c>
      <c r="V597" t="s">
        <v>157</v>
      </c>
      <c r="W597" s="1">
        <v>44655.523761574077</v>
      </c>
      <c r="X597">
        <v>113</v>
      </c>
      <c r="Y597">
        <v>9</v>
      </c>
      <c r="Z597">
        <v>0</v>
      </c>
      <c r="AA597">
        <v>9</v>
      </c>
      <c r="AB597">
        <v>0</v>
      </c>
      <c r="AC597">
        <v>2</v>
      </c>
      <c r="AD597">
        <v>-9</v>
      </c>
      <c r="AE597">
        <v>0</v>
      </c>
      <c r="AF597">
        <v>0</v>
      </c>
      <c r="AG597">
        <v>0</v>
      </c>
      <c r="AH597" t="s">
        <v>98</v>
      </c>
      <c r="AI597" s="1">
        <v>44655.539375</v>
      </c>
      <c r="AJ597">
        <v>93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-9</v>
      </c>
      <c r="AQ597">
        <v>0</v>
      </c>
      <c r="AR597">
        <v>0</v>
      </c>
      <c r="AS597">
        <v>0</v>
      </c>
      <c r="AT597" t="s">
        <v>86</v>
      </c>
      <c r="AU597" t="s">
        <v>86</v>
      </c>
      <c r="AV597" t="s">
        <v>86</v>
      </c>
      <c r="AW597" t="s">
        <v>86</v>
      </c>
      <c r="AX597" t="s">
        <v>86</v>
      </c>
      <c r="AY597" t="s">
        <v>86</v>
      </c>
      <c r="AZ597" t="s">
        <v>86</v>
      </c>
      <c r="BA597" t="s">
        <v>86</v>
      </c>
      <c r="BB597" t="s">
        <v>86</v>
      </c>
      <c r="BC597" t="s">
        <v>86</v>
      </c>
      <c r="BD597" t="s">
        <v>86</v>
      </c>
      <c r="BE597" t="s">
        <v>86</v>
      </c>
    </row>
    <row r="598" spans="1:57" x14ac:dyDescent="0.45">
      <c r="A598" t="s">
        <v>1365</v>
      </c>
      <c r="B598" t="s">
        <v>77</v>
      </c>
      <c r="C598" t="s">
        <v>1366</v>
      </c>
      <c r="D598" t="s">
        <v>79</v>
      </c>
      <c r="E598" s="2" t="str">
        <f>HYPERLINK("capsilon://?command=openfolder&amp;siteaddress=FAM.docvelocity-na8.net&amp;folderid=FXF524A245-5B7B-DB60-0B00-BE7845B6E2B4","FX2204759")</f>
        <v>FX2204759</v>
      </c>
      <c r="F598" t="s">
        <v>80</v>
      </c>
      <c r="G598" t="s">
        <v>80</v>
      </c>
      <c r="H598" t="s">
        <v>81</v>
      </c>
      <c r="I598" t="s">
        <v>1367</v>
      </c>
      <c r="J598">
        <v>190</v>
      </c>
      <c r="K598" t="s">
        <v>83</v>
      </c>
      <c r="L598" t="s">
        <v>84</v>
      </c>
      <c r="M598" t="s">
        <v>85</v>
      </c>
      <c r="N598">
        <v>1</v>
      </c>
      <c r="O598" s="1">
        <v>44655.529016203705</v>
      </c>
      <c r="P598" s="1">
        <v>44655.548460648148</v>
      </c>
      <c r="Q598">
        <v>1197</v>
      </c>
      <c r="R598">
        <v>483</v>
      </c>
      <c r="S598" t="b">
        <v>0</v>
      </c>
      <c r="T598" t="s">
        <v>86</v>
      </c>
      <c r="U598" t="b">
        <v>0</v>
      </c>
      <c r="V598" t="s">
        <v>87</v>
      </c>
      <c r="W598" s="1">
        <v>44655.548460648148</v>
      </c>
      <c r="X598">
        <v>106</v>
      </c>
      <c r="Y598">
        <v>1</v>
      </c>
      <c r="Z598">
        <v>0</v>
      </c>
      <c r="AA598">
        <v>1</v>
      </c>
      <c r="AB598">
        <v>0</v>
      </c>
      <c r="AC598">
        <v>0</v>
      </c>
      <c r="AD598">
        <v>189</v>
      </c>
      <c r="AE598">
        <v>164</v>
      </c>
      <c r="AF598">
        <v>0</v>
      </c>
      <c r="AG598">
        <v>4</v>
      </c>
      <c r="AH598" t="s">
        <v>86</v>
      </c>
      <c r="AI598" t="s">
        <v>86</v>
      </c>
      <c r="AJ598" t="s">
        <v>86</v>
      </c>
      <c r="AK598" t="s">
        <v>86</v>
      </c>
      <c r="AL598" t="s">
        <v>86</v>
      </c>
      <c r="AM598" t="s">
        <v>86</v>
      </c>
      <c r="AN598" t="s">
        <v>86</v>
      </c>
      <c r="AO598" t="s">
        <v>86</v>
      </c>
      <c r="AP598" t="s">
        <v>86</v>
      </c>
      <c r="AQ598" t="s">
        <v>86</v>
      </c>
      <c r="AR598" t="s">
        <v>86</v>
      </c>
      <c r="AS598" t="s">
        <v>86</v>
      </c>
      <c r="AT598" t="s">
        <v>86</v>
      </c>
      <c r="AU598" t="s">
        <v>86</v>
      </c>
      <c r="AV598" t="s">
        <v>86</v>
      </c>
      <c r="AW598" t="s">
        <v>86</v>
      </c>
      <c r="AX598" t="s">
        <v>86</v>
      </c>
      <c r="AY598" t="s">
        <v>86</v>
      </c>
      <c r="AZ598" t="s">
        <v>86</v>
      </c>
      <c r="BA598" t="s">
        <v>86</v>
      </c>
      <c r="BB598" t="s">
        <v>86</v>
      </c>
      <c r="BC598" t="s">
        <v>86</v>
      </c>
      <c r="BD598" t="s">
        <v>86</v>
      </c>
      <c r="BE598" t="s">
        <v>86</v>
      </c>
    </row>
    <row r="599" spans="1:57" x14ac:dyDescent="0.45">
      <c r="A599" t="s">
        <v>1368</v>
      </c>
      <c r="B599" t="s">
        <v>77</v>
      </c>
      <c r="C599" t="s">
        <v>1369</v>
      </c>
      <c r="D599" t="s">
        <v>79</v>
      </c>
      <c r="E599" s="2" t="str">
        <f>HYPERLINK("capsilon://?command=openfolder&amp;siteaddress=FAM.docvelocity-na8.net&amp;folderid=FX3EF71CCD-7C20-9AF0-519C-CE99DC2B7485","FX220313830")</f>
        <v>FX220313830</v>
      </c>
      <c r="F599" t="s">
        <v>80</v>
      </c>
      <c r="G599" t="s">
        <v>80</v>
      </c>
      <c r="H599" t="s">
        <v>81</v>
      </c>
      <c r="I599" t="s">
        <v>1370</v>
      </c>
      <c r="J599">
        <v>0</v>
      </c>
      <c r="K599" t="s">
        <v>83</v>
      </c>
      <c r="L599" t="s">
        <v>84</v>
      </c>
      <c r="M599" t="s">
        <v>85</v>
      </c>
      <c r="N599">
        <v>2</v>
      </c>
      <c r="O599" s="1">
        <v>44655.530451388891</v>
      </c>
      <c r="P599" s="1">
        <v>44655.539224537039</v>
      </c>
      <c r="Q599">
        <v>545</v>
      </c>
      <c r="R599">
        <v>213</v>
      </c>
      <c r="S599" t="b">
        <v>0</v>
      </c>
      <c r="T599" t="s">
        <v>86</v>
      </c>
      <c r="U599" t="b">
        <v>0</v>
      </c>
      <c r="V599" t="s">
        <v>530</v>
      </c>
      <c r="W599" s="1">
        <v>44655.532326388886</v>
      </c>
      <c r="X599">
        <v>144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181</v>
      </c>
      <c r="AI599" s="1">
        <v>44655.539224537039</v>
      </c>
      <c r="AJ599">
        <v>69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86</v>
      </c>
      <c r="AU599" t="s">
        <v>86</v>
      </c>
      <c r="AV599" t="s">
        <v>86</v>
      </c>
      <c r="AW599" t="s">
        <v>86</v>
      </c>
      <c r="AX599" t="s">
        <v>86</v>
      </c>
      <c r="AY599" t="s">
        <v>86</v>
      </c>
      <c r="AZ599" t="s">
        <v>86</v>
      </c>
      <c r="BA599" t="s">
        <v>86</v>
      </c>
      <c r="BB599" t="s">
        <v>86</v>
      </c>
      <c r="BC599" t="s">
        <v>86</v>
      </c>
      <c r="BD599" t="s">
        <v>86</v>
      </c>
      <c r="BE599" t="s">
        <v>86</v>
      </c>
    </row>
    <row r="600" spans="1:57" x14ac:dyDescent="0.45">
      <c r="A600" t="s">
        <v>1371</v>
      </c>
      <c r="B600" t="s">
        <v>77</v>
      </c>
      <c r="C600" t="s">
        <v>1366</v>
      </c>
      <c r="D600" t="s">
        <v>79</v>
      </c>
      <c r="E600" s="2" t="str">
        <f>HYPERLINK("capsilon://?command=openfolder&amp;siteaddress=FAM.docvelocity-na8.net&amp;folderid=FXF524A245-5B7B-DB60-0B00-BE7845B6E2B4","FX2204759")</f>
        <v>FX2204759</v>
      </c>
      <c r="F600" t="s">
        <v>80</v>
      </c>
      <c r="G600" t="s">
        <v>80</v>
      </c>
      <c r="H600" t="s">
        <v>81</v>
      </c>
      <c r="I600" t="s">
        <v>1367</v>
      </c>
      <c r="J600">
        <v>214</v>
      </c>
      <c r="K600" t="s">
        <v>83</v>
      </c>
      <c r="L600" t="s">
        <v>84</v>
      </c>
      <c r="M600" t="s">
        <v>85</v>
      </c>
      <c r="N600">
        <v>2</v>
      </c>
      <c r="O600" s="1">
        <v>44655.549108796295</v>
      </c>
      <c r="P600" s="1">
        <v>44655.588437500002</v>
      </c>
      <c r="Q600">
        <v>799</v>
      </c>
      <c r="R600">
        <v>2599</v>
      </c>
      <c r="S600" t="b">
        <v>0</v>
      </c>
      <c r="T600" t="s">
        <v>86</v>
      </c>
      <c r="U600" t="b">
        <v>1</v>
      </c>
      <c r="V600" t="s">
        <v>195</v>
      </c>
      <c r="W600" s="1">
        <v>44655.5705787037</v>
      </c>
      <c r="X600">
        <v>1798</v>
      </c>
      <c r="Y600">
        <v>173</v>
      </c>
      <c r="Z600">
        <v>0</v>
      </c>
      <c r="AA600">
        <v>173</v>
      </c>
      <c r="AB600">
        <v>0</v>
      </c>
      <c r="AC600">
        <v>46</v>
      </c>
      <c r="AD600">
        <v>41</v>
      </c>
      <c r="AE600">
        <v>0</v>
      </c>
      <c r="AF600">
        <v>0</v>
      </c>
      <c r="AG600">
        <v>0</v>
      </c>
      <c r="AH600" t="s">
        <v>114</v>
      </c>
      <c r="AI600" s="1">
        <v>44655.588437500002</v>
      </c>
      <c r="AJ600">
        <v>801</v>
      </c>
      <c r="AK600">
        <v>5</v>
      </c>
      <c r="AL600">
        <v>0</v>
      </c>
      <c r="AM600">
        <v>5</v>
      </c>
      <c r="AN600">
        <v>0</v>
      </c>
      <c r="AO600">
        <v>5</v>
      </c>
      <c r="AP600">
        <v>36</v>
      </c>
      <c r="AQ600">
        <v>0</v>
      </c>
      <c r="AR600">
        <v>0</v>
      </c>
      <c r="AS600">
        <v>0</v>
      </c>
      <c r="AT600" t="s">
        <v>86</v>
      </c>
      <c r="AU600" t="s">
        <v>86</v>
      </c>
      <c r="AV600" t="s">
        <v>86</v>
      </c>
      <c r="AW600" t="s">
        <v>86</v>
      </c>
      <c r="AX600" t="s">
        <v>86</v>
      </c>
      <c r="AY600" t="s">
        <v>86</v>
      </c>
      <c r="AZ600" t="s">
        <v>86</v>
      </c>
      <c r="BA600" t="s">
        <v>86</v>
      </c>
      <c r="BB600" t="s">
        <v>86</v>
      </c>
      <c r="BC600" t="s">
        <v>86</v>
      </c>
      <c r="BD600" t="s">
        <v>86</v>
      </c>
      <c r="BE600" t="s">
        <v>86</v>
      </c>
    </row>
    <row r="601" spans="1:57" x14ac:dyDescent="0.45">
      <c r="A601" t="s">
        <v>1372</v>
      </c>
      <c r="B601" t="s">
        <v>77</v>
      </c>
      <c r="C601" t="s">
        <v>1303</v>
      </c>
      <c r="D601" t="s">
        <v>79</v>
      </c>
      <c r="E601" s="2" t="str">
        <f>HYPERLINK("capsilon://?command=openfolder&amp;siteaddress=FAM.docvelocity-na8.net&amp;folderid=FX047A5A32-1796-4B83-098B-727A853719DA","FX220314115")</f>
        <v>FX220314115</v>
      </c>
      <c r="F601" t="s">
        <v>80</v>
      </c>
      <c r="G601" t="s">
        <v>80</v>
      </c>
      <c r="H601" t="s">
        <v>81</v>
      </c>
      <c r="I601" t="s">
        <v>1373</v>
      </c>
      <c r="J601">
        <v>0</v>
      </c>
      <c r="K601" t="s">
        <v>83</v>
      </c>
      <c r="L601" t="s">
        <v>84</v>
      </c>
      <c r="M601" t="s">
        <v>85</v>
      </c>
      <c r="N601">
        <v>2</v>
      </c>
      <c r="O601" s="1">
        <v>44655.553182870368</v>
      </c>
      <c r="P601" s="1">
        <v>44655.558738425927</v>
      </c>
      <c r="Q601">
        <v>212</v>
      </c>
      <c r="R601">
        <v>268</v>
      </c>
      <c r="S601" t="b">
        <v>0</v>
      </c>
      <c r="T601" t="s">
        <v>86</v>
      </c>
      <c r="U601" t="b">
        <v>0</v>
      </c>
      <c r="V601" t="s">
        <v>126</v>
      </c>
      <c r="W601" s="1">
        <v>44655.555208333331</v>
      </c>
      <c r="X601">
        <v>167</v>
      </c>
      <c r="Y601">
        <v>9</v>
      </c>
      <c r="Z601">
        <v>0</v>
      </c>
      <c r="AA601">
        <v>9</v>
      </c>
      <c r="AB601">
        <v>0</v>
      </c>
      <c r="AC601">
        <v>3</v>
      </c>
      <c r="AD601">
        <v>-9</v>
      </c>
      <c r="AE601">
        <v>0</v>
      </c>
      <c r="AF601">
        <v>0</v>
      </c>
      <c r="AG601">
        <v>0</v>
      </c>
      <c r="AH601" t="s">
        <v>114</v>
      </c>
      <c r="AI601" s="1">
        <v>44655.558738425927</v>
      </c>
      <c r="AJ601">
        <v>101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86</v>
      </c>
      <c r="AU601" t="s">
        <v>86</v>
      </c>
      <c r="AV601" t="s">
        <v>86</v>
      </c>
      <c r="AW601" t="s">
        <v>86</v>
      </c>
      <c r="AX601" t="s">
        <v>86</v>
      </c>
      <c r="AY601" t="s">
        <v>86</v>
      </c>
      <c r="AZ601" t="s">
        <v>86</v>
      </c>
      <c r="BA601" t="s">
        <v>86</v>
      </c>
      <c r="BB601" t="s">
        <v>86</v>
      </c>
      <c r="BC601" t="s">
        <v>86</v>
      </c>
      <c r="BD601" t="s">
        <v>86</v>
      </c>
      <c r="BE601" t="s">
        <v>86</v>
      </c>
    </row>
    <row r="602" spans="1:57" x14ac:dyDescent="0.45">
      <c r="A602" t="s">
        <v>1374</v>
      </c>
      <c r="B602" t="s">
        <v>77</v>
      </c>
      <c r="C602" t="s">
        <v>1375</v>
      </c>
      <c r="D602" t="s">
        <v>79</v>
      </c>
      <c r="E602" s="2" t="str">
        <f>HYPERLINK("capsilon://?command=openfolder&amp;siteaddress=FAM.docvelocity-na8.net&amp;folderid=FXFA0D6E24-EE07-9335-3E1E-71F3DFE91F91","FX220313070")</f>
        <v>FX220313070</v>
      </c>
      <c r="F602" t="s">
        <v>80</v>
      </c>
      <c r="G602" t="s">
        <v>80</v>
      </c>
      <c r="H602" t="s">
        <v>81</v>
      </c>
      <c r="I602" t="s">
        <v>1376</v>
      </c>
      <c r="J602">
        <v>65</v>
      </c>
      <c r="K602" t="s">
        <v>83</v>
      </c>
      <c r="L602" t="s">
        <v>84</v>
      </c>
      <c r="M602" t="s">
        <v>85</v>
      </c>
      <c r="N602">
        <v>2</v>
      </c>
      <c r="O602" s="1">
        <v>44655.558055555557</v>
      </c>
      <c r="P602" s="1">
        <v>44655.649016203701</v>
      </c>
      <c r="Q602">
        <v>6490</v>
      </c>
      <c r="R602">
        <v>1369</v>
      </c>
      <c r="S602" t="b">
        <v>0</v>
      </c>
      <c r="T602" t="s">
        <v>86</v>
      </c>
      <c r="U602" t="b">
        <v>0</v>
      </c>
      <c r="V602" t="s">
        <v>530</v>
      </c>
      <c r="W602" s="1">
        <v>44655.566354166665</v>
      </c>
      <c r="X602">
        <v>662</v>
      </c>
      <c r="Y602">
        <v>36</v>
      </c>
      <c r="Z602">
        <v>0</v>
      </c>
      <c r="AA602">
        <v>36</v>
      </c>
      <c r="AB602">
        <v>0</v>
      </c>
      <c r="AC602">
        <v>18</v>
      </c>
      <c r="AD602">
        <v>29</v>
      </c>
      <c r="AE602">
        <v>0</v>
      </c>
      <c r="AF602">
        <v>0</v>
      </c>
      <c r="AG602">
        <v>0</v>
      </c>
      <c r="AH602" t="s">
        <v>181</v>
      </c>
      <c r="AI602" s="1">
        <v>44655.649016203701</v>
      </c>
      <c r="AJ602">
        <v>152</v>
      </c>
      <c r="AK602">
        <v>1</v>
      </c>
      <c r="AL602">
        <v>0</v>
      </c>
      <c r="AM602">
        <v>1</v>
      </c>
      <c r="AN602">
        <v>0</v>
      </c>
      <c r="AO602">
        <v>1</v>
      </c>
      <c r="AP602">
        <v>28</v>
      </c>
      <c r="AQ602">
        <v>0</v>
      </c>
      <c r="AR602">
        <v>0</v>
      </c>
      <c r="AS602">
        <v>0</v>
      </c>
      <c r="AT602" t="s">
        <v>86</v>
      </c>
      <c r="AU602" t="s">
        <v>86</v>
      </c>
      <c r="AV602" t="s">
        <v>86</v>
      </c>
      <c r="AW602" t="s">
        <v>86</v>
      </c>
      <c r="AX602" t="s">
        <v>86</v>
      </c>
      <c r="AY602" t="s">
        <v>86</v>
      </c>
      <c r="AZ602" t="s">
        <v>86</v>
      </c>
      <c r="BA602" t="s">
        <v>86</v>
      </c>
      <c r="BB602" t="s">
        <v>86</v>
      </c>
      <c r="BC602" t="s">
        <v>86</v>
      </c>
      <c r="BD602" t="s">
        <v>86</v>
      </c>
      <c r="BE602" t="s">
        <v>86</v>
      </c>
    </row>
    <row r="603" spans="1:57" x14ac:dyDescent="0.45">
      <c r="A603" t="s">
        <v>1377</v>
      </c>
      <c r="B603" t="s">
        <v>77</v>
      </c>
      <c r="C603" t="s">
        <v>1375</v>
      </c>
      <c r="D603" t="s">
        <v>79</v>
      </c>
      <c r="E603" s="2" t="str">
        <f>HYPERLINK("capsilon://?command=openfolder&amp;siteaddress=FAM.docvelocity-na8.net&amp;folderid=FXFA0D6E24-EE07-9335-3E1E-71F3DFE91F91","FX220313070")</f>
        <v>FX220313070</v>
      </c>
      <c r="F603" t="s">
        <v>80</v>
      </c>
      <c r="G603" t="s">
        <v>80</v>
      </c>
      <c r="H603" t="s">
        <v>81</v>
      </c>
      <c r="I603" t="s">
        <v>1378</v>
      </c>
      <c r="J603">
        <v>59</v>
      </c>
      <c r="K603" t="s">
        <v>83</v>
      </c>
      <c r="L603" t="s">
        <v>84</v>
      </c>
      <c r="M603" t="s">
        <v>85</v>
      </c>
      <c r="N603">
        <v>2</v>
      </c>
      <c r="O603" s="1">
        <v>44655.558483796296</v>
      </c>
      <c r="P603" s="1">
        <v>44655.659699074073</v>
      </c>
      <c r="Q603">
        <v>7077</v>
      </c>
      <c r="R603">
        <v>1668</v>
      </c>
      <c r="S603" t="b">
        <v>0</v>
      </c>
      <c r="T603" t="s">
        <v>86</v>
      </c>
      <c r="U603" t="b">
        <v>0</v>
      </c>
      <c r="V603" t="s">
        <v>97</v>
      </c>
      <c r="W603" s="1">
        <v>44655.567662037036</v>
      </c>
      <c r="X603">
        <v>746</v>
      </c>
      <c r="Y603">
        <v>54</v>
      </c>
      <c r="Z603">
        <v>0</v>
      </c>
      <c r="AA603">
        <v>54</v>
      </c>
      <c r="AB603">
        <v>0</v>
      </c>
      <c r="AC603">
        <v>25</v>
      </c>
      <c r="AD603">
        <v>5</v>
      </c>
      <c r="AE603">
        <v>0</v>
      </c>
      <c r="AF603">
        <v>0</v>
      </c>
      <c r="AG603">
        <v>0</v>
      </c>
      <c r="AH603" t="s">
        <v>181</v>
      </c>
      <c r="AI603" s="1">
        <v>44655.659699074073</v>
      </c>
      <c r="AJ603">
        <v>922</v>
      </c>
      <c r="AK603">
        <v>13</v>
      </c>
      <c r="AL603">
        <v>0</v>
      </c>
      <c r="AM603">
        <v>13</v>
      </c>
      <c r="AN603">
        <v>0</v>
      </c>
      <c r="AO603">
        <v>13</v>
      </c>
      <c r="AP603">
        <v>-8</v>
      </c>
      <c r="AQ603">
        <v>0</v>
      </c>
      <c r="AR603">
        <v>0</v>
      </c>
      <c r="AS603">
        <v>0</v>
      </c>
      <c r="AT603" t="s">
        <v>86</v>
      </c>
      <c r="AU603" t="s">
        <v>86</v>
      </c>
      <c r="AV603" t="s">
        <v>86</v>
      </c>
      <c r="AW603" t="s">
        <v>86</v>
      </c>
      <c r="AX603" t="s">
        <v>86</v>
      </c>
      <c r="AY603" t="s">
        <v>86</v>
      </c>
      <c r="AZ603" t="s">
        <v>86</v>
      </c>
      <c r="BA603" t="s">
        <v>86</v>
      </c>
      <c r="BB603" t="s">
        <v>86</v>
      </c>
      <c r="BC603" t="s">
        <v>86</v>
      </c>
      <c r="BD603" t="s">
        <v>86</v>
      </c>
      <c r="BE603" t="s">
        <v>86</v>
      </c>
    </row>
    <row r="604" spans="1:57" x14ac:dyDescent="0.45">
      <c r="A604" t="s">
        <v>1379</v>
      </c>
      <c r="B604" t="s">
        <v>77</v>
      </c>
      <c r="C604" t="s">
        <v>1375</v>
      </c>
      <c r="D604" t="s">
        <v>79</v>
      </c>
      <c r="E604" s="2" t="str">
        <f>HYPERLINK("capsilon://?command=openfolder&amp;siteaddress=FAM.docvelocity-na8.net&amp;folderid=FXFA0D6E24-EE07-9335-3E1E-71F3DFE91F91","FX220313070")</f>
        <v>FX220313070</v>
      </c>
      <c r="F604" t="s">
        <v>80</v>
      </c>
      <c r="G604" t="s">
        <v>80</v>
      </c>
      <c r="H604" t="s">
        <v>81</v>
      </c>
      <c r="I604" t="s">
        <v>1380</v>
      </c>
      <c r="J604">
        <v>84</v>
      </c>
      <c r="K604" t="s">
        <v>83</v>
      </c>
      <c r="L604" t="s">
        <v>84</v>
      </c>
      <c r="M604" t="s">
        <v>85</v>
      </c>
      <c r="N604">
        <v>1</v>
      </c>
      <c r="O604" s="1">
        <v>44655.559293981481</v>
      </c>
      <c r="P604" s="1">
        <v>44655.565810185188</v>
      </c>
      <c r="Q604">
        <v>311</v>
      </c>
      <c r="R604">
        <v>252</v>
      </c>
      <c r="S604" t="b">
        <v>0</v>
      </c>
      <c r="T604" t="s">
        <v>86</v>
      </c>
      <c r="U604" t="b">
        <v>0</v>
      </c>
      <c r="V604" t="s">
        <v>87</v>
      </c>
      <c r="W604" s="1">
        <v>44655.565810185188</v>
      </c>
      <c r="X604">
        <v>197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84</v>
      </c>
      <c r="AE604">
        <v>72</v>
      </c>
      <c r="AF604">
        <v>0</v>
      </c>
      <c r="AG604">
        <v>4</v>
      </c>
      <c r="AH604" t="s">
        <v>86</v>
      </c>
      <c r="AI604" t="s">
        <v>86</v>
      </c>
      <c r="AJ604" t="s">
        <v>86</v>
      </c>
      <c r="AK604" t="s">
        <v>86</v>
      </c>
      <c r="AL604" t="s">
        <v>86</v>
      </c>
      <c r="AM604" t="s">
        <v>86</v>
      </c>
      <c r="AN604" t="s">
        <v>86</v>
      </c>
      <c r="AO604" t="s">
        <v>86</v>
      </c>
      <c r="AP604" t="s">
        <v>86</v>
      </c>
      <c r="AQ604" t="s">
        <v>86</v>
      </c>
      <c r="AR604" t="s">
        <v>86</v>
      </c>
      <c r="AS604" t="s">
        <v>86</v>
      </c>
      <c r="AT604" t="s">
        <v>86</v>
      </c>
      <c r="AU604" t="s">
        <v>86</v>
      </c>
      <c r="AV604" t="s">
        <v>86</v>
      </c>
      <c r="AW604" t="s">
        <v>86</v>
      </c>
      <c r="AX604" t="s">
        <v>86</v>
      </c>
      <c r="AY604" t="s">
        <v>86</v>
      </c>
      <c r="AZ604" t="s">
        <v>86</v>
      </c>
      <c r="BA604" t="s">
        <v>86</v>
      </c>
      <c r="BB604" t="s">
        <v>86</v>
      </c>
      <c r="BC604" t="s">
        <v>86</v>
      </c>
      <c r="BD604" t="s">
        <v>86</v>
      </c>
      <c r="BE604" t="s">
        <v>86</v>
      </c>
    </row>
    <row r="605" spans="1:57" x14ac:dyDescent="0.45">
      <c r="A605" t="s">
        <v>1381</v>
      </c>
      <c r="B605" t="s">
        <v>77</v>
      </c>
      <c r="C605" t="s">
        <v>1382</v>
      </c>
      <c r="D605" t="s">
        <v>79</v>
      </c>
      <c r="E605" s="2" t="str">
        <f>HYPERLINK("capsilon://?command=openfolder&amp;siteaddress=FAM.docvelocity-na8.net&amp;folderid=FXE14AE3AF-B4DA-340E-3ED1-486B383B84E0","FX22021973")</f>
        <v>FX22021973</v>
      </c>
      <c r="F605" t="s">
        <v>80</v>
      </c>
      <c r="G605" t="s">
        <v>80</v>
      </c>
      <c r="H605" t="s">
        <v>81</v>
      </c>
      <c r="I605" t="s">
        <v>1383</v>
      </c>
      <c r="J605">
        <v>0</v>
      </c>
      <c r="K605" t="s">
        <v>83</v>
      </c>
      <c r="L605" t="s">
        <v>84</v>
      </c>
      <c r="M605" t="s">
        <v>85</v>
      </c>
      <c r="N605">
        <v>2</v>
      </c>
      <c r="O605" s="1">
        <v>44655.561377314814</v>
      </c>
      <c r="P605" s="1">
        <v>44655.654224537036</v>
      </c>
      <c r="Q605">
        <v>7698</v>
      </c>
      <c r="R605">
        <v>324</v>
      </c>
      <c r="S605" t="b">
        <v>0</v>
      </c>
      <c r="T605" t="s">
        <v>86</v>
      </c>
      <c r="U605" t="b">
        <v>0</v>
      </c>
      <c r="V605" t="s">
        <v>113</v>
      </c>
      <c r="W605" s="1">
        <v>44655.564895833333</v>
      </c>
      <c r="X605">
        <v>301</v>
      </c>
      <c r="Y605">
        <v>18</v>
      </c>
      <c r="Z605">
        <v>0</v>
      </c>
      <c r="AA605">
        <v>18</v>
      </c>
      <c r="AB605">
        <v>37</v>
      </c>
      <c r="AC605">
        <v>11</v>
      </c>
      <c r="AD605">
        <v>-18</v>
      </c>
      <c r="AE605">
        <v>0</v>
      </c>
      <c r="AF605">
        <v>0</v>
      </c>
      <c r="AG605">
        <v>0</v>
      </c>
      <c r="AH605" t="s">
        <v>98</v>
      </c>
      <c r="AI605" s="1">
        <v>44655.654224537036</v>
      </c>
      <c r="AJ605">
        <v>23</v>
      </c>
      <c r="AK605">
        <v>0</v>
      </c>
      <c r="AL605">
        <v>0</v>
      </c>
      <c r="AM605">
        <v>0</v>
      </c>
      <c r="AN605">
        <v>37</v>
      </c>
      <c r="AO605">
        <v>0</v>
      </c>
      <c r="AP605">
        <v>-18</v>
      </c>
      <c r="AQ605">
        <v>0</v>
      </c>
      <c r="AR605">
        <v>0</v>
      </c>
      <c r="AS605">
        <v>0</v>
      </c>
      <c r="AT605" t="s">
        <v>86</v>
      </c>
      <c r="AU605" t="s">
        <v>86</v>
      </c>
      <c r="AV605" t="s">
        <v>86</v>
      </c>
      <c r="AW605" t="s">
        <v>86</v>
      </c>
      <c r="AX605" t="s">
        <v>86</v>
      </c>
      <c r="AY605" t="s">
        <v>86</v>
      </c>
      <c r="AZ605" t="s">
        <v>86</v>
      </c>
      <c r="BA605" t="s">
        <v>86</v>
      </c>
      <c r="BB605" t="s">
        <v>86</v>
      </c>
      <c r="BC605" t="s">
        <v>86</v>
      </c>
      <c r="BD605" t="s">
        <v>86</v>
      </c>
      <c r="BE605" t="s">
        <v>86</v>
      </c>
    </row>
    <row r="606" spans="1:57" x14ac:dyDescent="0.45">
      <c r="A606" t="s">
        <v>1384</v>
      </c>
      <c r="B606" t="s">
        <v>77</v>
      </c>
      <c r="C606" t="s">
        <v>1375</v>
      </c>
      <c r="D606" t="s">
        <v>79</v>
      </c>
      <c r="E606" s="2" t="str">
        <f>HYPERLINK("capsilon://?command=openfolder&amp;siteaddress=FAM.docvelocity-na8.net&amp;folderid=FXFA0D6E24-EE07-9335-3E1E-71F3DFE91F91","FX220313070")</f>
        <v>FX220313070</v>
      </c>
      <c r="F606" t="s">
        <v>80</v>
      </c>
      <c r="G606" t="s">
        <v>80</v>
      </c>
      <c r="H606" t="s">
        <v>81</v>
      </c>
      <c r="I606" t="s">
        <v>1380</v>
      </c>
      <c r="J606">
        <v>140</v>
      </c>
      <c r="K606" t="s">
        <v>83</v>
      </c>
      <c r="L606" t="s">
        <v>84</v>
      </c>
      <c r="M606" t="s">
        <v>85</v>
      </c>
      <c r="N606">
        <v>2</v>
      </c>
      <c r="O606" s="1">
        <v>44655.56658564815</v>
      </c>
      <c r="P606" s="1">
        <v>44655.640497685185</v>
      </c>
      <c r="Q606">
        <v>4289</v>
      </c>
      <c r="R606">
        <v>2097</v>
      </c>
      <c r="S606" t="b">
        <v>0</v>
      </c>
      <c r="T606" t="s">
        <v>86</v>
      </c>
      <c r="U606" t="b">
        <v>1</v>
      </c>
      <c r="V606" t="s">
        <v>530</v>
      </c>
      <c r="W606" s="1">
        <v>44655.575069444443</v>
      </c>
      <c r="X606">
        <v>729</v>
      </c>
      <c r="Y606">
        <v>99</v>
      </c>
      <c r="Z606">
        <v>0</v>
      </c>
      <c r="AA606">
        <v>99</v>
      </c>
      <c r="AB606">
        <v>0</v>
      </c>
      <c r="AC606">
        <v>28</v>
      </c>
      <c r="AD606">
        <v>41</v>
      </c>
      <c r="AE606">
        <v>0</v>
      </c>
      <c r="AF606">
        <v>0</v>
      </c>
      <c r="AG606">
        <v>0</v>
      </c>
      <c r="AH606" t="s">
        <v>181</v>
      </c>
      <c r="AI606" s="1">
        <v>44655.640497685185</v>
      </c>
      <c r="AJ606">
        <v>426</v>
      </c>
      <c r="AK606">
        <v>1</v>
      </c>
      <c r="AL606">
        <v>0</v>
      </c>
      <c r="AM606">
        <v>1</v>
      </c>
      <c r="AN606">
        <v>0</v>
      </c>
      <c r="AO606">
        <v>1</v>
      </c>
      <c r="AP606">
        <v>40</v>
      </c>
      <c r="AQ606">
        <v>0</v>
      </c>
      <c r="AR606">
        <v>0</v>
      </c>
      <c r="AS606">
        <v>0</v>
      </c>
      <c r="AT606" t="s">
        <v>86</v>
      </c>
      <c r="AU606" t="s">
        <v>86</v>
      </c>
      <c r="AV606" t="s">
        <v>86</v>
      </c>
      <c r="AW606" t="s">
        <v>86</v>
      </c>
      <c r="AX606" t="s">
        <v>86</v>
      </c>
      <c r="AY606" t="s">
        <v>86</v>
      </c>
      <c r="AZ606" t="s">
        <v>86</v>
      </c>
      <c r="BA606" t="s">
        <v>86</v>
      </c>
      <c r="BB606" t="s">
        <v>86</v>
      </c>
      <c r="BC606" t="s">
        <v>86</v>
      </c>
      <c r="BD606" t="s">
        <v>86</v>
      </c>
      <c r="BE606" t="s">
        <v>86</v>
      </c>
    </row>
    <row r="607" spans="1:57" x14ac:dyDescent="0.45">
      <c r="A607" t="s">
        <v>1385</v>
      </c>
      <c r="B607" t="s">
        <v>77</v>
      </c>
      <c r="C607" t="s">
        <v>1252</v>
      </c>
      <c r="D607" t="s">
        <v>79</v>
      </c>
      <c r="E607" s="2" t="str">
        <f>HYPERLINK("capsilon://?command=openfolder&amp;siteaddress=FAM.docvelocity-na8.net&amp;folderid=FXC74A307B-0DDC-43A5-3618-CA94E30EBF77","FX220313377")</f>
        <v>FX220313377</v>
      </c>
      <c r="F607" t="s">
        <v>80</v>
      </c>
      <c r="G607" t="s">
        <v>80</v>
      </c>
      <c r="H607" t="s">
        <v>81</v>
      </c>
      <c r="I607" t="s">
        <v>1386</v>
      </c>
      <c r="J607">
        <v>0</v>
      </c>
      <c r="K607" t="s">
        <v>83</v>
      </c>
      <c r="L607" t="s">
        <v>84</v>
      </c>
      <c r="M607" t="s">
        <v>85</v>
      </c>
      <c r="N607">
        <v>2</v>
      </c>
      <c r="O607" s="1">
        <v>44655.576064814813</v>
      </c>
      <c r="P607" s="1">
        <v>44655.655613425923</v>
      </c>
      <c r="Q607">
        <v>6640</v>
      </c>
      <c r="R607">
        <v>233</v>
      </c>
      <c r="S607" t="b">
        <v>0</v>
      </c>
      <c r="T607" t="s">
        <v>86</v>
      </c>
      <c r="U607" t="b">
        <v>0</v>
      </c>
      <c r="V607" t="s">
        <v>195</v>
      </c>
      <c r="W607" s="1">
        <v>44655.577499999999</v>
      </c>
      <c r="X607">
        <v>114</v>
      </c>
      <c r="Y607">
        <v>9</v>
      </c>
      <c r="Z607">
        <v>0</v>
      </c>
      <c r="AA607">
        <v>9</v>
      </c>
      <c r="AB607">
        <v>0</v>
      </c>
      <c r="AC607">
        <v>0</v>
      </c>
      <c r="AD607">
        <v>-9</v>
      </c>
      <c r="AE607">
        <v>0</v>
      </c>
      <c r="AF607">
        <v>0</v>
      </c>
      <c r="AG607">
        <v>0</v>
      </c>
      <c r="AH607" t="s">
        <v>98</v>
      </c>
      <c r="AI607" s="1">
        <v>44655.655613425923</v>
      </c>
      <c r="AJ607">
        <v>119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-9</v>
      </c>
      <c r="AQ607">
        <v>0</v>
      </c>
      <c r="AR607">
        <v>0</v>
      </c>
      <c r="AS607">
        <v>0</v>
      </c>
      <c r="AT607" t="s">
        <v>86</v>
      </c>
      <c r="AU607" t="s">
        <v>86</v>
      </c>
      <c r="AV607" t="s">
        <v>86</v>
      </c>
      <c r="AW607" t="s">
        <v>86</v>
      </c>
      <c r="AX607" t="s">
        <v>86</v>
      </c>
      <c r="AY607" t="s">
        <v>86</v>
      </c>
      <c r="AZ607" t="s">
        <v>86</v>
      </c>
      <c r="BA607" t="s">
        <v>86</v>
      </c>
      <c r="BB607" t="s">
        <v>86</v>
      </c>
      <c r="BC607" t="s">
        <v>86</v>
      </c>
      <c r="BD607" t="s">
        <v>86</v>
      </c>
      <c r="BE607" t="s">
        <v>86</v>
      </c>
    </row>
    <row r="608" spans="1:57" x14ac:dyDescent="0.45">
      <c r="A608" t="s">
        <v>1387</v>
      </c>
      <c r="B608" t="s">
        <v>77</v>
      </c>
      <c r="C608" t="s">
        <v>1388</v>
      </c>
      <c r="D608" t="s">
        <v>79</v>
      </c>
      <c r="E608" s="2" t="str">
        <f>HYPERLINK("capsilon://?command=openfolder&amp;siteaddress=FAM.docvelocity-na8.net&amp;folderid=FX41E0F1C0-F02D-0872-B0FD-625D31DA0944","FX220314003")</f>
        <v>FX220314003</v>
      </c>
      <c r="F608" t="s">
        <v>80</v>
      </c>
      <c r="G608" t="s">
        <v>80</v>
      </c>
      <c r="H608" t="s">
        <v>81</v>
      </c>
      <c r="I608" t="s">
        <v>1389</v>
      </c>
      <c r="J608">
        <v>124</v>
      </c>
      <c r="K608" t="s">
        <v>83</v>
      </c>
      <c r="L608" t="s">
        <v>84</v>
      </c>
      <c r="M608" t="s">
        <v>85</v>
      </c>
      <c r="N608">
        <v>1</v>
      </c>
      <c r="O608" s="1">
        <v>44655.579513888886</v>
      </c>
      <c r="P608" s="1">
        <v>44655.615173611113</v>
      </c>
      <c r="Q608">
        <v>2528</v>
      </c>
      <c r="R608">
        <v>553</v>
      </c>
      <c r="S608" t="b">
        <v>0</v>
      </c>
      <c r="T608" t="s">
        <v>86</v>
      </c>
      <c r="U608" t="b">
        <v>0</v>
      </c>
      <c r="V608" t="s">
        <v>87</v>
      </c>
      <c r="W608" s="1">
        <v>44655.615173611113</v>
      </c>
      <c r="X608">
        <v>311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124</v>
      </c>
      <c r="AE608">
        <v>105</v>
      </c>
      <c r="AF608">
        <v>0</v>
      </c>
      <c r="AG608">
        <v>7</v>
      </c>
      <c r="AH608" t="s">
        <v>86</v>
      </c>
      <c r="AI608" t="s">
        <v>86</v>
      </c>
      <c r="AJ608" t="s">
        <v>86</v>
      </c>
      <c r="AK608" t="s">
        <v>86</v>
      </c>
      <c r="AL608" t="s">
        <v>86</v>
      </c>
      <c r="AM608" t="s">
        <v>86</v>
      </c>
      <c r="AN608" t="s">
        <v>86</v>
      </c>
      <c r="AO608" t="s">
        <v>86</v>
      </c>
      <c r="AP608" t="s">
        <v>86</v>
      </c>
      <c r="AQ608" t="s">
        <v>86</v>
      </c>
      <c r="AR608" t="s">
        <v>86</v>
      </c>
      <c r="AS608" t="s">
        <v>86</v>
      </c>
      <c r="AT608" t="s">
        <v>86</v>
      </c>
      <c r="AU608" t="s">
        <v>86</v>
      </c>
      <c r="AV608" t="s">
        <v>86</v>
      </c>
      <c r="AW608" t="s">
        <v>86</v>
      </c>
      <c r="AX608" t="s">
        <v>86</v>
      </c>
      <c r="AY608" t="s">
        <v>86</v>
      </c>
      <c r="AZ608" t="s">
        <v>86</v>
      </c>
      <c r="BA608" t="s">
        <v>86</v>
      </c>
      <c r="BB608" t="s">
        <v>86</v>
      </c>
      <c r="BC608" t="s">
        <v>86</v>
      </c>
      <c r="BD608" t="s">
        <v>86</v>
      </c>
      <c r="BE608" t="s">
        <v>86</v>
      </c>
    </row>
    <row r="609" spans="1:57" x14ac:dyDescent="0.45">
      <c r="A609" t="s">
        <v>1390</v>
      </c>
      <c r="B609" t="s">
        <v>77</v>
      </c>
      <c r="C609" t="s">
        <v>1391</v>
      </c>
      <c r="D609" t="s">
        <v>79</v>
      </c>
      <c r="E609" s="2" t="str">
        <f>HYPERLINK("capsilon://?command=openfolder&amp;siteaddress=FAM.docvelocity-na8.net&amp;folderid=FXBBDE3BCA-D396-D8DD-2B5F-7C17BD9B8132","FX220312846")</f>
        <v>FX220312846</v>
      </c>
      <c r="F609" t="s">
        <v>80</v>
      </c>
      <c r="G609" t="s">
        <v>80</v>
      </c>
      <c r="H609" t="s">
        <v>81</v>
      </c>
      <c r="I609" t="s">
        <v>1392</v>
      </c>
      <c r="J609">
        <v>200</v>
      </c>
      <c r="K609" t="s">
        <v>83</v>
      </c>
      <c r="L609" t="s">
        <v>84</v>
      </c>
      <c r="M609" t="s">
        <v>85</v>
      </c>
      <c r="N609">
        <v>1</v>
      </c>
      <c r="O609" s="1">
        <v>44655.585277777776</v>
      </c>
      <c r="P609" s="1">
        <v>44655.617314814815</v>
      </c>
      <c r="Q609">
        <v>2329</v>
      </c>
      <c r="R609">
        <v>439</v>
      </c>
      <c r="S609" t="b">
        <v>0</v>
      </c>
      <c r="T609" t="s">
        <v>86</v>
      </c>
      <c r="U609" t="b">
        <v>0</v>
      </c>
      <c r="V609" t="s">
        <v>87</v>
      </c>
      <c r="W609" s="1">
        <v>44655.617314814815</v>
      </c>
      <c r="X609">
        <v>184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200</v>
      </c>
      <c r="AE609">
        <v>183</v>
      </c>
      <c r="AF609">
        <v>0</v>
      </c>
      <c r="AG609">
        <v>5</v>
      </c>
      <c r="AH609" t="s">
        <v>86</v>
      </c>
      <c r="AI609" t="s">
        <v>86</v>
      </c>
      <c r="AJ609" t="s">
        <v>86</v>
      </c>
      <c r="AK609" t="s">
        <v>86</v>
      </c>
      <c r="AL609" t="s">
        <v>86</v>
      </c>
      <c r="AM609" t="s">
        <v>86</v>
      </c>
      <c r="AN609" t="s">
        <v>86</v>
      </c>
      <c r="AO609" t="s">
        <v>86</v>
      </c>
      <c r="AP609" t="s">
        <v>86</v>
      </c>
      <c r="AQ609" t="s">
        <v>86</v>
      </c>
      <c r="AR609" t="s">
        <v>86</v>
      </c>
      <c r="AS609" t="s">
        <v>86</v>
      </c>
      <c r="AT609" t="s">
        <v>86</v>
      </c>
      <c r="AU609" t="s">
        <v>86</v>
      </c>
      <c r="AV609" t="s">
        <v>86</v>
      </c>
      <c r="AW609" t="s">
        <v>86</v>
      </c>
      <c r="AX609" t="s">
        <v>86</v>
      </c>
      <c r="AY609" t="s">
        <v>86</v>
      </c>
      <c r="AZ609" t="s">
        <v>86</v>
      </c>
      <c r="BA609" t="s">
        <v>86</v>
      </c>
      <c r="BB609" t="s">
        <v>86</v>
      </c>
      <c r="BC609" t="s">
        <v>86</v>
      </c>
      <c r="BD609" t="s">
        <v>86</v>
      </c>
      <c r="BE609" t="s">
        <v>86</v>
      </c>
    </row>
    <row r="610" spans="1:57" x14ac:dyDescent="0.45">
      <c r="A610" t="s">
        <v>1393</v>
      </c>
      <c r="B610" t="s">
        <v>77</v>
      </c>
      <c r="C610" t="s">
        <v>1394</v>
      </c>
      <c r="D610" t="s">
        <v>79</v>
      </c>
      <c r="E610" s="2" t="str">
        <f>HYPERLINK("capsilon://?command=openfolder&amp;siteaddress=FAM.docvelocity-na8.net&amp;folderid=FX09797ACB-8713-80CE-9A46-E0D2C2092E36","FX22038812")</f>
        <v>FX22038812</v>
      </c>
      <c r="F610" t="s">
        <v>80</v>
      </c>
      <c r="G610" t="s">
        <v>80</v>
      </c>
      <c r="H610" t="s">
        <v>81</v>
      </c>
      <c r="I610" t="s">
        <v>1395</v>
      </c>
      <c r="J610">
        <v>240</v>
      </c>
      <c r="K610" t="s">
        <v>83</v>
      </c>
      <c r="L610" t="s">
        <v>84</v>
      </c>
      <c r="M610" t="s">
        <v>85</v>
      </c>
      <c r="N610">
        <v>1</v>
      </c>
      <c r="O610" s="1">
        <v>44655.590474537035</v>
      </c>
      <c r="P610" s="1">
        <v>44655.640555555554</v>
      </c>
      <c r="Q610">
        <v>3710</v>
      </c>
      <c r="R610">
        <v>617</v>
      </c>
      <c r="S610" t="b">
        <v>0</v>
      </c>
      <c r="T610" t="s">
        <v>86</v>
      </c>
      <c r="U610" t="b">
        <v>0</v>
      </c>
      <c r="V610" t="s">
        <v>87</v>
      </c>
      <c r="W610" s="1">
        <v>44655.640555555554</v>
      </c>
      <c r="X610">
        <v>307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240</v>
      </c>
      <c r="AE610">
        <v>216</v>
      </c>
      <c r="AF610">
        <v>0</v>
      </c>
      <c r="AG610">
        <v>9</v>
      </c>
      <c r="AH610" t="s">
        <v>86</v>
      </c>
      <c r="AI610" t="s">
        <v>86</v>
      </c>
      <c r="AJ610" t="s">
        <v>86</v>
      </c>
      <c r="AK610" t="s">
        <v>86</v>
      </c>
      <c r="AL610" t="s">
        <v>86</v>
      </c>
      <c r="AM610" t="s">
        <v>86</v>
      </c>
      <c r="AN610" t="s">
        <v>86</v>
      </c>
      <c r="AO610" t="s">
        <v>86</v>
      </c>
      <c r="AP610" t="s">
        <v>86</v>
      </c>
      <c r="AQ610" t="s">
        <v>86</v>
      </c>
      <c r="AR610" t="s">
        <v>86</v>
      </c>
      <c r="AS610" t="s">
        <v>86</v>
      </c>
      <c r="AT610" t="s">
        <v>86</v>
      </c>
      <c r="AU610" t="s">
        <v>86</v>
      </c>
      <c r="AV610" t="s">
        <v>86</v>
      </c>
      <c r="AW610" t="s">
        <v>86</v>
      </c>
      <c r="AX610" t="s">
        <v>86</v>
      </c>
      <c r="AY610" t="s">
        <v>86</v>
      </c>
      <c r="AZ610" t="s">
        <v>86</v>
      </c>
      <c r="BA610" t="s">
        <v>86</v>
      </c>
      <c r="BB610" t="s">
        <v>86</v>
      </c>
      <c r="BC610" t="s">
        <v>86</v>
      </c>
      <c r="BD610" t="s">
        <v>86</v>
      </c>
      <c r="BE610" t="s">
        <v>86</v>
      </c>
    </row>
    <row r="611" spans="1:57" x14ac:dyDescent="0.45">
      <c r="A611" t="s">
        <v>1396</v>
      </c>
      <c r="B611" t="s">
        <v>77</v>
      </c>
      <c r="C611" t="s">
        <v>1397</v>
      </c>
      <c r="D611" t="s">
        <v>79</v>
      </c>
      <c r="E611" s="2" t="str">
        <f>HYPERLINK("capsilon://?command=openfolder&amp;siteaddress=FAM.docvelocity-na8.net&amp;folderid=FX697E3C6F-D898-7E34-D2ED-2EF607CC0C06","FX220313810")</f>
        <v>FX220313810</v>
      </c>
      <c r="F611" t="s">
        <v>80</v>
      </c>
      <c r="G611" t="s">
        <v>80</v>
      </c>
      <c r="H611" t="s">
        <v>81</v>
      </c>
      <c r="I611" t="s">
        <v>1398</v>
      </c>
      <c r="J611">
        <v>186</v>
      </c>
      <c r="K611" t="s">
        <v>83</v>
      </c>
      <c r="L611" t="s">
        <v>84</v>
      </c>
      <c r="M611" t="s">
        <v>85</v>
      </c>
      <c r="N611">
        <v>1</v>
      </c>
      <c r="O611" s="1">
        <v>44655.598981481482</v>
      </c>
      <c r="P611" s="1">
        <v>44655.647013888891</v>
      </c>
      <c r="Q611">
        <v>2615</v>
      </c>
      <c r="R611">
        <v>1535</v>
      </c>
      <c r="S611" t="b">
        <v>0</v>
      </c>
      <c r="T611" t="s">
        <v>86</v>
      </c>
      <c r="U611" t="b">
        <v>0</v>
      </c>
      <c r="V611" t="s">
        <v>87</v>
      </c>
      <c r="W611" s="1">
        <v>44655.647013888891</v>
      </c>
      <c r="X611">
        <v>557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186</v>
      </c>
      <c r="AE611">
        <v>174</v>
      </c>
      <c r="AF611">
        <v>0</v>
      </c>
      <c r="AG611">
        <v>3</v>
      </c>
      <c r="AH611" t="s">
        <v>86</v>
      </c>
      <c r="AI611" t="s">
        <v>86</v>
      </c>
      <c r="AJ611" t="s">
        <v>86</v>
      </c>
      <c r="AK611" t="s">
        <v>86</v>
      </c>
      <c r="AL611" t="s">
        <v>86</v>
      </c>
      <c r="AM611" t="s">
        <v>86</v>
      </c>
      <c r="AN611" t="s">
        <v>86</v>
      </c>
      <c r="AO611" t="s">
        <v>86</v>
      </c>
      <c r="AP611" t="s">
        <v>86</v>
      </c>
      <c r="AQ611" t="s">
        <v>86</v>
      </c>
      <c r="AR611" t="s">
        <v>86</v>
      </c>
      <c r="AS611" t="s">
        <v>86</v>
      </c>
      <c r="AT611" t="s">
        <v>86</v>
      </c>
      <c r="AU611" t="s">
        <v>86</v>
      </c>
      <c r="AV611" t="s">
        <v>86</v>
      </c>
      <c r="AW611" t="s">
        <v>86</v>
      </c>
      <c r="AX611" t="s">
        <v>86</v>
      </c>
      <c r="AY611" t="s">
        <v>86</v>
      </c>
      <c r="AZ611" t="s">
        <v>86</v>
      </c>
      <c r="BA611" t="s">
        <v>86</v>
      </c>
      <c r="BB611" t="s">
        <v>86</v>
      </c>
      <c r="BC611" t="s">
        <v>86</v>
      </c>
      <c r="BD611" t="s">
        <v>86</v>
      </c>
      <c r="BE611" t="s">
        <v>86</v>
      </c>
    </row>
    <row r="612" spans="1:57" x14ac:dyDescent="0.45">
      <c r="A612" t="s">
        <v>1399</v>
      </c>
      <c r="B612" t="s">
        <v>77</v>
      </c>
      <c r="C612" t="s">
        <v>1400</v>
      </c>
      <c r="D612" t="s">
        <v>79</v>
      </c>
      <c r="E612" s="2" t="str">
        <f>HYPERLINK("capsilon://?command=openfolder&amp;siteaddress=FAM.docvelocity-na8.net&amp;folderid=FXA0DE80E1-BA82-D108-D7A4-1337A4C811D7","FX220311045")</f>
        <v>FX220311045</v>
      </c>
      <c r="F612" t="s">
        <v>80</v>
      </c>
      <c r="G612" t="s">
        <v>80</v>
      </c>
      <c r="H612" t="s">
        <v>81</v>
      </c>
      <c r="I612" t="s">
        <v>1401</v>
      </c>
      <c r="J612">
        <v>28</v>
      </c>
      <c r="K612" t="s">
        <v>83</v>
      </c>
      <c r="L612" t="s">
        <v>84</v>
      </c>
      <c r="M612" t="s">
        <v>85</v>
      </c>
      <c r="N612">
        <v>2</v>
      </c>
      <c r="O612" s="1">
        <v>44655.599560185183</v>
      </c>
      <c r="P612" s="1">
        <v>44655.658020833333</v>
      </c>
      <c r="Q612">
        <v>4585</v>
      </c>
      <c r="R612">
        <v>466</v>
      </c>
      <c r="S612" t="b">
        <v>0</v>
      </c>
      <c r="T612" t="s">
        <v>86</v>
      </c>
      <c r="U612" t="b">
        <v>0</v>
      </c>
      <c r="V612" t="s">
        <v>147</v>
      </c>
      <c r="W612" s="1">
        <v>44655.603310185186</v>
      </c>
      <c r="X612">
        <v>188</v>
      </c>
      <c r="Y612">
        <v>21</v>
      </c>
      <c r="Z612">
        <v>0</v>
      </c>
      <c r="AA612">
        <v>21</v>
      </c>
      <c r="AB612">
        <v>0</v>
      </c>
      <c r="AC612">
        <v>0</v>
      </c>
      <c r="AD612">
        <v>7</v>
      </c>
      <c r="AE612">
        <v>0</v>
      </c>
      <c r="AF612">
        <v>0</v>
      </c>
      <c r="AG612">
        <v>0</v>
      </c>
      <c r="AH612" t="s">
        <v>98</v>
      </c>
      <c r="AI612" s="1">
        <v>44655.658020833333</v>
      </c>
      <c r="AJ612">
        <v>207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7</v>
      </c>
      <c r="AQ612">
        <v>0</v>
      </c>
      <c r="AR612">
        <v>0</v>
      </c>
      <c r="AS612">
        <v>0</v>
      </c>
      <c r="AT612" t="s">
        <v>86</v>
      </c>
      <c r="AU612" t="s">
        <v>86</v>
      </c>
      <c r="AV612" t="s">
        <v>86</v>
      </c>
      <c r="AW612" t="s">
        <v>86</v>
      </c>
      <c r="AX612" t="s">
        <v>86</v>
      </c>
      <c r="AY612" t="s">
        <v>86</v>
      </c>
      <c r="AZ612" t="s">
        <v>86</v>
      </c>
      <c r="BA612" t="s">
        <v>86</v>
      </c>
      <c r="BB612" t="s">
        <v>86</v>
      </c>
      <c r="BC612" t="s">
        <v>86</v>
      </c>
      <c r="BD612" t="s">
        <v>86</v>
      </c>
      <c r="BE612" t="s">
        <v>86</v>
      </c>
    </row>
    <row r="613" spans="1:57" x14ac:dyDescent="0.45">
      <c r="A613" t="s">
        <v>1402</v>
      </c>
      <c r="B613" t="s">
        <v>77</v>
      </c>
      <c r="C613" t="s">
        <v>1403</v>
      </c>
      <c r="D613" t="s">
        <v>79</v>
      </c>
      <c r="E613" s="2" t="str">
        <f>HYPERLINK("capsilon://?command=openfolder&amp;siteaddress=FAM.docvelocity-na8.net&amp;folderid=FXFCB999EE-773D-981F-32F6-8DF9C0ACD97C","FX22027434")</f>
        <v>FX22027434</v>
      </c>
      <c r="F613" t="s">
        <v>80</v>
      </c>
      <c r="G613" t="s">
        <v>80</v>
      </c>
      <c r="H613" t="s">
        <v>81</v>
      </c>
      <c r="I613" t="s">
        <v>1404</v>
      </c>
      <c r="J613">
        <v>42</v>
      </c>
      <c r="K613" t="s">
        <v>83</v>
      </c>
      <c r="L613" t="s">
        <v>84</v>
      </c>
      <c r="M613" t="s">
        <v>85</v>
      </c>
      <c r="N613">
        <v>2</v>
      </c>
      <c r="O613" s="1">
        <v>44652.378159722219</v>
      </c>
      <c r="P613" s="1">
        <v>44652.390821759262</v>
      </c>
      <c r="Q613">
        <v>504</v>
      </c>
      <c r="R613">
        <v>590</v>
      </c>
      <c r="S613" t="b">
        <v>0</v>
      </c>
      <c r="T613" t="s">
        <v>86</v>
      </c>
      <c r="U613" t="b">
        <v>0</v>
      </c>
      <c r="V613" t="s">
        <v>992</v>
      </c>
      <c r="W613" s="1">
        <v>44652.385196759256</v>
      </c>
      <c r="X613">
        <v>339</v>
      </c>
      <c r="Y613">
        <v>37</v>
      </c>
      <c r="Z613">
        <v>0</v>
      </c>
      <c r="AA613">
        <v>37</v>
      </c>
      <c r="AB613">
        <v>0</v>
      </c>
      <c r="AC613">
        <v>7</v>
      </c>
      <c r="AD613">
        <v>5</v>
      </c>
      <c r="AE613">
        <v>0</v>
      </c>
      <c r="AF613">
        <v>0</v>
      </c>
      <c r="AG613">
        <v>0</v>
      </c>
      <c r="AH613" t="s">
        <v>419</v>
      </c>
      <c r="AI613" s="1">
        <v>44652.390821759262</v>
      </c>
      <c r="AJ613">
        <v>251</v>
      </c>
      <c r="AK613">
        <v>5</v>
      </c>
      <c r="AL613">
        <v>0</v>
      </c>
      <c r="AM613">
        <v>5</v>
      </c>
      <c r="AN613">
        <v>0</v>
      </c>
      <c r="AO613">
        <v>4</v>
      </c>
      <c r="AP613">
        <v>0</v>
      </c>
      <c r="AQ613">
        <v>0</v>
      </c>
      <c r="AR613">
        <v>0</v>
      </c>
      <c r="AS613">
        <v>0</v>
      </c>
      <c r="AT613" t="s">
        <v>86</v>
      </c>
      <c r="AU613" t="s">
        <v>86</v>
      </c>
      <c r="AV613" t="s">
        <v>86</v>
      </c>
      <c r="AW613" t="s">
        <v>86</v>
      </c>
      <c r="AX613" t="s">
        <v>86</v>
      </c>
      <c r="AY613" t="s">
        <v>86</v>
      </c>
      <c r="AZ613" t="s">
        <v>86</v>
      </c>
      <c r="BA613" t="s">
        <v>86</v>
      </c>
      <c r="BB613" t="s">
        <v>86</v>
      </c>
      <c r="BC613" t="s">
        <v>86</v>
      </c>
      <c r="BD613" t="s">
        <v>86</v>
      </c>
      <c r="BE613" t="s">
        <v>86</v>
      </c>
    </row>
    <row r="614" spans="1:57" x14ac:dyDescent="0.45">
      <c r="A614" t="s">
        <v>1405</v>
      </c>
      <c r="B614" t="s">
        <v>77</v>
      </c>
      <c r="C614" t="s">
        <v>1388</v>
      </c>
      <c r="D614" t="s">
        <v>79</v>
      </c>
      <c r="E614" s="2" t="str">
        <f>HYPERLINK("capsilon://?command=openfolder&amp;siteaddress=FAM.docvelocity-na8.net&amp;folderid=FX41E0F1C0-F02D-0872-B0FD-625D31DA0944","FX220314003")</f>
        <v>FX220314003</v>
      </c>
      <c r="F614" t="s">
        <v>80</v>
      </c>
      <c r="G614" t="s">
        <v>80</v>
      </c>
      <c r="H614" t="s">
        <v>81</v>
      </c>
      <c r="I614" t="s">
        <v>1389</v>
      </c>
      <c r="J614">
        <v>232</v>
      </c>
      <c r="K614" t="s">
        <v>83</v>
      </c>
      <c r="L614" t="s">
        <v>84</v>
      </c>
      <c r="M614" t="s">
        <v>85</v>
      </c>
      <c r="N614">
        <v>2</v>
      </c>
      <c r="O614" s="1">
        <v>44655.616157407407</v>
      </c>
      <c r="P614" s="1">
        <v>44655.647256944445</v>
      </c>
      <c r="Q614">
        <v>691</v>
      </c>
      <c r="R614">
        <v>1996</v>
      </c>
      <c r="S614" t="b">
        <v>0</v>
      </c>
      <c r="T614" t="s">
        <v>86</v>
      </c>
      <c r="U614" t="b">
        <v>1</v>
      </c>
      <c r="V614" t="s">
        <v>126</v>
      </c>
      <c r="W614" s="1">
        <v>44655.634340277778</v>
      </c>
      <c r="X614">
        <v>1379</v>
      </c>
      <c r="Y614">
        <v>187</v>
      </c>
      <c r="Z614">
        <v>0</v>
      </c>
      <c r="AA614">
        <v>187</v>
      </c>
      <c r="AB614">
        <v>0</v>
      </c>
      <c r="AC614">
        <v>4</v>
      </c>
      <c r="AD614">
        <v>45</v>
      </c>
      <c r="AE614">
        <v>0</v>
      </c>
      <c r="AF614">
        <v>0</v>
      </c>
      <c r="AG614">
        <v>0</v>
      </c>
      <c r="AH614" t="s">
        <v>181</v>
      </c>
      <c r="AI614" s="1">
        <v>44655.647256944445</v>
      </c>
      <c r="AJ614">
        <v>583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45</v>
      </c>
      <c r="AQ614">
        <v>0</v>
      </c>
      <c r="AR614">
        <v>0</v>
      </c>
      <c r="AS614">
        <v>0</v>
      </c>
      <c r="AT614" t="s">
        <v>86</v>
      </c>
      <c r="AU614" t="s">
        <v>86</v>
      </c>
      <c r="AV614" t="s">
        <v>86</v>
      </c>
      <c r="AW614" t="s">
        <v>86</v>
      </c>
      <c r="AX614" t="s">
        <v>86</v>
      </c>
      <c r="AY614" t="s">
        <v>86</v>
      </c>
      <c r="AZ614" t="s">
        <v>86</v>
      </c>
      <c r="BA614" t="s">
        <v>86</v>
      </c>
      <c r="BB614" t="s">
        <v>86</v>
      </c>
      <c r="BC614" t="s">
        <v>86</v>
      </c>
      <c r="BD614" t="s">
        <v>86</v>
      </c>
      <c r="BE614" t="s">
        <v>86</v>
      </c>
    </row>
    <row r="615" spans="1:57" x14ac:dyDescent="0.45">
      <c r="A615" t="s">
        <v>1406</v>
      </c>
      <c r="B615" t="s">
        <v>77</v>
      </c>
      <c r="C615" t="s">
        <v>1391</v>
      </c>
      <c r="D615" t="s">
        <v>79</v>
      </c>
      <c r="E615" s="2" t="str">
        <f>HYPERLINK("capsilon://?command=openfolder&amp;siteaddress=FAM.docvelocity-na8.net&amp;folderid=FXBBDE3BCA-D396-D8DD-2B5F-7C17BD9B8132","FX220312846")</f>
        <v>FX220312846</v>
      </c>
      <c r="F615" t="s">
        <v>80</v>
      </c>
      <c r="G615" t="s">
        <v>80</v>
      </c>
      <c r="H615" t="s">
        <v>81</v>
      </c>
      <c r="I615" t="s">
        <v>1392</v>
      </c>
      <c r="J615">
        <v>233</v>
      </c>
      <c r="K615" t="s">
        <v>83</v>
      </c>
      <c r="L615" t="s">
        <v>84</v>
      </c>
      <c r="M615" t="s">
        <v>85</v>
      </c>
      <c r="N615">
        <v>2</v>
      </c>
      <c r="O615" s="1">
        <v>44655.618287037039</v>
      </c>
      <c r="P615" s="1">
        <v>44655.722488425927</v>
      </c>
      <c r="Q615">
        <v>3357</v>
      </c>
      <c r="R615">
        <v>5646</v>
      </c>
      <c r="S615" t="b">
        <v>0</v>
      </c>
      <c r="T615" t="s">
        <v>86</v>
      </c>
      <c r="U615" t="b">
        <v>1</v>
      </c>
      <c r="V615" t="s">
        <v>188</v>
      </c>
      <c r="W615" s="1">
        <v>44655.665127314816</v>
      </c>
      <c r="X615">
        <v>3750</v>
      </c>
      <c r="Y615">
        <v>238</v>
      </c>
      <c r="Z615">
        <v>0</v>
      </c>
      <c r="AA615">
        <v>238</v>
      </c>
      <c r="AB615">
        <v>0</v>
      </c>
      <c r="AC615">
        <v>76</v>
      </c>
      <c r="AD615">
        <v>-5</v>
      </c>
      <c r="AE615">
        <v>0</v>
      </c>
      <c r="AF615">
        <v>0</v>
      </c>
      <c r="AG615">
        <v>0</v>
      </c>
      <c r="AH615" t="s">
        <v>114</v>
      </c>
      <c r="AI615" s="1">
        <v>44655.722488425927</v>
      </c>
      <c r="AJ615">
        <v>1855</v>
      </c>
      <c r="AK615">
        <v>20</v>
      </c>
      <c r="AL615">
        <v>0</v>
      </c>
      <c r="AM615">
        <v>20</v>
      </c>
      <c r="AN615">
        <v>0</v>
      </c>
      <c r="AO615">
        <v>20</v>
      </c>
      <c r="AP615">
        <v>-25</v>
      </c>
      <c r="AQ615">
        <v>0</v>
      </c>
      <c r="AR615">
        <v>0</v>
      </c>
      <c r="AS615">
        <v>0</v>
      </c>
      <c r="AT615" t="s">
        <v>86</v>
      </c>
      <c r="AU615" t="s">
        <v>86</v>
      </c>
      <c r="AV615" t="s">
        <v>86</v>
      </c>
      <c r="AW615" t="s">
        <v>86</v>
      </c>
      <c r="AX615" t="s">
        <v>86</v>
      </c>
      <c r="AY615" t="s">
        <v>86</v>
      </c>
      <c r="AZ615" t="s">
        <v>86</v>
      </c>
      <c r="BA615" t="s">
        <v>86</v>
      </c>
      <c r="BB615" t="s">
        <v>86</v>
      </c>
      <c r="BC615" t="s">
        <v>86</v>
      </c>
      <c r="BD615" t="s">
        <v>86</v>
      </c>
      <c r="BE615" t="s">
        <v>86</v>
      </c>
    </row>
    <row r="616" spans="1:57" x14ac:dyDescent="0.45">
      <c r="A616" t="s">
        <v>1407</v>
      </c>
      <c r="B616" t="s">
        <v>77</v>
      </c>
      <c r="C616" t="s">
        <v>1408</v>
      </c>
      <c r="D616" t="s">
        <v>79</v>
      </c>
      <c r="E616" s="2" t="str">
        <f>HYPERLINK("capsilon://?command=openfolder&amp;siteaddress=FAM.docvelocity-na8.net&amp;folderid=FX877CECD1-5DBD-36E5-75F2-6F21B7F24F23","FX220313571")</f>
        <v>FX220313571</v>
      </c>
      <c r="F616" t="s">
        <v>80</v>
      </c>
      <c r="G616" t="s">
        <v>80</v>
      </c>
      <c r="H616" t="s">
        <v>81</v>
      </c>
      <c r="I616" t="s">
        <v>1409</v>
      </c>
      <c r="J616">
        <v>0</v>
      </c>
      <c r="K616" t="s">
        <v>83</v>
      </c>
      <c r="L616" t="s">
        <v>84</v>
      </c>
      <c r="M616" t="s">
        <v>85</v>
      </c>
      <c r="N616">
        <v>2</v>
      </c>
      <c r="O616" s="1">
        <v>44655.621689814812</v>
      </c>
      <c r="P616" s="1">
        <v>44655.659467592595</v>
      </c>
      <c r="Q616">
        <v>2993</v>
      </c>
      <c r="R616">
        <v>271</v>
      </c>
      <c r="S616" t="b">
        <v>0</v>
      </c>
      <c r="T616" t="s">
        <v>86</v>
      </c>
      <c r="U616" t="b">
        <v>0</v>
      </c>
      <c r="V616" t="s">
        <v>530</v>
      </c>
      <c r="W616" s="1">
        <v>44655.623622685183</v>
      </c>
      <c r="X616">
        <v>148</v>
      </c>
      <c r="Y616">
        <v>9</v>
      </c>
      <c r="Z616">
        <v>0</v>
      </c>
      <c r="AA616">
        <v>9</v>
      </c>
      <c r="AB616">
        <v>0</v>
      </c>
      <c r="AC616">
        <v>2</v>
      </c>
      <c r="AD616">
        <v>-9</v>
      </c>
      <c r="AE616">
        <v>0</v>
      </c>
      <c r="AF616">
        <v>0</v>
      </c>
      <c r="AG616">
        <v>0</v>
      </c>
      <c r="AH616" t="s">
        <v>114</v>
      </c>
      <c r="AI616" s="1">
        <v>44655.659467592595</v>
      </c>
      <c r="AJ616">
        <v>98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-9</v>
      </c>
      <c r="AQ616">
        <v>0</v>
      </c>
      <c r="AR616">
        <v>0</v>
      </c>
      <c r="AS616">
        <v>0</v>
      </c>
      <c r="AT616" t="s">
        <v>86</v>
      </c>
      <c r="AU616" t="s">
        <v>86</v>
      </c>
      <c r="AV616" t="s">
        <v>86</v>
      </c>
      <c r="AW616" t="s">
        <v>86</v>
      </c>
      <c r="AX616" t="s">
        <v>86</v>
      </c>
      <c r="AY616" t="s">
        <v>86</v>
      </c>
      <c r="AZ616" t="s">
        <v>86</v>
      </c>
      <c r="BA616" t="s">
        <v>86</v>
      </c>
      <c r="BB616" t="s">
        <v>86</v>
      </c>
      <c r="BC616" t="s">
        <v>86</v>
      </c>
      <c r="BD616" t="s">
        <v>86</v>
      </c>
      <c r="BE616" t="s">
        <v>86</v>
      </c>
    </row>
    <row r="617" spans="1:57" x14ac:dyDescent="0.45">
      <c r="A617" t="s">
        <v>1410</v>
      </c>
      <c r="B617" t="s">
        <v>77</v>
      </c>
      <c r="C617" t="s">
        <v>1394</v>
      </c>
      <c r="D617" t="s">
        <v>79</v>
      </c>
      <c r="E617" s="2" t="str">
        <f>HYPERLINK("capsilon://?command=openfolder&amp;siteaddress=FAM.docvelocity-na8.net&amp;folderid=FX09797ACB-8713-80CE-9A46-E0D2C2092E36","FX22038812")</f>
        <v>FX22038812</v>
      </c>
      <c r="F617" t="s">
        <v>80</v>
      </c>
      <c r="G617" t="s">
        <v>80</v>
      </c>
      <c r="H617" t="s">
        <v>81</v>
      </c>
      <c r="I617" t="s">
        <v>1395</v>
      </c>
      <c r="J617">
        <v>372</v>
      </c>
      <c r="K617" t="s">
        <v>83</v>
      </c>
      <c r="L617" t="s">
        <v>84</v>
      </c>
      <c r="M617" t="s">
        <v>85</v>
      </c>
      <c r="N617">
        <v>2</v>
      </c>
      <c r="O617" s="1">
        <v>44655.641886574071</v>
      </c>
      <c r="P617" s="1">
        <v>44655.729189814818</v>
      </c>
      <c r="Q617">
        <v>4796</v>
      </c>
      <c r="R617">
        <v>2747</v>
      </c>
      <c r="S617" t="b">
        <v>0</v>
      </c>
      <c r="T617" t="s">
        <v>86</v>
      </c>
      <c r="U617" t="b">
        <v>1</v>
      </c>
      <c r="V617" t="s">
        <v>530</v>
      </c>
      <c r="W617" s="1">
        <v>44655.65997685185</v>
      </c>
      <c r="X617">
        <v>1461</v>
      </c>
      <c r="Y617">
        <v>263</v>
      </c>
      <c r="Z617">
        <v>0</v>
      </c>
      <c r="AA617">
        <v>263</v>
      </c>
      <c r="AB617">
        <v>0</v>
      </c>
      <c r="AC617">
        <v>12</v>
      </c>
      <c r="AD617">
        <v>109</v>
      </c>
      <c r="AE617">
        <v>0</v>
      </c>
      <c r="AF617">
        <v>0</v>
      </c>
      <c r="AG617">
        <v>0</v>
      </c>
      <c r="AH617" t="s">
        <v>181</v>
      </c>
      <c r="AI617" s="1">
        <v>44655.729189814818</v>
      </c>
      <c r="AJ617">
        <v>1278</v>
      </c>
      <c r="AK617">
        <v>2</v>
      </c>
      <c r="AL617">
        <v>0</v>
      </c>
      <c r="AM617">
        <v>2</v>
      </c>
      <c r="AN617">
        <v>0</v>
      </c>
      <c r="AO617">
        <v>2</v>
      </c>
      <c r="AP617">
        <v>107</v>
      </c>
      <c r="AQ617">
        <v>0</v>
      </c>
      <c r="AR617">
        <v>0</v>
      </c>
      <c r="AS617">
        <v>0</v>
      </c>
      <c r="AT617" t="s">
        <v>86</v>
      </c>
      <c r="AU617" t="s">
        <v>86</v>
      </c>
      <c r="AV617" t="s">
        <v>86</v>
      </c>
      <c r="AW617" t="s">
        <v>86</v>
      </c>
      <c r="AX617" t="s">
        <v>86</v>
      </c>
      <c r="AY617" t="s">
        <v>86</v>
      </c>
      <c r="AZ617" t="s">
        <v>86</v>
      </c>
      <c r="BA617" t="s">
        <v>86</v>
      </c>
      <c r="BB617" t="s">
        <v>86</v>
      </c>
      <c r="BC617" t="s">
        <v>86</v>
      </c>
      <c r="BD617" t="s">
        <v>86</v>
      </c>
      <c r="BE617" t="s">
        <v>86</v>
      </c>
    </row>
    <row r="618" spans="1:57" x14ac:dyDescent="0.45">
      <c r="A618" t="s">
        <v>1411</v>
      </c>
      <c r="B618" t="s">
        <v>77</v>
      </c>
      <c r="C618" t="s">
        <v>1397</v>
      </c>
      <c r="D618" t="s">
        <v>79</v>
      </c>
      <c r="E618" s="2" t="str">
        <f>HYPERLINK("capsilon://?command=openfolder&amp;siteaddress=FAM.docvelocity-na8.net&amp;folderid=FX697E3C6F-D898-7E34-D2ED-2EF607CC0C06","FX220313810")</f>
        <v>FX220313810</v>
      </c>
      <c r="F618" t="s">
        <v>80</v>
      </c>
      <c r="G618" t="s">
        <v>80</v>
      </c>
      <c r="H618" t="s">
        <v>81</v>
      </c>
      <c r="I618" t="s">
        <v>1398</v>
      </c>
      <c r="J618">
        <v>210</v>
      </c>
      <c r="K618" t="s">
        <v>83</v>
      </c>
      <c r="L618" t="s">
        <v>84</v>
      </c>
      <c r="M618" t="s">
        <v>85</v>
      </c>
      <c r="N618">
        <v>2</v>
      </c>
      <c r="O618" s="1">
        <v>44655.647662037038</v>
      </c>
      <c r="P618" s="1">
        <v>44655.736145833333</v>
      </c>
      <c r="Q618">
        <v>4054</v>
      </c>
      <c r="R618">
        <v>3591</v>
      </c>
      <c r="S618" t="b">
        <v>0</v>
      </c>
      <c r="T618" t="s">
        <v>86</v>
      </c>
      <c r="U618" t="b">
        <v>1</v>
      </c>
      <c r="V618" t="s">
        <v>157</v>
      </c>
      <c r="W618" s="1">
        <v>44655.679247685184</v>
      </c>
      <c r="X618">
        <v>2402</v>
      </c>
      <c r="Y618">
        <v>203</v>
      </c>
      <c r="Z618">
        <v>0</v>
      </c>
      <c r="AA618">
        <v>203</v>
      </c>
      <c r="AB618">
        <v>0</v>
      </c>
      <c r="AC618">
        <v>65</v>
      </c>
      <c r="AD618">
        <v>7</v>
      </c>
      <c r="AE618">
        <v>0</v>
      </c>
      <c r="AF618">
        <v>0</v>
      </c>
      <c r="AG618">
        <v>0</v>
      </c>
      <c r="AH618" t="s">
        <v>114</v>
      </c>
      <c r="AI618" s="1">
        <v>44655.736145833333</v>
      </c>
      <c r="AJ618">
        <v>1179</v>
      </c>
      <c r="AK618">
        <v>15</v>
      </c>
      <c r="AL618">
        <v>0</v>
      </c>
      <c r="AM618">
        <v>15</v>
      </c>
      <c r="AN618">
        <v>0</v>
      </c>
      <c r="AO618">
        <v>15</v>
      </c>
      <c r="AP618">
        <v>-8</v>
      </c>
      <c r="AQ618">
        <v>0</v>
      </c>
      <c r="AR618">
        <v>0</v>
      </c>
      <c r="AS618">
        <v>0</v>
      </c>
      <c r="AT618" t="s">
        <v>86</v>
      </c>
      <c r="AU618" t="s">
        <v>86</v>
      </c>
      <c r="AV618" t="s">
        <v>86</v>
      </c>
      <c r="AW618" t="s">
        <v>86</v>
      </c>
      <c r="AX618" t="s">
        <v>86</v>
      </c>
      <c r="AY618" t="s">
        <v>86</v>
      </c>
      <c r="AZ618" t="s">
        <v>86</v>
      </c>
      <c r="BA618" t="s">
        <v>86</v>
      </c>
      <c r="BB618" t="s">
        <v>86</v>
      </c>
      <c r="BC618" t="s">
        <v>86</v>
      </c>
      <c r="BD618" t="s">
        <v>86</v>
      </c>
      <c r="BE618" t="s">
        <v>86</v>
      </c>
    </row>
    <row r="619" spans="1:57" x14ac:dyDescent="0.45">
      <c r="A619" t="s">
        <v>1412</v>
      </c>
      <c r="B619" t="s">
        <v>77</v>
      </c>
      <c r="C619" t="s">
        <v>1413</v>
      </c>
      <c r="D619" t="s">
        <v>79</v>
      </c>
      <c r="E619" s="2" t="str">
        <f>HYPERLINK("capsilon://?command=openfolder&amp;siteaddress=FAM.docvelocity-na8.net&amp;folderid=FX086FBD6F-0FFC-6B6A-4ED4-06DFAECC2057","FX220311318")</f>
        <v>FX220311318</v>
      </c>
      <c r="F619" t="s">
        <v>80</v>
      </c>
      <c r="G619" t="s">
        <v>80</v>
      </c>
      <c r="H619" t="s">
        <v>81</v>
      </c>
      <c r="I619" t="s">
        <v>1414</v>
      </c>
      <c r="J619">
        <v>0</v>
      </c>
      <c r="K619" t="s">
        <v>83</v>
      </c>
      <c r="L619" t="s">
        <v>84</v>
      </c>
      <c r="M619" t="s">
        <v>85</v>
      </c>
      <c r="N619">
        <v>1</v>
      </c>
      <c r="O619" s="1">
        <v>44655.673125000001</v>
      </c>
      <c r="P619" s="1">
        <v>44655.714803240742</v>
      </c>
      <c r="Q619">
        <v>2843</v>
      </c>
      <c r="R619">
        <v>758</v>
      </c>
      <c r="S619" t="b">
        <v>0</v>
      </c>
      <c r="T619" t="s">
        <v>86</v>
      </c>
      <c r="U619" t="b">
        <v>0</v>
      </c>
      <c r="V619" t="s">
        <v>87</v>
      </c>
      <c r="W619" s="1">
        <v>44655.714803240742</v>
      </c>
      <c r="X619">
        <v>255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37</v>
      </c>
      <c r="AF619">
        <v>0</v>
      </c>
      <c r="AG619">
        <v>4</v>
      </c>
      <c r="AH619" t="s">
        <v>86</v>
      </c>
      <c r="AI619" t="s">
        <v>86</v>
      </c>
      <c r="AJ619" t="s">
        <v>86</v>
      </c>
      <c r="AK619" t="s">
        <v>86</v>
      </c>
      <c r="AL619" t="s">
        <v>86</v>
      </c>
      <c r="AM619" t="s">
        <v>86</v>
      </c>
      <c r="AN619" t="s">
        <v>86</v>
      </c>
      <c r="AO619" t="s">
        <v>86</v>
      </c>
      <c r="AP619" t="s">
        <v>86</v>
      </c>
      <c r="AQ619" t="s">
        <v>86</v>
      </c>
      <c r="AR619" t="s">
        <v>86</v>
      </c>
      <c r="AS619" t="s">
        <v>86</v>
      </c>
      <c r="AT619" t="s">
        <v>86</v>
      </c>
      <c r="AU619" t="s">
        <v>86</v>
      </c>
      <c r="AV619" t="s">
        <v>86</v>
      </c>
      <c r="AW619" t="s">
        <v>86</v>
      </c>
      <c r="AX619" t="s">
        <v>86</v>
      </c>
      <c r="AY619" t="s">
        <v>86</v>
      </c>
      <c r="AZ619" t="s">
        <v>86</v>
      </c>
      <c r="BA619" t="s">
        <v>86</v>
      </c>
      <c r="BB619" t="s">
        <v>86</v>
      </c>
      <c r="BC619" t="s">
        <v>86</v>
      </c>
      <c r="BD619" t="s">
        <v>86</v>
      </c>
      <c r="BE619" t="s">
        <v>86</v>
      </c>
    </row>
    <row r="620" spans="1:57" x14ac:dyDescent="0.45">
      <c r="A620" t="s">
        <v>1415</v>
      </c>
      <c r="B620" t="s">
        <v>77</v>
      </c>
      <c r="C620" t="s">
        <v>1416</v>
      </c>
      <c r="D620" t="s">
        <v>79</v>
      </c>
      <c r="E620" s="2" t="str">
        <f>HYPERLINK("capsilon://?command=openfolder&amp;siteaddress=FAM.docvelocity-na8.net&amp;folderid=FX00DF6215-9FB4-56F9-4E1C-B75546FA4534","FX2204708")</f>
        <v>FX2204708</v>
      </c>
      <c r="F620" t="s">
        <v>80</v>
      </c>
      <c r="G620" t="s">
        <v>80</v>
      </c>
      <c r="H620" t="s">
        <v>81</v>
      </c>
      <c r="I620" t="s">
        <v>1417</v>
      </c>
      <c r="J620">
        <v>1071</v>
      </c>
      <c r="K620" t="s">
        <v>83</v>
      </c>
      <c r="L620" t="s">
        <v>84</v>
      </c>
      <c r="M620" t="s">
        <v>85</v>
      </c>
      <c r="N620">
        <v>1</v>
      </c>
      <c r="O620" s="1">
        <v>44655.675173611111</v>
      </c>
      <c r="P620" s="1">
        <v>44655.733344907407</v>
      </c>
      <c r="Q620">
        <v>3188</v>
      </c>
      <c r="R620">
        <v>1838</v>
      </c>
      <c r="S620" t="b">
        <v>0</v>
      </c>
      <c r="T620" t="s">
        <v>86</v>
      </c>
      <c r="U620" t="b">
        <v>0</v>
      </c>
      <c r="V620" t="s">
        <v>87</v>
      </c>
      <c r="W620" s="1">
        <v>44655.733344907407</v>
      </c>
      <c r="X620">
        <v>1601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1071</v>
      </c>
      <c r="AE620">
        <v>1047</v>
      </c>
      <c r="AF620">
        <v>0</v>
      </c>
      <c r="AG620">
        <v>23</v>
      </c>
      <c r="AH620" t="s">
        <v>86</v>
      </c>
      <c r="AI620" t="s">
        <v>86</v>
      </c>
      <c r="AJ620" t="s">
        <v>86</v>
      </c>
      <c r="AK620" t="s">
        <v>86</v>
      </c>
      <c r="AL620" t="s">
        <v>86</v>
      </c>
      <c r="AM620" t="s">
        <v>86</v>
      </c>
      <c r="AN620" t="s">
        <v>86</v>
      </c>
      <c r="AO620" t="s">
        <v>86</v>
      </c>
      <c r="AP620" t="s">
        <v>86</v>
      </c>
      <c r="AQ620" t="s">
        <v>86</v>
      </c>
      <c r="AR620" t="s">
        <v>86</v>
      </c>
      <c r="AS620" t="s">
        <v>86</v>
      </c>
      <c r="AT620" t="s">
        <v>86</v>
      </c>
      <c r="AU620" t="s">
        <v>86</v>
      </c>
      <c r="AV620" t="s">
        <v>86</v>
      </c>
      <c r="AW620" t="s">
        <v>86</v>
      </c>
      <c r="AX620" t="s">
        <v>86</v>
      </c>
      <c r="AY620" t="s">
        <v>86</v>
      </c>
      <c r="AZ620" t="s">
        <v>86</v>
      </c>
      <c r="BA620" t="s">
        <v>86</v>
      </c>
      <c r="BB620" t="s">
        <v>86</v>
      </c>
      <c r="BC620" t="s">
        <v>86</v>
      </c>
      <c r="BD620" t="s">
        <v>86</v>
      </c>
      <c r="BE620" t="s">
        <v>86</v>
      </c>
    </row>
    <row r="621" spans="1:57" x14ac:dyDescent="0.45">
      <c r="A621" t="s">
        <v>1418</v>
      </c>
      <c r="B621" t="s">
        <v>77</v>
      </c>
      <c r="C621" t="s">
        <v>1419</v>
      </c>
      <c r="D621" t="s">
        <v>79</v>
      </c>
      <c r="E621" s="2" t="str">
        <f>HYPERLINK("capsilon://?command=openfolder&amp;siteaddress=FAM.docvelocity-na8.net&amp;folderid=FX53E40473-D25C-A66A-1167-8EE665574680","FX220313353")</f>
        <v>FX220313353</v>
      </c>
      <c r="F621" t="s">
        <v>80</v>
      </c>
      <c r="G621" t="s">
        <v>80</v>
      </c>
      <c r="H621" t="s">
        <v>81</v>
      </c>
      <c r="I621" t="s">
        <v>1420</v>
      </c>
      <c r="J621">
        <v>0</v>
      </c>
      <c r="K621" t="s">
        <v>83</v>
      </c>
      <c r="L621" t="s">
        <v>84</v>
      </c>
      <c r="M621" t="s">
        <v>85</v>
      </c>
      <c r="N621">
        <v>2</v>
      </c>
      <c r="O621" s="1">
        <v>44655.676504629628</v>
      </c>
      <c r="P621" s="1">
        <v>44655.741076388891</v>
      </c>
      <c r="Q621">
        <v>4532</v>
      </c>
      <c r="R621">
        <v>1047</v>
      </c>
      <c r="S621" t="b">
        <v>0</v>
      </c>
      <c r="T621" t="s">
        <v>86</v>
      </c>
      <c r="U621" t="b">
        <v>0</v>
      </c>
      <c r="V621" t="s">
        <v>530</v>
      </c>
      <c r="W621" s="1">
        <v>44655.683645833335</v>
      </c>
      <c r="X621">
        <v>510</v>
      </c>
      <c r="Y621">
        <v>52</v>
      </c>
      <c r="Z621">
        <v>0</v>
      </c>
      <c r="AA621">
        <v>52</v>
      </c>
      <c r="AB621">
        <v>0</v>
      </c>
      <c r="AC621">
        <v>40</v>
      </c>
      <c r="AD621">
        <v>-52</v>
      </c>
      <c r="AE621">
        <v>0</v>
      </c>
      <c r="AF621">
        <v>0</v>
      </c>
      <c r="AG621">
        <v>0</v>
      </c>
      <c r="AH621" t="s">
        <v>114</v>
      </c>
      <c r="AI621" s="1">
        <v>44655.741076388891</v>
      </c>
      <c r="AJ621">
        <v>425</v>
      </c>
      <c r="AK621">
        <v>6</v>
      </c>
      <c r="AL621">
        <v>0</v>
      </c>
      <c r="AM621">
        <v>6</v>
      </c>
      <c r="AN621">
        <v>0</v>
      </c>
      <c r="AO621">
        <v>6</v>
      </c>
      <c r="AP621">
        <v>-58</v>
      </c>
      <c r="AQ621">
        <v>0</v>
      </c>
      <c r="AR621">
        <v>0</v>
      </c>
      <c r="AS621">
        <v>0</v>
      </c>
      <c r="AT621" t="s">
        <v>86</v>
      </c>
      <c r="AU621" t="s">
        <v>86</v>
      </c>
      <c r="AV621" t="s">
        <v>86</v>
      </c>
      <c r="AW621" t="s">
        <v>86</v>
      </c>
      <c r="AX621" t="s">
        <v>86</v>
      </c>
      <c r="AY621" t="s">
        <v>86</v>
      </c>
      <c r="AZ621" t="s">
        <v>86</v>
      </c>
      <c r="BA621" t="s">
        <v>86</v>
      </c>
      <c r="BB621" t="s">
        <v>86</v>
      </c>
      <c r="BC621" t="s">
        <v>86</v>
      </c>
      <c r="BD621" t="s">
        <v>86</v>
      </c>
      <c r="BE621" t="s">
        <v>86</v>
      </c>
    </row>
    <row r="622" spans="1:57" x14ac:dyDescent="0.45">
      <c r="A622" t="s">
        <v>1421</v>
      </c>
      <c r="B622" t="s">
        <v>77</v>
      </c>
      <c r="C622" t="s">
        <v>401</v>
      </c>
      <c r="D622" t="s">
        <v>79</v>
      </c>
      <c r="E622" s="2" t="str">
        <f>HYPERLINK("capsilon://?command=openfolder&amp;siteaddress=FAM.docvelocity-na8.net&amp;folderid=FX61CAB72C-85A7-D448-6500-F000CB314928","FX220313361")</f>
        <v>FX220313361</v>
      </c>
      <c r="F622" t="s">
        <v>80</v>
      </c>
      <c r="G622" t="s">
        <v>80</v>
      </c>
      <c r="H622" t="s">
        <v>81</v>
      </c>
      <c r="I622" t="s">
        <v>1422</v>
      </c>
      <c r="J622">
        <v>0</v>
      </c>
      <c r="K622" t="s">
        <v>83</v>
      </c>
      <c r="L622" t="s">
        <v>84</v>
      </c>
      <c r="M622" t="s">
        <v>85</v>
      </c>
      <c r="N622">
        <v>2</v>
      </c>
      <c r="O622" s="1">
        <v>44655.682233796295</v>
      </c>
      <c r="P622" s="1">
        <v>44655.739988425928</v>
      </c>
      <c r="Q622">
        <v>4683</v>
      </c>
      <c r="R622">
        <v>307</v>
      </c>
      <c r="S622" t="b">
        <v>0</v>
      </c>
      <c r="T622" t="s">
        <v>86</v>
      </c>
      <c r="U622" t="b">
        <v>0</v>
      </c>
      <c r="V622" t="s">
        <v>129</v>
      </c>
      <c r="W622" s="1">
        <v>44655.684594907405</v>
      </c>
      <c r="X622">
        <v>201</v>
      </c>
      <c r="Y622">
        <v>9</v>
      </c>
      <c r="Z622">
        <v>0</v>
      </c>
      <c r="AA622">
        <v>9</v>
      </c>
      <c r="AB622">
        <v>0</v>
      </c>
      <c r="AC622">
        <v>0</v>
      </c>
      <c r="AD622">
        <v>-9</v>
      </c>
      <c r="AE622">
        <v>0</v>
      </c>
      <c r="AF622">
        <v>0</v>
      </c>
      <c r="AG622">
        <v>0</v>
      </c>
      <c r="AH622" t="s">
        <v>181</v>
      </c>
      <c r="AI622" s="1">
        <v>44655.739988425928</v>
      </c>
      <c r="AJ622">
        <v>106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-9</v>
      </c>
      <c r="AQ622">
        <v>0</v>
      </c>
      <c r="AR622">
        <v>0</v>
      </c>
      <c r="AS622">
        <v>0</v>
      </c>
      <c r="AT622" t="s">
        <v>86</v>
      </c>
      <c r="AU622" t="s">
        <v>86</v>
      </c>
      <c r="AV622" t="s">
        <v>86</v>
      </c>
      <c r="AW622" t="s">
        <v>86</v>
      </c>
      <c r="AX622" t="s">
        <v>86</v>
      </c>
      <c r="AY622" t="s">
        <v>86</v>
      </c>
      <c r="AZ622" t="s">
        <v>86</v>
      </c>
      <c r="BA622" t="s">
        <v>86</v>
      </c>
      <c r="BB622" t="s">
        <v>86</v>
      </c>
      <c r="BC622" t="s">
        <v>86</v>
      </c>
      <c r="BD622" t="s">
        <v>86</v>
      </c>
      <c r="BE622" t="s">
        <v>86</v>
      </c>
    </row>
    <row r="623" spans="1:57" x14ac:dyDescent="0.45">
      <c r="A623" t="s">
        <v>1423</v>
      </c>
      <c r="B623" t="s">
        <v>77</v>
      </c>
      <c r="C623" t="s">
        <v>924</v>
      </c>
      <c r="D623" t="s">
        <v>79</v>
      </c>
      <c r="E623" s="2" t="str">
        <f>HYPERLINK("capsilon://?command=openfolder&amp;siteaddress=FAM.docvelocity-na8.net&amp;folderid=FXAAF998AA-3AE7-DAD2-AA09-12B6AB05D017","FX220314037")</f>
        <v>FX220314037</v>
      </c>
      <c r="F623" t="s">
        <v>80</v>
      </c>
      <c r="G623" t="s">
        <v>80</v>
      </c>
      <c r="H623" t="s">
        <v>81</v>
      </c>
      <c r="I623" t="s">
        <v>1424</v>
      </c>
      <c r="J623">
        <v>151</v>
      </c>
      <c r="K623" t="s">
        <v>83</v>
      </c>
      <c r="L623" t="s">
        <v>84</v>
      </c>
      <c r="M623" t="s">
        <v>85</v>
      </c>
      <c r="N623">
        <v>1</v>
      </c>
      <c r="O623" s="1">
        <v>44655.714479166665</v>
      </c>
      <c r="P623" s="1">
        <v>44655.73777777778</v>
      </c>
      <c r="Q623">
        <v>993</v>
      </c>
      <c r="R623">
        <v>1020</v>
      </c>
      <c r="S623" t="b">
        <v>0</v>
      </c>
      <c r="T623" t="s">
        <v>86</v>
      </c>
      <c r="U623" t="b">
        <v>0</v>
      </c>
      <c r="V623" t="s">
        <v>87</v>
      </c>
      <c r="W623" s="1">
        <v>44655.73777777778</v>
      </c>
      <c r="X623">
        <v>343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151</v>
      </c>
      <c r="AE623">
        <v>132</v>
      </c>
      <c r="AF623">
        <v>0</v>
      </c>
      <c r="AG623">
        <v>9</v>
      </c>
      <c r="AH623" t="s">
        <v>86</v>
      </c>
      <c r="AI623" t="s">
        <v>86</v>
      </c>
      <c r="AJ623" t="s">
        <v>86</v>
      </c>
      <c r="AK623" t="s">
        <v>86</v>
      </c>
      <c r="AL623" t="s">
        <v>86</v>
      </c>
      <c r="AM623" t="s">
        <v>86</v>
      </c>
      <c r="AN623" t="s">
        <v>86</v>
      </c>
      <c r="AO623" t="s">
        <v>86</v>
      </c>
      <c r="AP623" t="s">
        <v>86</v>
      </c>
      <c r="AQ623" t="s">
        <v>86</v>
      </c>
      <c r="AR623" t="s">
        <v>86</v>
      </c>
      <c r="AS623" t="s">
        <v>86</v>
      </c>
      <c r="AT623" t="s">
        <v>86</v>
      </c>
      <c r="AU623" t="s">
        <v>86</v>
      </c>
      <c r="AV623" t="s">
        <v>86</v>
      </c>
      <c r="AW623" t="s">
        <v>86</v>
      </c>
      <c r="AX623" t="s">
        <v>86</v>
      </c>
      <c r="AY623" t="s">
        <v>86</v>
      </c>
      <c r="AZ623" t="s">
        <v>86</v>
      </c>
      <c r="BA623" t="s">
        <v>86</v>
      </c>
      <c r="BB623" t="s">
        <v>86</v>
      </c>
      <c r="BC623" t="s">
        <v>86</v>
      </c>
      <c r="BD623" t="s">
        <v>86</v>
      </c>
      <c r="BE623" t="s">
        <v>86</v>
      </c>
    </row>
    <row r="624" spans="1:57" x14ac:dyDescent="0.45">
      <c r="A624" t="s">
        <v>1425</v>
      </c>
      <c r="B624" t="s">
        <v>77</v>
      </c>
      <c r="C624" t="s">
        <v>1413</v>
      </c>
      <c r="D624" t="s">
        <v>79</v>
      </c>
      <c r="E624" s="2" t="str">
        <f>HYPERLINK("capsilon://?command=openfolder&amp;siteaddress=FAM.docvelocity-na8.net&amp;folderid=FX086FBD6F-0FFC-6B6A-4ED4-06DFAECC2057","FX220311318")</f>
        <v>FX220311318</v>
      </c>
      <c r="F624" t="s">
        <v>80</v>
      </c>
      <c r="G624" t="s">
        <v>80</v>
      </c>
      <c r="H624" t="s">
        <v>81</v>
      </c>
      <c r="I624" t="s">
        <v>1414</v>
      </c>
      <c r="J624">
        <v>0</v>
      </c>
      <c r="K624" t="s">
        <v>83</v>
      </c>
      <c r="L624" t="s">
        <v>84</v>
      </c>
      <c r="M624" t="s">
        <v>85</v>
      </c>
      <c r="N624">
        <v>2</v>
      </c>
      <c r="O624" s="1">
        <v>44655.715196759258</v>
      </c>
      <c r="P624" s="1">
        <v>44655.738749999997</v>
      </c>
      <c r="Q624">
        <v>169</v>
      </c>
      <c r="R624">
        <v>1866</v>
      </c>
      <c r="S624" t="b">
        <v>0</v>
      </c>
      <c r="T624" t="s">
        <v>86</v>
      </c>
      <c r="U624" t="b">
        <v>1</v>
      </c>
      <c r="V624" t="s">
        <v>157</v>
      </c>
      <c r="W624" s="1">
        <v>44655.728067129632</v>
      </c>
      <c r="X624">
        <v>1041</v>
      </c>
      <c r="Y624">
        <v>148</v>
      </c>
      <c r="Z624">
        <v>0</v>
      </c>
      <c r="AA624">
        <v>148</v>
      </c>
      <c r="AB624">
        <v>0</v>
      </c>
      <c r="AC624">
        <v>86</v>
      </c>
      <c r="AD624">
        <v>-148</v>
      </c>
      <c r="AE624">
        <v>0</v>
      </c>
      <c r="AF624">
        <v>0</v>
      </c>
      <c r="AG624">
        <v>0</v>
      </c>
      <c r="AH624" t="s">
        <v>181</v>
      </c>
      <c r="AI624" s="1">
        <v>44655.738749999997</v>
      </c>
      <c r="AJ624">
        <v>825</v>
      </c>
      <c r="AK624">
        <v>6</v>
      </c>
      <c r="AL624">
        <v>0</v>
      </c>
      <c r="AM624">
        <v>6</v>
      </c>
      <c r="AN624">
        <v>0</v>
      </c>
      <c r="AO624">
        <v>6</v>
      </c>
      <c r="AP624">
        <v>-154</v>
      </c>
      <c r="AQ624">
        <v>0</v>
      </c>
      <c r="AR624">
        <v>0</v>
      </c>
      <c r="AS624">
        <v>0</v>
      </c>
      <c r="AT624" t="s">
        <v>86</v>
      </c>
      <c r="AU624" t="s">
        <v>86</v>
      </c>
      <c r="AV624" t="s">
        <v>86</v>
      </c>
      <c r="AW624" t="s">
        <v>86</v>
      </c>
      <c r="AX624" t="s">
        <v>86</v>
      </c>
      <c r="AY624" t="s">
        <v>86</v>
      </c>
      <c r="AZ624" t="s">
        <v>86</v>
      </c>
      <c r="BA624" t="s">
        <v>86</v>
      </c>
      <c r="BB624" t="s">
        <v>86</v>
      </c>
      <c r="BC624" t="s">
        <v>86</v>
      </c>
      <c r="BD624" t="s">
        <v>86</v>
      </c>
      <c r="BE624" t="s">
        <v>86</v>
      </c>
    </row>
    <row r="625" spans="1:57" x14ac:dyDescent="0.45">
      <c r="A625" t="s">
        <v>1426</v>
      </c>
      <c r="B625" t="s">
        <v>77</v>
      </c>
      <c r="C625" t="s">
        <v>1416</v>
      </c>
      <c r="D625" t="s">
        <v>79</v>
      </c>
      <c r="E625" s="2" t="str">
        <f>HYPERLINK("capsilon://?command=openfolder&amp;siteaddress=FAM.docvelocity-na8.net&amp;folderid=FX00DF6215-9FB4-56F9-4E1C-B75546FA4534","FX2204708")</f>
        <v>FX2204708</v>
      </c>
      <c r="F625" t="s">
        <v>80</v>
      </c>
      <c r="G625" t="s">
        <v>80</v>
      </c>
      <c r="H625" t="s">
        <v>81</v>
      </c>
      <c r="I625" t="s">
        <v>1417</v>
      </c>
      <c r="J625">
        <v>1547</v>
      </c>
      <c r="K625" t="s">
        <v>83</v>
      </c>
      <c r="L625" t="s">
        <v>84</v>
      </c>
      <c r="M625" t="s">
        <v>85</v>
      </c>
      <c r="N625">
        <v>2</v>
      </c>
      <c r="O625" s="1">
        <v>44655.734629629631</v>
      </c>
      <c r="P625" s="1">
        <v>44655.877465277779</v>
      </c>
      <c r="Q625">
        <v>4169</v>
      </c>
      <c r="R625">
        <v>8172</v>
      </c>
      <c r="S625" t="b">
        <v>0</v>
      </c>
      <c r="T625" t="s">
        <v>86</v>
      </c>
      <c r="U625" t="b">
        <v>1</v>
      </c>
      <c r="V625" t="s">
        <v>157</v>
      </c>
      <c r="W625" s="1">
        <v>44655.778240740743</v>
      </c>
      <c r="X625">
        <v>2872</v>
      </c>
      <c r="Y625">
        <v>929</v>
      </c>
      <c r="Z625">
        <v>0</v>
      </c>
      <c r="AA625">
        <v>929</v>
      </c>
      <c r="AB625">
        <v>1844</v>
      </c>
      <c r="AC625">
        <v>85</v>
      </c>
      <c r="AD625">
        <v>618</v>
      </c>
      <c r="AE625">
        <v>0</v>
      </c>
      <c r="AF625">
        <v>0</v>
      </c>
      <c r="AG625">
        <v>0</v>
      </c>
      <c r="AH625" t="s">
        <v>239</v>
      </c>
      <c r="AI625" s="1">
        <v>44655.877465277779</v>
      </c>
      <c r="AJ625">
        <v>440</v>
      </c>
      <c r="AK625">
        <v>0</v>
      </c>
      <c r="AL625">
        <v>0</v>
      </c>
      <c r="AM625">
        <v>0</v>
      </c>
      <c r="AN625">
        <v>461</v>
      </c>
      <c r="AO625">
        <v>0</v>
      </c>
      <c r="AP625">
        <v>618</v>
      </c>
      <c r="AQ625">
        <v>0</v>
      </c>
      <c r="AR625">
        <v>0</v>
      </c>
      <c r="AS625">
        <v>0</v>
      </c>
      <c r="AT625" t="s">
        <v>86</v>
      </c>
      <c r="AU625" t="s">
        <v>86</v>
      </c>
      <c r="AV625" t="s">
        <v>86</v>
      </c>
      <c r="AW625" t="s">
        <v>86</v>
      </c>
      <c r="AX625" t="s">
        <v>86</v>
      </c>
      <c r="AY625" t="s">
        <v>86</v>
      </c>
      <c r="AZ625" t="s">
        <v>86</v>
      </c>
      <c r="BA625" t="s">
        <v>86</v>
      </c>
      <c r="BB625" t="s">
        <v>86</v>
      </c>
      <c r="BC625" t="s">
        <v>86</v>
      </c>
      <c r="BD625" t="s">
        <v>86</v>
      </c>
      <c r="BE625" t="s">
        <v>86</v>
      </c>
    </row>
    <row r="626" spans="1:57" x14ac:dyDescent="0.45">
      <c r="A626" t="s">
        <v>1427</v>
      </c>
      <c r="B626" t="s">
        <v>77</v>
      </c>
      <c r="C626" t="s">
        <v>1428</v>
      </c>
      <c r="D626" t="s">
        <v>79</v>
      </c>
      <c r="E626" s="2" t="str">
        <f>HYPERLINK("capsilon://?command=openfolder&amp;siteaddress=FAM.docvelocity-na8.net&amp;folderid=FX7CCA494F-6522-38F5-5134-E5AD1A6BF8C4","FX22033111")</f>
        <v>FX22033111</v>
      </c>
      <c r="F626" t="s">
        <v>80</v>
      </c>
      <c r="G626" t="s">
        <v>80</v>
      </c>
      <c r="H626" t="s">
        <v>81</v>
      </c>
      <c r="I626" t="s">
        <v>1429</v>
      </c>
      <c r="J626">
        <v>0</v>
      </c>
      <c r="K626" t="s">
        <v>83</v>
      </c>
      <c r="L626" t="s">
        <v>84</v>
      </c>
      <c r="M626" t="s">
        <v>85</v>
      </c>
      <c r="N626">
        <v>2</v>
      </c>
      <c r="O626" s="1">
        <v>44655.738738425927</v>
      </c>
      <c r="P626" s="1">
        <v>44655.765347222223</v>
      </c>
      <c r="Q626">
        <v>2167</v>
      </c>
      <c r="R626">
        <v>132</v>
      </c>
      <c r="S626" t="b">
        <v>0</v>
      </c>
      <c r="T626" t="s">
        <v>86</v>
      </c>
      <c r="U626" t="b">
        <v>0</v>
      </c>
      <c r="V626" t="s">
        <v>530</v>
      </c>
      <c r="W626" s="1">
        <v>44655.743055555555</v>
      </c>
      <c r="X626">
        <v>104</v>
      </c>
      <c r="Y626">
        <v>0</v>
      </c>
      <c r="Z626">
        <v>0</v>
      </c>
      <c r="AA626">
        <v>0</v>
      </c>
      <c r="AB626">
        <v>37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98</v>
      </c>
      <c r="AI626" s="1">
        <v>44655.765347222223</v>
      </c>
      <c r="AJ626">
        <v>28</v>
      </c>
      <c r="AK626">
        <v>0</v>
      </c>
      <c r="AL626">
        <v>0</v>
      </c>
      <c r="AM626">
        <v>0</v>
      </c>
      <c r="AN626">
        <v>37</v>
      </c>
      <c r="AO626">
        <v>0</v>
      </c>
      <c r="AP626">
        <v>0</v>
      </c>
      <c r="AQ626">
        <v>0</v>
      </c>
      <c r="AR626">
        <v>0</v>
      </c>
      <c r="AS626">
        <v>0</v>
      </c>
      <c r="AT626" t="s">
        <v>86</v>
      </c>
      <c r="AU626" t="s">
        <v>86</v>
      </c>
      <c r="AV626" t="s">
        <v>86</v>
      </c>
      <c r="AW626" t="s">
        <v>86</v>
      </c>
      <c r="AX626" t="s">
        <v>86</v>
      </c>
      <c r="AY626" t="s">
        <v>86</v>
      </c>
      <c r="AZ626" t="s">
        <v>86</v>
      </c>
      <c r="BA626" t="s">
        <v>86</v>
      </c>
      <c r="BB626" t="s">
        <v>86</v>
      </c>
      <c r="BC626" t="s">
        <v>86</v>
      </c>
      <c r="BD626" t="s">
        <v>86</v>
      </c>
      <c r="BE626" t="s">
        <v>86</v>
      </c>
    </row>
    <row r="627" spans="1:57" x14ac:dyDescent="0.45">
      <c r="A627" t="s">
        <v>1430</v>
      </c>
      <c r="B627" t="s">
        <v>77</v>
      </c>
      <c r="C627" t="s">
        <v>924</v>
      </c>
      <c r="D627" t="s">
        <v>79</v>
      </c>
      <c r="E627" s="2" t="str">
        <f>HYPERLINK("capsilon://?command=openfolder&amp;siteaddress=FAM.docvelocity-na8.net&amp;folderid=FXAAF998AA-3AE7-DAD2-AA09-12B6AB05D017","FX220314037")</f>
        <v>FX220314037</v>
      </c>
      <c r="F627" t="s">
        <v>80</v>
      </c>
      <c r="G627" t="s">
        <v>80</v>
      </c>
      <c r="H627" t="s">
        <v>81</v>
      </c>
      <c r="I627" t="s">
        <v>1424</v>
      </c>
      <c r="J627">
        <v>315</v>
      </c>
      <c r="K627" t="s">
        <v>83</v>
      </c>
      <c r="L627" t="s">
        <v>84</v>
      </c>
      <c r="M627" t="s">
        <v>85</v>
      </c>
      <c r="N627">
        <v>2</v>
      </c>
      <c r="O627" s="1">
        <v>44655.738888888889</v>
      </c>
      <c r="P627" s="1">
        <v>44655.867349537039</v>
      </c>
      <c r="Q627">
        <v>3845</v>
      </c>
      <c r="R627">
        <v>7254</v>
      </c>
      <c r="S627" t="b">
        <v>0</v>
      </c>
      <c r="T627" t="s">
        <v>86</v>
      </c>
      <c r="U627" t="b">
        <v>1</v>
      </c>
      <c r="V627" t="s">
        <v>126</v>
      </c>
      <c r="W627" s="1">
        <v>44655.795289351852</v>
      </c>
      <c r="X627">
        <v>4572</v>
      </c>
      <c r="Y627">
        <v>260</v>
      </c>
      <c r="Z627">
        <v>0</v>
      </c>
      <c r="AA627">
        <v>260</v>
      </c>
      <c r="AB627">
        <v>0</v>
      </c>
      <c r="AC627">
        <v>107</v>
      </c>
      <c r="AD627">
        <v>55</v>
      </c>
      <c r="AE627">
        <v>0</v>
      </c>
      <c r="AF627">
        <v>0</v>
      </c>
      <c r="AG627">
        <v>0</v>
      </c>
      <c r="AH627" t="s">
        <v>298</v>
      </c>
      <c r="AI627" s="1">
        <v>44655.867349537039</v>
      </c>
      <c r="AJ627">
        <v>2641</v>
      </c>
      <c r="AK627">
        <v>1</v>
      </c>
      <c r="AL627">
        <v>0</v>
      </c>
      <c r="AM627">
        <v>1</v>
      </c>
      <c r="AN627">
        <v>0</v>
      </c>
      <c r="AO627">
        <v>1</v>
      </c>
      <c r="AP627">
        <v>54</v>
      </c>
      <c r="AQ627">
        <v>0</v>
      </c>
      <c r="AR627">
        <v>0</v>
      </c>
      <c r="AS627">
        <v>0</v>
      </c>
      <c r="AT627" t="s">
        <v>86</v>
      </c>
      <c r="AU627" t="s">
        <v>86</v>
      </c>
      <c r="AV627" t="s">
        <v>86</v>
      </c>
      <c r="AW627" t="s">
        <v>86</v>
      </c>
      <c r="AX627" t="s">
        <v>86</v>
      </c>
      <c r="AY627" t="s">
        <v>86</v>
      </c>
      <c r="AZ627" t="s">
        <v>86</v>
      </c>
      <c r="BA627" t="s">
        <v>86</v>
      </c>
      <c r="BB627" t="s">
        <v>86</v>
      </c>
      <c r="BC627" t="s">
        <v>86</v>
      </c>
      <c r="BD627" t="s">
        <v>86</v>
      </c>
      <c r="BE627" t="s">
        <v>86</v>
      </c>
    </row>
    <row r="628" spans="1:57" x14ac:dyDescent="0.45">
      <c r="A628" t="s">
        <v>1431</v>
      </c>
      <c r="B628" t="s">
        <v>77</v>
      </c>
      <c r="C628" t="s">
        <v>1432</v>
      </c>
      <c r="D628" t="s">
        <v>79</v>
      </c>
      <c r="E628" s="2" t="str">
        <f t="shared" ref="E628:E649" si="15">HYPERLINK("capsilon://?command=openfolder&amp;siteaddress=FAM.docvelocity-na8.net&amp;folderid=FXE4A4A723-1671-2EE9-56A4-C55EADF63A85","FX220312246")</f>
        <v>FX220312246</v>
      </c>
      <c r="F628" t="s">
        <v>80</v>
      </c>
      <c r="G628" t="s">
        <v>80</v>
      </c>
      <c r="H628" t="s">
        <v>81</v>
      </c>
      <c r="I628" t="s">
        <v>1433</v>
      </c>
      <c r="J628">
        <v>32</v>
      </c>
      <c r="K628" t="s">
        <v>83</v>
      </c>
      <c r="L628" t="s">
        <v>84</v>
      </c>
      <c r="M628" t="s">
        <v>85</v>
      </c>
      <c r="N628">
        <v>2</v>
      </c>
      <c r="O628" s="1">
        <v>44655.741284722222</v>
      </c>
      <c r="P628" s="1">
        <v>44655.780405092592</v>
      </c>
      <c r="Q628">
        <v>2960</v>
      </c>
      <c r="R628">
        <v>420</v>
      </c>
      <c r="S628" t="b">
        <v>0</v>
      </c>
      <c r="T628" t="s">
        <v>86</v>
      </c>
      <c r="U628" t="b">
        <v>0</v>
      </c>
      <c r="V628" t="s">
        <v>188</v>
      </c>
      <c r="W628" s="1">
        <v>44655.746099537035</v>
      </c>
      <c r="X628">
        <v>365</v>
      </c>
      <c r="Y628">
        <v>27</v>
      </c>
      <c r="Z628">
        <v>0</v>
      </c>
      <c r="AA628">
        <v>27</v>
      </c>
      <c r="AB628">
        <v>0</v>
      </c>
      <c r="AC628">
        <v>5</v>
      </c>
      <c r="AD628">
        <v>5</v>
      </c>
      <c r="AE628">
        <v>0</v>
      </c>
      <c r="AF628">
        <v>0</v>
      </c>
      <c r="AG628">
        <v>0</v>
      </c>
      <c r="AH628" t="s">
        <v>101</v>
      </c>
      <c r="AI628" s="1">
        <v>44655.780405092592</v>
      </c>
      <c r="AJ628">
        <v>51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5</v>
      </c>
      <c r="AQ628">
        <v>0</v>
      </c>
      <c r="AR628">
        <v>0</v>
      </c>
      <c r="AS628">
        <v>0</v>
      </c>
      <c r="AT628" t="s">
        <v>86</v>
      </c>
      <c r="AU628" t="s">
        <v>86</v>
      </c>
      <c r="AV628" t="s">
        <v>86</v>
      </c>
      <c r="AW628" t="s">
        <v>86</v>
      </c>
      <c r="AX628" t="s">
        <v>86</v>
      </c>
      <c r="AY628" t="s">
        <v>86</v>
      </c>
      <c r="AZ628" t="s">
        <v>86</v>
      </c>
      <c r="BA628" t="s">
        <v>86</v>
      </c>
      <c r="BB628" t="s">
        <v>86</v>
      </c>
      <c r="BC628" t="s">
        <v>86</v>
      </c>
      <c r="BD628" t="s">
        <v>86</v>
      </c>
      <c r="BE628" t="s">
        <v>86</v>
      </c>
    </row>
    <row r="629" spans="1:57" x14ac:dyDescent="0.45">
      <c r="A629" t="s">
        <v>1434</v>
      </c>
      <c r="B629" t="s">
        <v>77</v>
      </c>
      <c r="C629" t="s">
        <v>1432</v>
      </c>
      <c r="D629" t="s">
        <v>79</v>
      </c>
      <c r="E629" s="2" t="str">
        <f t="shared" si="15"/>
        <v>FX220312246</v>
      </c>
      <c r="F629" t="s">
        <v>80</v>
      </c>
      <c r="G629" t="s">
        <v>80</v>
      </c>
      <c r="H629" t="s">
        <v>81</v>
      </c>
      <c r="I629" t="s">
        <v>1435</v>
      </c>
      <c r="J629">
        <v>32</v>
      </c>
      <c r="K629" t="s">
        <v>83</v>
      </c>
      <c r="L629" t="s">
        <v>84</v>
      </c>
      <c r="M629" t="s">
        <v>85</v>
      </c>
      <c r="N629">
        <v>2</v>
      </c>
      <c r="O629" s="1">
        <v>44655.741377314815</v>
      </c>
      <c r="P629" s="1">
        <v>44655.781863425924</v>
      </c>
      <c r="Q629">
        <v>3060</v>
      </c>
      <c r="R629">
        <v>438</v>
      </c>
      <c r="S629" t="b">
        <v>0</v>
      </c>
      <c r="T629" t="s">
        <v>86</v>
      </c>
      <c r="U629" t="b">
        <v>0</v>
      </c>
      <c r="V629" t="s">
        <v>188</v>
      </c>
      <c r="W629" s="1">
        <v>44655.748437499999</v>
      </c>
      <c r="X629">
        <v>202</v>
      </c>
      <c r="Y629">
        <v>27</v>
      </c>
      <c r="Z629">
        <v>0</v>
      </c>
      <c r="AA629">
        <v>27</v>
      </c>
      <c r="AB629">
        <v>0</v>
      </c>
      <c r="AC629">
        <v>5</v>
      </c>
      <c r="AD629">
        <v>5</v>
      </c>
      <c r="AE629">
        <v>0</v>
      </c>
      <c r="AF629">
        <v>0</v>
      </c>
      <c r="AG629">
        <v>0</v>
      </c>
      <c r="AH629" t="s">
        <v>98</v>
      </c>
      <c r="AI629" s="1">
        <v>44655.781863425924</v>
      </c>
      <c r="AJ629">
        <v>134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5</v>
      </c>
      <c r="AQ629">
        <v>0</v>
      </c>
      <c r="AR629">
        <v>0</v>
      </c>
      <c r="AS629">
        <v>0</v>
      </c>
      <c r="AT629" t="s">
        <v>86</v>
      </c>
      <c r="AU629" t="s">
        <v>86</v>
      </c>
      <c r="AV629" t="s">
        <v>86</v>
      </c>
      <c r="AW629" t="s">
        <v>86</v>
      </c>
      <c r="AX629" t="s">
        <v>86</v>
      </c>
      <c r="AY629" t="s">
        <v>86</v>
      </c>
      <c r="AZ629" t="s">
        <v>86</v>
      </c>
      <c r="BA629" t="s">
        <v>86</v>
      </c>
      <c r="BB629" t="s">
        <v>86</v>
      </c>
      <c r="BC629" t="s">
        <v>86</v>
      </c>
      <c r="BD629" t="s">
        <v>86</v>
      </c>
      <c r="BE629" t="s">
        <v>86</v>
      </c>
    </row>
    <row r="630" spans="1:57" x14ac:dyDescent="0.45">
      <c r="A630" t="s">
        <v>1436</v>
      </c>
      <c r="B630" t="s">
        <v>77</v>
      </c>
      <c r="C630" t="s">
        <v>1432</v>
      </c>
      <c r="D630" t="s">
        <v>79</v>
      </c>
      <c r="E630" s="2" t="str">
        <f t="shared" si="15"/>
        <v>FX220312246</v>
      </c>
      <c r="F630" t="s">
        <v>80</v>
      </c>
      <c r="G630" t="s">
        <v>80</v>
      </c>
      <c r="H630" t="s">
        <v>81</v>
      </c>
      <c r="I630" t="s">
        <v>1437</v>
      </c>
      <c r="J630">
        <v>87</v>
      </c>
      <c r="K630" t="s">
        <v>83</v>
      </c>
      <c r="L630" t="s">
        <v>84</v>
      </c>
      <c r="M630" t="s">
        <v>85</v>
      </c>
      <c r="N630">
        <v>2</v>
      </c>
      <c r="O630" s="1">
        <v>44655.741585648146</v>
      </c>
      <c r="P630" s="1">
        <v>44655.960289351853</v>
      </c>
      <c r="Q630">
        <v>16495</v>
      </c>
      <c r="R630">
        <v>2401</v>
      </c>
      <c r="S630" t="b">
        <v>0</v>
      </c>
      <c r="T630" t="s">
        <v>86</v>
      </c>
      <c r="U630" t="b">
        <v>0</v>
      </c>
      <c r="V630" t="s">
        <v>530</v>
      </c>
      <c r="W630" s="1">
        <v>44655.749201388891</v>
      </c>
      <c r="X630">
        <v>530</v>
      </c>
      <c r="Y630">
        <v>0</v>
      </c>
      <c r="Z630">
        <v>0</v>
      </c>
      <c r="AA630">
        <v>0</v>
      </c>
      <c r="AB630">
        <v>82</v>
      </c>
      <c r="AC630">
        <v>14</v>
      </c>
      <c r="AD630">
        <v>87</v>
      </c>
      <c r="AE630">
        <v>0</v>
      </c>
      <c r="AF630">
        <v>0</v>
      </c>
      <c r="AG630">
        <v>0</v>
      </c>
      <c r="AH630" t="s">
        <v>239</v>
      </c>
      <c r="AI630" s="1">
        <v>44655.960289351853</v>
      </c>
      <c r="AJ630">
        <v>388</v>
      </c>
      <c r="AK630">
        <v>2</v>
      </c>
      <c r="AL630">
        <v>0</v>
      </c>
      <c r="AM630">
        <v>2</v>
      </c>
      <c r="AN630">
        <v>0</v>
      </c>
      <c r="AO630">
        <v>2</v>
      </c>
      <c r="AP630">
        <v>85</v>
      </c>
      <c r="AQ630">
        <v>0</v>
      </c>
      <c r="AR630">
        <v>0</v>
      </c>
      <c r="AS630">
        <v>0</v>
      </c>
      <c r="AT630" t="s">
        <v>86</v>
      </c>
      <c r="AU630" t="s">
        <v>86</v>
      </c>
      <c r="AV630" t="s">
        <v>86</v>
      </c>
      <c r="AW630" t="s">
        <v>86</v>
      </c>
      <c r="AX630" t="s">
        <v>86</v>
      </c>
      <c r="AY630" t="s">
        <v>86</v>
      </c>
      <c r="AZ630" t="s">
        <v>86</v>
      </c>
      <c r="BA630" t="s">
        <v>86</v>
      </c>
      <c r="BB630" t="s">
        <v>86</v>
      </c>
      <c r="BC630" t="s">
        <v>86</v>
      </c>
      <c r="BD630" t="s">
        <v>86</v>
      </c>
      <c r="BE630" t="s">
        <v>86</v>
      </c>
    </row>
    <row r="631" spans="1:57" x14ac:dyDescent="0.45">
      <c r="A631" t="s">
        <v>1438</v>
      </c>
      <c r="B631" t="s">
        <v>77</v>
      </c>
      <c r="C631" t="s">
        <v>1432</v>
      </c>
      <c r="D631" t="s">
        <v>79</v>
      </c>
      <c r="E631" s="2" t="str">
        <f t="shared" si="15"/>
        <v>FX220312246</v>
      </c>
      <c r="F631" t="s">
        <v>80</v>
      </c>
      <c r="G631" t="s">
        <v>80</v>
      </c>
      <c r="H631" t="s">
        <v>81</v>
      </c>
      <c r="I631" t="s">
        <v>1439</v>
      </c>
      <c r="J631">
        <v>84</v>
      </c>
      <c r="K631" t="s">
        <v>83</v>
      </c>
      <c r="L631" t="s">
        <v>84</v>
      </c>
      <c r="M631" t="s">
        <v>85</v>
      </c>
      <c r="N631">
        <v>2</v>
      </c>
      <c r="O631" s="1">
        <v>44655.741678240738</v>
      </c>
      <c r="P631" s="1">
        <v>44655.785034722219</v>
      </c>
      <c r="Q631">
        <v>3016</v>
      </c>
      <c r="R631">
        <v>730</v>
      </c>
      <c r="S631" t="b">
        <v>0</v>
      </c>
      <c r="T631" t="s">
        <v>86</v>
      </c>
      <c r="U631" t="b">
        <v>0</v>
      </c>
      <c r="V631" t="s">
        <v>157</v>
      </c>
      <c r="W631" s="1">
        <v>44655.750636574077</v>
      </c>
      <c r="X631">
        <v>437</v>
      </c>
      <c r="Y631">
        <v>74</v>
      </c>
      <c r="Z631">
        <v>0</v>
      </c>
      <c r="AA631">
        <v>74</v>
      </c>
      <c r="AB631">
        <v>0</v>
      </c>
      <c r="AC631">
        <v>6</v>
      </c>
      <c r="AD631">
        <v>10</v>
      </c>
      <c r="AE631">
        <v>0</v>
      </c>
      <c r="AF631">
        <v>0</v>
      </c>
      <c r="AG631">
        <v>0</v>
      </c>
      <c r="AH631" t="s">
        <v>101</v>
      </c>
      <c r="AI631" s="1">
        <v>44655.785034722219</v>
      </c>
      <c r="AJ631">
        <v>244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10</v>
      </c>
      <c r="AQ631">
        <v>0</v>
      </c>
      <c r="AR631">
        <v>0</v>
      </c>
      <c r="AS631">
        <v>0</v>
      </c>
      <c r="AT631" t="s">
        <v>86</v>
      </c>
      <c r="AU631" t="s">
        <v>86</v>
      </c>
      <c r="AV631" t="s">
        <v>86</v>
      </c>
      <c r="AW631" t="s">
        <v>86</v>
      </c>
      <c r="AX631" t="s">
        <v>86</v>
      </c>
      <c r="AY631" t="s">
        <v>86</v>
      </c>
      <c r="AZ631" t="s">
        <v>86</v>
      </c>
      <c r="BA631" t="s">
        <v>86</v>
      </c>
      <c r="BB631" t="s">
        <v>86</v>
      </c>
      <c r="BC631" t="s">
        <v>86</v>
      </c>
      <c r="BD631" t="s">
        <v>86</v>
      </c>
      <c r="BE631" t="s">
        <v>86</v>
      </c>
    </row>
    <row r="632" spans="1:57" x14ac:dyDescent="0.45">
      <c r="A632" t="s">
        <v>1440</v>
      </c>
      <c r="B632" t="s">
        <v>77</v>
      </c>
      <c r="C632" t="s">
        <v>1432</v>
      </c>
      <c r="D632" t="s">
        <v>79</v>
      </c>
      <c r="E632" s="2" t="str">
        <f t="shared" si="15"/>
        <v>FX220312246</v>
      </c>
      <c r="F632" t="s">
        <v>80</v>
      </c>
      <c r="G632" t="s">
        <v>80</v>
      </c>
      <c r="H632" t="s">
        <v>81</v>
      </c>
      <c r="I632" t="s">
        <v>1441</v>
      </c>
      <c r="J632">
        <v>59</v>
      </c>
      <c r="K632" t="s">
        <v>83</v>
      </c>
      <c r="L632" t="s">
        <v>84</v>
      </c>
      <c r="M632" t="s">
        <v>85</v>
      </c>
      <c r="N632">
        <v>2</v>
      </c>
      <c r="O632" s="1">
        <v>44655.741712962961</v>
      </c>
      <c r="P632" s="1">
        <v>44655.786516203705</v>
      </c>
      <c r="Q632">
        <v>2937</v>
      </c>
      <c r="R632">
        <v>934</v>
      </c>
      <c r="S632" t="b">
        <v>0</v>
      </c>
      <c r="T632" t="s">
        <v>86</v>
      </c>
      <c r="U632" t="b">
        <v>0</v>
      </c>
      <c r="V632" t="s">
        <v>132</v>
      </c>
      <c r="W632" s="1">
        <v>44655.751631944448</v>
      </c>
      <c r="X632">
        <v>759</v>
      </c>
      <c r="Y632">
        <v>59</v>
      </c>
      <c r="Z632">
        <v>0</v>
      </c>
      <c r="AA632">
        <v>59</v>
      </c>
      <c r="AB632">
        <v>0</v>
      </c>
      <c r="AC632">
        <v>15</v>
      </c>
      <c r="AD632">
        <v>0</v>
      </c>
      <c r="AE632">
        <v>0</v>
      </c>
      <c r="AF632">
        <v>0</v>
      </c>
      <c r="AG632">
        <v>0</v>
      </c>
      <c r="AH632" t="s">
        <v>114</v>
      </c>
      <c r="AI632" s="1">
        <v>44655.786516203705</v>
      </c>
      <c r="AJ632">
        <v>175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 t="s">
        <v>86</v>
      </c>
      <c r="AU632" t="s">
        <v>86</v>
      </c>
      <c r="AV632" t="s">
        <v>86</v>
      </c>
      <c r="AW632" t="s">
        <v>86</v>
      </c>
      <c r="AX632" t="s">
        <v>86</v>
      </c>
      <c r="AY632" t="s">
        <v>86</v>
      </c>
      <c r="AZ632" t="s">
        <v>86</v>
      </c>
      <c r="BA632" t="s">
        <v>86</v>
      </c>
      <c r="BB632" t="s">
        <v>86</v>
      </c>
      <c r="BC632" t="s">
        <v>86</v>
      </c>
      <c r="BD632" t="s">
        <v>86</v>
      </c>
      <c r="BE632" t="s">
        <v>86</v>
      </c>
    </row>
    <row r="633" spans="1:57" x14ac:dyDescent="0.45">
      <c r="A633" t="s">
        <v>1442</v>
      </c>
      <c r="B633" t="s">
        <v>77</v>
      </c>
      <c r="C633" t="s">
        <v>1432</v>
      </c>
      <c r="D633" t="s">
        <v>79</v>
      </c>
      <c r="E633" s="2" t="str">
        <f t="shared" si="15"/>
        <v>FX220312246</v>
      </c>
      <c r="F633" t="s">
        <v>80</v>
      </c>
      <c r="G633" t="s">
        <v>80</v>
      </c>
      <c r="H633" t="s">
        <v>81</v>
      </c>
      <c r="I633" t="s">
        <v>1443</v>
      </c>
      <c r="J633">
        <v>59</v>
      </c>
      <c r="K633" t="s">
        <v>83</v>
      </c>
      <c r="L633" t="s">
        <v>84</v>
      </c>
      <c r="M633" t="s">
        <v>85</v>
      </c>
      <c r="N633">
        <v>2</v>
      </c>
      <c r="O633" s="1">
        <v>44655.743807870371</v>
      </c>
      <c r="P633" s="1">
        <v>44655.786226851851</v>
      </c>
      <c r="Q633">
        <v>2714</v>
      </c>
      <c r="R633">
        <v>951</v>
      </c>
      <c r="S633" t="b">
        <v>0</v>
      </c>
      <c r="T633" t="s">
        <v>86</v>
      </c>
      <c r="U633" t="b">
        <v>0</v>
      </c>
      <c r="V633" t="s">
        <v>129</v>
      </c>
      <c r="W633" s="1">
        <v>44655.753541666665</v>
      </c>
      <c r="X633">
        <v>831</v>
      </c>
      <c r="Y633">
        <v>54</v>
      </c>
      <c r="Z633">
        <v>0</v>
      </c>
      <c r="AA633">
        <v>54</v>
      </c>
      <c r="AB633">
        <v>0</v>
      </c>
      <c r="AC633">
        <v>14</v>
      </c>
      <c r="AD633">
        <v>5</v>
      </c>
      <c r="AE633">
        <v>0</v>
      </c>
      <c r="AF633">
        <v>0</v>
      </c>
      <c r="AG633">
        <v>0</v>
      </c>
      <c r="AH633" t="s">
        <v>101</v>
      </c>
      <c r="AI633" s="1">
        <v>44655.786226851851</v>
      </c>
      <c r="AJ633">
        <v>102</v>
      </c>
      <c r="AK633">
        <v>0</v>
      </c>
      <c r="AL633">
        <v>0</v>
      </c>
      <c r="AM633">
        <v>0</v>
      </c>
      <c r="AN633">
        <v>0</v>
      </c>
      <c r="AO633">
        <v>1</v>
      </c>
      <c r="AP633">
        <v>5</v>
      </c>
      <c r="AQ633">
        <v>0</v>
      </c>
      <c r="AR633">
        <v>0</v>
      </c>
      <c r="AS633">
        <v>0</v>
      </c>
      <c r="AT633" t="s">
        <v>86</v>
      </c>
      <c r="AU633" t="s">
        <v>86</v>
      </c>
      <c r="AV633" t="s">
        <v>86</v>
      </c>
      <c r="AW633" t="s">
        <v>86</v>
      </c>
      <c r="AX633" t="s">
        <v>86</v>
      </c>
      <c r="AY633" t="s">
        <v>86</v>
      </c>
      <c r="AZ633" t="s">
        <v>86</v>
      </c>
      <c r="BA633" t="s">
        <v>86</v>
      </c>
      <c r="BB633" t="s">
        <v>86</v>
      </c>
      <c r="BC633" t="s">
        <v>86</v>
      </c>
      <c r="BD633" t="s">
        <v>86</v>
      </c>
      <c r="BE633" t="s">
        <v>86</v>
      </c>
    </row>
    <row r="634" spans="1:57" x14ac:dyDescent="0.45">
      <c r="A634" t="s">
        <v>1444</v>
      </c>
      <c r="B634" t="s">
        <v>77</v>
      </c>
      <c r="C634" t="s">
        <v>1432</v>
      </c>
      <c r="D634" t="s">
        <v>79</v>
      </c>
      <c r="E634" s="2" t="str">
        <f t="shared" si="15"/>
        <v>FX220312246</v>
      </c>
      <c r="F634" t="s">
        <v>80</v>
      </c>
      <c r="G634" t="s">
        <v>80</v>
      </c>
      <c r="H634" t="s">
        <v>81</v>
      </c>
      <c r="I634" t="s">
        <v>1445</v>
      </c>
      <c r="J634">
        <v>28</v>
      </c>
      <c r="K634" t="s">
        <v>83</v>
      </c>
      <c r="L634" t="s">
        <v>84</v>
      </c>
      <c r="M634" t="s">
        <v>85</v>
      </c>
      <c r="N634">
        <v>2</v>
      </c>
      <c r="O634" s="1">
        <v>44655.744479166664</v>
      </c>
      <c r="P634" s="1">
        <v>44655.787002314813</v>
      </c>
      <c r="Q634">
        <v>3103</v>
      </c>
      <c r="R634">
        <v>571</v>
      </c>
      <c r="S634" t="b">
        <v>0</v>
      </c>
      <c r="T634" t="s">
        <v>86</v>
      </c>
      <c r="U634" t="b">
        <v>0</v>
      </c>
      <c r="V634" t="s">
        <v>135</v>
      </c>
      <c r="W634" s="1">
        <v>44655.749363425923</v>
      </c>
      <c r="X634">
        <v>412</v>
      </c>
      <c r="Y634">
        <v>21</v>
      </c>
      <c r="Z634">
        <v>0</v>
      </c>
      <c r="AA634">
        <v>21</v>
      </c>
      <c r="AB634">
        <v>0</v>
      </c>
      <c r="AC634">
        <v>2</v>
      </c>
      <c r="AD634">
        <v>7</v>
      </c>
      <c r="AE634">
        <v>0</v>
      </c>
      <c r="AF634">
        <v>0</v>
      </c>
      <c r="AG634">
        <v>0</v>
      </c>
      <c r="AH634" t="s">
        <v>98</v>
      </c>
      <c r="AI634" s="1">
        <v>44655.787002314813</v>
      </c>
      <c r="AJ634">
        <v>159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7</v>
      </c>
      <c r="AQ634">
        <v>0</v>
      </c>
      <c r="AR634">
        <v>0</v>
      </c>
      <c r="AS634">
        <v>0</v>
      </c>
      <c r="AT634" t="s">
        <v>86</v>
      </c>
      <c r="AU634" t="s">
        <v>86</v>
      </c>
      <c r="AV634" t="s">
        <v>86</v>
      </c>
      <c r="AW634" t="s">
        <v>86</v>
      </c>
      <c r="AX634" t="s">
        <v>86</v>
      </c>
      <c r="AY634" t="s">
        <v>86</v>
      </c>
      <c r="AZ634" t="s">
        <v>86</v>
      </c>
      <c r="BA634" t="s">
        <v>86</v>
      </c>
      <c r="BB634" t="s">
        <v>86</v>
      </c>
      <c r="BC634" t="s">
        <v>86</v>
      </c>
      <c r="BD634" t="s">
        <v>86</v>
      </c>
      <c r="BE634" t="s">
        <v>86</v>
      </c>
    </row>
    <row r="635" spans="1:57" x14ac:dyDescent="0.45">
      <c r="A635" t="s">
        <v>1446</v>
      </c>
      <c r="B635" t="s">
        <v>77</v>
      </c>
      <c r="C635" t="s">
        <v>1432</v>
      </c>
      <c r="D635" t="s">
        <v>79</v>
      </c>
      <c r="E635" s="2" t="str">
        <f t="shared" si="15"/>
        <v>FX220312246</v>
      </c>
      <c r="F635" t="s">
        <v>80</v>
      </c>
      <c r="G635" t="s">
        <v>80</v>
      </c>
      <c r="H635" t="s">
        <v>81</v>
      </c>
      <c r="I635" t="s">
        <v>1447</v>
      </c>
      <c r="J635">
        <v>28</v>
      </c>
      <c r="K635" t="s">
        <v>83</v>
      </c>
      <c r="L635" t="s">
        <v>84</v>
      </c>
      <c r="M635" t="s">
        <v>85</v>
      </c>
      <c r="N635">
        <v>2</v>
      </c>
      <c r="O635" s="1">
        <v>44655.745011574072</v>
      </c>
      <c r="P635" s="1">
        <v>44655.787685185183</v>
      </c>
      <c r="Q635">
        <v>3285</v>
      </c>
      <c r="R635">
        <v>402</v>
      </c>
      <c r="S635" t="b">
        <v>0</v>
      </c>
      <c r="T635" t="s">
        <v>86</v>
      </c>
      <c r="U635" t="b">
        <v>0</v>
      </c>
      <c r="V635" t="s">
        <v>195</v>
      </c>
      <c r="W635" s="1">
        <v>44655.75209490741</v>
      </c>
      <c r="X635">
        <v>298</v>
      </c>
      <c r="Y635">
        <v>21</v>
      </c>
      <c r="Z635">
        <v>0</v>
      </c>
      <c r="AA635">
        <v>21</v>
      </c>
      <c r="AB635">
        <v>0</v>
      </c>
      <c r="AC635">
        <v>13</v>
      </c>
      <c r="AD635">
        <v>7</v>
      </c>
      <c r="AE635">
        <v>0</v>
      </c>
      <c r="AF635">
        <v>0</v>
      </c>
      <c r="AG635">
        <v>0</v>
      </c>
      <c r="AH635" t="s">
        <v>114</v>
      </c>
      <c r="AI635" s="1">
        <v>44655.787685185183</v>
      </c>
      <c r="AJ635">
        <v>100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7</v>
      </c>
      <c r="AQ635">
        <v>0</v>
      </c>
      <c r="AR635">
        <v>0</v>
      </c>
      <c r="AS635">
        <v>0</v>
      </c>
      <c r="AT635" t="s">
        <v>86</v>
      </c>
      <c r="AU635" t="s">
        <v>86</v>
      </c>
      <c r="AV635" t="s">
        <v>86</v>
      </c>
      <c r="AW635" t="s">
        <v>86</v>
      </c>
      <c r="AX635" t="s">
        <v>86</v>
      </c>
      <c r="AY635" t="s">
        <v>86</v>
      </c>
      <c r="AZ635" t="s">
        <v>86</v>
      </c>
      <c r="BA635" t="s">
        <v>86</v>
      </c>
      <c r="BB635" t="s">
        <v>86</v>
      </c>
      <c r="BC635" t="s">
        <v>86</v>
      </c>
      <c r="BD635" t="s">
        <v>86</v>
      </c>
      <c r="BE635" t="s">
        <v>86</v>
      </c>
    </row>
    <row r="636" spans="1:57" x14ac:dyDescent="0.45">
      <c r="A636" t="s">
        <v>1448</v>
      </c>
      <c r="B636" t="s">
        <v>77</v>
      </c>
      <c r="C636" t="s">
        <v>1432</v>
      </c>
      <c r="D636" t="s">
        <v>79</v>
      </c>
      <c r="E636" s="2" t="str">
        <f t="shared" si="15"/>
        <v>FX220312246</v>
      </c>
      <c r="F636" t="s">
        <v>80</v>
      </c>
      <c r="G636" t="s">
        <v>80</v>
      </c>
      <c r="H636" t="s">
        <v>81</v>
      </c>
      <c r="I636" t="s">
        <v>1449</v>
      </c>
      <c r="J636">
        <v>28</v>
      </c>
      <c r="K636" t="s">
        <v>83</v>
      </c>
      <c r="L636" t="s">
        <v>84</v>
      </c>
      <c r="M636" t="s">
        <v>85</v>
      </c>
      <c r="N636">
        <v>2</v>
      </c>
      <c r="O636" s="1">
        <v>44655.745497685188</v>
      </c>
      <c r="P636" s="1">
        <v>44655.788611111115</v>
      </c>
      <c r="Q636">
        <v>3342</v>
      </c>
      <c r="R636">
        <v>383</v>
      </c>
      <c r="S636" t="b">
        <v>0</v>
      </c>
      <c r="T636" t="s">
        <v>86</v>
      </c>
      <c r="U636" t="b">
        <v>0</v>
      </c>
      <c r="V636" t="s">
        <v>147</v>
      </c>
      <c r="W636" s="1">
        <v>44655.751701388886</v>
      </c>
      <c r="X636">
        <v>244</v>
      </c>
      <c r="Y636">
        <v>21</v>
      </c>
      <c r="Z636">
        <v>0</v>
      </c>
      <c r="AA636">
        <v>21</v>
      </c>
      <c r="AB636">
        <v>0</v>
      </c>
      <c r="AC636">
        <v>1</v>
      </c>
      <c r="AD636">
        <v>7</v>
      </c>
      <c r="AE636">
        <v>0</v>
      </c>
      <c r="AF636">
        <v>0</v>
      </c>
      <c r="AG636">
        <v>0</v>
      </c>
      <c r="AH636" t="s">
        <v>98</v>
      </c>
      <c r="AI636" s="1">
        <v>44655.788611111115</v>
      </c>
      <c r="AJ636">
        <v>139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7</v>
      </c>
      <c r="AQ636">
        <v>0</v>
      </c>
      <c r="AR636">
        <v>0</v>
      </c>
      <c r="AS636">
        <v>0</v>
      </c>
      <c r="AT636" t="s">
        <v>86</v>
      </c>
      <c r="AU636" t="s">
        <v>86</v>
      </c>
      <c r="AV636" t="s">
        <v>86</v>
      </c>
      <c r="AW636" t="s">
        <v>86</v>
      </c>
      <c r="AX636" t="s">
        <v>86</v>
      </c>
      <c r="AY636" t="s">
        <v>86</v>
      </c>
      <c r="AZ636" t="s">
        <v>86</v>
      </c>
      <c r="BA636" t="s">
        <v>86</v>
      </c>
      <c r="BB636" t="s">
        <v>86</v>
      </c>
      <c r="BC636" t="s">
        <v>86</v>
      </c>
      <c r="BD636" t="s">
        <v>86</v>
      </c>
      <c r="BE636" t="s">
        <v>86</v>
      </c>
    </row>
    <row r="637" spans="1:57" x14ac:dyDescent="0.45">
      <c r="A637" t="s">
        <v>1450</v>
      </c>
      <c r="B637" t="s">
        <v>77</v>
      </c>
      <c r="C637" t="s">
        <v>1432</v>
      </c>
      <c r="D637" t="s">
        <v>79</v>
      </c>
      <c r="E637" s="2" t="str">
        <f t="shared" si="15"/>
        <v>FX220312246</v>
      </c>
      <c r="F637" t="s">
        <v>80</v>
      </c>
      <c r="G637" t="s">
        <v>80</v>
      </c>
      <c r="H637" t="s">
        <v>81</v>
      </c>
      <c r="I637" t="s">
        <v>1451</v>
      </c>
      <c r="J637">
        <v>28</v>
      </c>
      <c r="K637" t="s">
        <v>83</v>
      </c>
      <c r="L637" t="s">
        <v>84</v>
      </c>
      <c r="M637" t="s">
        <v>85</v>
      </c>
      <c r="N637">
        <v>2</v>
      </c>
      <c r="O637" s="1">
        <v>44655.747569444444</v>
      </c>
      <c r="P637" s="1">
        <v>44655.787986111114</v>
      </c>
      <c r="Q637">
        <v>2992</v>
      </c>
      <c r="R637">
        <v>500</v>
      </c>
      <c r="S637" t="b">
        <v>0</v>
      </c>
      <c r="T637" t="s">
        <v>86</v>
      </c>
      <c r="U637" t="b">
        <v>0</v>
      </c>
      <c r="V637" t="s">
        <v>135</v>
      </c>
      <c r="W637" s="1">
        <v>44655.754236111112</v>
      </c>
      <c r="X637">
        <v>420</v>
      </c>
      <c r="Y637">
        <v>21</v>
      </c>
      <c r="Z637">
        <v>0</v>
      </c>
      <c r="AA637">
        <v>21</v>
      </c>
      <c r="AB637">
        <v>0</v>
      </c>
      <c r="AC637">
        <v>3</v>
      </c>
      <c r="AD637">
        <v>7</v>
      </c>
      <c r="AE637">
        <v>0</v>
      </c>
      <c r="AF637">
        <v>0</v>
      </c>
      <c r="AG637">
        <v>0</v>
      </c>
      <c r="AH637" t="s">
        <v>101</v>
      </c>
      <c r="AI637" s="1">
        <v>44655.787986111114</v>
      </c>
      <c r="AJ637">
        <v>80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7</v>
      </c>
      <c r="AQ637">
        <v>0</v>
      </c>
      <c r="AR637">
        <v>0</v>
      </c>
      <c r="AS637">
        <v>0</v>
      </c>
      <c r="AT637" t="s">
        <v>86</v>
      </c>
      <c r="AU637" t="s">
        <v>86</v>
      </c>
      <c r="AV637" t="s">
        <v>86</v>
      </c>
      <c r="AW637" t="s">
        <v>86</v>
      </c>
      <c r="AX637" t="s">
        <v>86</v>
      </c>
      <c r="AY637" t="s">
        <v>86</v>
      </c>
      <c r="AZ637" t="s">
        <v>86</v>
      </c>
      <c r="BA637" t="s">
        <v>86</v>
      </c>
      <c r="BB637" t="s">
        <v>86</v>
      </c>
      <c r="BC637" t="s">
        <v>86</v>
      </c>
      <c r="BD637" t="s">
        <v>86</v>
      </c>
      <c r="BE637" t="s">
        <v>86</v>
      </c>
    </row>
    <row r="638" spans="1:57" x14ac:dyDescent="0.45">
      <c r="A638" t="s">
        <v>1452</v>
      </c>
      <c r="B638" t="s">
        <v>77</v>
      </c>
      <c r="C638" t="s">
        <v>1432</v>
      </c>
      <c r="D638" t="s">
        <v>79</v>
      </c>
      <c r="E638" s="2" t="str">
        <f t="shared" si="15"/>
        <v>FX220312246</v>
      </c>
      <c r="F638" t="s">
        <v>80</v>
      </c>
      <c r="G638" t="s">
        <v>80</v>
      </c>
      <c r="H638" t="s">
        <v>81</v>
      </c>
      <c r="I638" t="s">
        <v>1453</v>
      </c>
      <c r="J638">
        <v>28</v>
      </c>
      <c r="K638" t="s">
        <v>83</v>
      </c>
      <c r="L638" t="s">
        <v>84</v>
      </c>
      <c r="M638" t="s">
        <v>85</v>
      </c>
      <c r="N638">
        <v>2</v>
      </c>
      <c r="O638" s="1">
        <v>44655.748067129629</v>
      </c>
      <c r="P638" s="1">
        <v>44655.789317129631</v>
      </c>
      <c r="Q638">
        <v>3150</v>
      </c>
      <c r="R638">
        <v>414</v>
      </c>
      <c r="S638" t="b">
        <v>0</v>
      </c>
      <c r="T638" t="s">
        <v>86</v>
      </c>
      <c r="U638" t="b">
        <v>0</v>
      </c>
      <c r="V638" t="s">
        <v>530</v>
      </c>
      <c r="W638" s="1">
        <v>44655.753854166665</v>
      </c>
      <c r="X638">
        <v>274</v>
      </c>
      <c r="Y638">
        <v>21</v>
      </c>
      <c r="Z638">
        <v>0</v>
      </c>
      <c r="AA638">
        <v>21</v>
      </c>
      <c r="AB638">
        <v>0</v>
      </c>
      <c r="AC638">
        <v>2</v>
      </c>
      <c r="AD638">
        <v>7</v>
      </c>
      <c r="AE638">
        <v>0</v>
      </c>
      <c r="AF638">
        <v>0</v>
      </c>
      <c r="AG638">
        <v>0</v>
      </c>
      <c r="AH638" t="s">
        <v>114</v>
      </c>
      <c r="AI638" s="1">
        <v>44655.789317129631</v>
      </c>
      <c r="AJ638">
        <v>140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7</v>
      </c>
      <c r="AQ638">
        <v>0</v>
      </c>
      <c r="AR638">
        <v>0</v>
      </c>
      <c r="AS638">
        <v>0</v>
      </c>
      <c r="AT638" t="s">
        <v>86</v>
      </c>
      <c r="AU638" t="s">
        <v>86</v>
      </c>
      <c r="AV638" t="s">
        <v>86</v>
      </c>
      <c r="AW638" t="s">
        <v>86</v>
      </c>
      <c r="AX638" t="s">
        <v>86</v>
      </c>
      <c r="AY638" t="s">
        <v>86</v>
      </c>
      <c r="AZ638" t="s">
        <v>86</v>
      </c>
      <c r="BA638" t="s">
        <v>86</v>
      </c>
      <c r="BB638" t="s">
        <v>86</v>
      </c>
      <c r="BC638" t="s">
        <v>86</v>
      </c>
      <c r="BD638" t="s">
        <v>86</v>
      </c>
      <c r="BE638" t="s">
        <v>86</v>
      </c>
    </row>
    <row r="639" spans="1:57" x14ac:dyDescent="0.45">
      <c r="A639" t="s">
        <v>1454</v>
      </c>
      <c r="B639" t="s">
        <v>77</v>
      </c>
      <c r="C639" t="s">
        <v>1432</v>
      </c>
      <c r="D639" t="s">
        <v>79</v>
      </c>
      <c r="E639" s="2" t="str">
        <f t="shared" si="15"/>
        <v>FX220312246</v>
      </c>
      <c r="F639" t="s">
        <v>80</v>
      </c>
      <c r="G639" t="s">
        <v>80</v>
      </c>
      <c r="H639" t="s">
        <v>81</v>
      </c>
      <c r="I639" t="s">
        <v>1455</v>
      </c>
      <c r="J639">
        <v>32</v>
      </c>
      <c r="K639" t="s">
        <v>83</v>
      </c>
      <c r="L639" t="s">
        <v>84</v>
      </c>
      <c r="M639" t="s">
        <v>85</v>
      </c>
      <c r="N639">
        <v>2</v>
      </c>
      <c r="O639" s="1">
        <v>44655.748263888891</v>
      </c>
      <c r="P639" s="1">
        <v>44655.788368055553</v>
      </c>
      <c r="Q639">
        <v>3184</v>
      </c>
      <c r="R639">
        <v>281</v>
      </c>
      <c r="S639" t="b">
        <v>0</v>
      </c>
      <c r="T639" t="s">
        <v>86</v>
      </c>
      <c r="U639" t="b">
        <v>0</v>
      </c>
      <c r="V639" t="s">
        <v>188</v>
      </c>
      <c r="W639" s="1">
        <v>44655.755312499998</v>
      </c>
      <c r="X639">
        <v>207</v>
      </c>
      <c r="Y639">
        <v>27</v>
      </c>
      <c r="Z639">
        <v>0</v>
      </c>
      <c r="AA639">
        <v>27</v>
      </c>
      <c r="AB639">
        <v>0</v>
      </c>
      <c r="AC639">
        <v>5</v>
      </c>
      <c r="AD639">
        <v>5</v>
      </c>
      <c r="AE639">
        <v>0</v>
      </c>
      <c r="AF639">
        <v>0</v>
      </c>
      <c r="AG639">
        <v>0</v>
      </c>
      <c r="AH639" t="s">
        <v>101</v>
      </c>
      <c r="AI639" s="1">
        <v>44655.788368055553</v>
      </c>
      <c r="AJ639">
        <v>32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5</v>
      </c>
      <c r="AQ639">
        <v>0</v>
      </c>
      <c r="AR639">
        <v>0</v>
      </c>
      <c r="AS639">
        <v>0</v>
      </c>
      <c r="AT639" t="s">
        <v>86</v>
      </c>
      <c r="AU639" t="s">
        <v>86</v>
      </c>
      <c r="AV639" t="s">
        <v>86</v>
      </c>
      <c r="AW639" t="s">
        <v>86</v>
      </c>
      <c r="AX639" t="s">
        <v>86</v>
      </c>
      <c r="AY639" t="s">
        <v>86</v>
      </c>
      <c r="AZ639" t="s">
        <v>86</v>
      </c>
      <c r="BA639" t="s">
        <v>86</v>
      </c>
      <c r="BB639" t="s">
        <v>86</v>
      </c>
      <c r="BC639" t="s">
        <v>86</v>
      </c>
      <c r="BD639" t="s">
        <v>86</v>
      </c>
      <c r="BE639" t="s">
        <v>86</v>
      </c>
    </row>
    <row r="640" spans="1:57" x14ac:dyDescent="0.45">
      <c r="A640" t="s">
        <v>1456</v>
      </c>
      <c r="B640" t="s">
        <v>77</v>
      </c>
      <c r="C640" t="s">
        <v>1432</v>
      </c>
      <c r="D640" t="s">
        <v>79</v>
      </c>
      <c r="E640" s="2" t="str">
        <f t="shared" si="15"/>
        <v>FX220312246</v>
      </c>
      <c r="F640" t="s">
        <v>80</v>
      </c>
      <c r="G640" t="s">
        <v>80</v>
      </c>
      <c r="H640" t="s">
        <v>81</v>
      </c>
      <c r="I640" t="s">
        <v>1457</v>
      </c>
      <c r="J640">
        <v>32</v>
      </c>
      <c r="K640" t="s">
        <v>83</v>
      </c>
      <c r="L640" t="s">
        <v>84</v>
      </c>
      <c r="M640" t="s">
        <v>85</v>
      </c>
      <c r="N640">
        <v>2</v>
      </c>
      <c r="O640" s="1">
        <v>44655.748402777775</v>
      </c>
      <c r="P640" s="1">
        <v>44655.78869212963</v>
      </c>
      <c r="Q640">
        <v>3265</v>
      </c>
      <c r="R640">
        <v>216</v>
      </c>
      <c r="S640" t="b">
        <v>0</v>
      </c>
      <c r="T640" t="s">
        <v>86</v>
      </c>
      <c r="U640" t="b">
        <v>0</v>
      </c>
      <c r="V640" t="s">
        <v>147</v>
      </c>
      <c r="W640" s="1">
        <v>44655.753900462965</v>
      </c>
      <c r="X640">
        <v>189</v>
      </c>
      <c r="Y640">
        <v>27</v>
      </c>
      <c r="Z640">
        <v>0</v>
      </c>
      <c r="AA640">
        <v>27</v>
      </c>
      <c r="AB640">
        <v>0</v>
      </c>
      <c r="AC640">
        <v>3</v>
      </c>
      <c r="AD640">
        <v>5</v>
      </c>
      <c r="AE640">
        <v>0</v>
      </c>
      <c r="AF640">
        <v>0</v>
      </c>
      <c r="AG640">
        <v>0</v>
      </c>
      <c r="AH640" t="s">
        <v>101</v>
      </c>
      <c r="AI640" s="1">
        <v>44655.78869212963</v>
      </c>
      <c r="AJ640">
        <v>27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5</v>
      </c>
      <c r="AQ640">
        <v>0</v>
      </c>
      <c r="AR640">
        <v>0</v>
      </c>
      <c r="AS640">
        <v>0</v>
      </c>
      <c r="AT640" t="s">
        <v>86</v>
      </c>
      <c r="AU640" t="s">
        <v>86</v>
      </c>
      <c r="AV640" t="s">
        <v>86</v>
      </c>
      <c r="AW640" t="s">
        <v>86</v>
      </c>
      <c r="AX640" t="s">
        <v>86</v>
      </c>
      <c r="AY640" t="s">
        <v>86</v>
      </c>
      <c r="AZ640" t="s">
        <v>86</v>
      </c>
      <c r="BA640" t="s">
        <v>86</v>
      </c>
      <c r="BB640" t="s">
        <v>86</v>
      </c>
      <c r="BC640" t="s">
        <v>86</v>
      </c>
      <c r="BD640" t="s">
        <v>86</v>
      </c>
      <c r="BE640" t="s">
        <v>86</v>
      </c>
    </row>
    <row r="641" spans="1:57" x14ac:dyDescent="0.45">
      <c r="A641" t="s">
        <v>1458</v>
      </c>
      <c r="B641" t="s">
        <v>77</v>
      </c>
      <c r="C641" t="s">
        <v>1432</v>
      </c>
      <c r="D641" t="s">
        <v>79</v>
      </c>
      <c r="E641" s="2" t="str">
        <f t="shared" si="15"/>
        <v>FX220312246</v>
      </c>
      <c r="F641" t="s">
        <v>80</v>
      </c>
      <c r="G641" t="s">
        <v>80</v>
      </c>
      <c r="H641" t="s">
        <v>81</v>
      </c>
      <c r="I641" t="s">
        <v>1459</v>
      </c>
      <c r="J641">
        <v>87</v>
      </c>
      <c r="K641" t="s">
        <v>83</v>
      </c>
      <c r="L641" t="s">
        <v>84</v>
      </c>
      <c r="M641" t="s">
        <v>85</v>
      </c>
      <c r="N641">
        <v>2</v>
      </c>
      <c r="O641" s="1">
        <v>44655.748506944445</v>
      </c>
      <c r="P641" s="1">
        <v>44655.792326388888</v>
      </c>
      <c r="Q641">
        <v>2033</v>
      </c>
      <c r="R641">
        <v>1753</v>
      </c>
      <c r="S641" t="b">
        <v>0</v>
      </c>
      <c r="T641" t="s">
        <v>86</v>
      </c>
      <c r="U641" t="b">
        <v>0</v>
      </c>
      <c r="V641" t="s">
        <v>195</v>
      </c>
      <c r="W641" s="1">
        <v>44655.769282407404</v>
      </c>
      <c r="X641">
        <v>1484</v>
      </c>
      <c r="Y641">
        <v>74</v>
      </c>
      <c r="Z641">
        <v>0</v>
      </c>
      <c r="AA641">
        <v>74</v>
      </c>
      <c r="AB641">
        <v>0</v>
      </c>
      <c r="AC641">
        <v>65</v>
      </c>
      <c r="AD641">
        <v>13</v>
      </c>
      <c r="AE641">
        <v>0</v>
      </c>
      <c r="AF641">
        <v>0</v>
      </c>
      <c r="AG641">
        <v>0</v>
      </c>
      <c r="AH641" t="s">
        <v>114</v>
      </c>
      <c r="AI641" s="1">
        <v>44655.792326388888</v>
      </c>
      <c r="AJ641">
        <v>259</v>
      </c>
      <c r="AK641">
        <v>2</v>
      </c>
      <c r="AL641">
        <v>0</v>
      </c>
      <c r="AM641">
        <v>2</v>
      </c>
      <c r="AN641">
        <v>0</v>
      </c>
      <c r="AO641">
        <v>2</v>
      </c>
      <c r="AP641">
        <v>11</v>
      </c>
      <c r="AQ641">
        <v>0</v>
      </c>
      <c r="AR641">
        <v>0</v>
      </c>
      <c r="AS641">
        <v>0</v>
      </c>
      <c r="AT641" t="s">
        <v>86</v>
      </c>
      <c r="AU641" t="s">
        <v>86</v>
      </c>
      <c r="AV641" t="s">
        <v>86</v>
      </c>
      <c r="AW641" t="s">
        <v>86</v>
      </c>
      <c r="AX641" t="s">
        <v>86</v>
      </c>
      <c r="AY641" t="s">
        <v>86</v>
      </c>
      <c r="AZ641" t="s">
        <v>86</v>
      </c>
      <c r="BA641" t="s">
        <v>86</v>
      </c>
      <c r="BB641" t="s">
        <v>86</v>
      </c>
      <c r="BC641" t="s">
        <v>86</v>
      </c>
      <c r="BD641" t="s">
        <v>86</v>
      </c>
      <c r="BE641" t="s">
        <v>86</v>
      </c>
    </row>
    <row r="642" spans="1:57" x14ac:dyDescent="0.45">
      <c r="A642" t="s">
        <v>1460</v>
      </c>
      <c r="B642" t="s">
        <v>77</v>
      </c>
      <c r="C642" t="s">
        <v>1432</v>
      </c>
      <c r="D642" t="s">
        <v>79</v>
      </c>
      <c r="E642" s="2" t="str">
        <f t="shared" si="15"/>
        <v>FX220312246</v>
      </c>
      <c r="F642" t="s">
        <v>80</v>
      </c>
      <c r="G642" t="s">
        <v>80</v>
      </c>
      <c r="H642" t="s">
        <v>81</v>
      </c>
      <c r="I642" t="s">
        <v>1461</v>
      </c>
      <c r="J642">
        <v>84</v>
      </c>
      <c r="K642" t="s">
        <v>83</v>
      </c>
      <c r="L642" t="s">
        <v>84</v>
      </c>
      <c r="M642" t="s">
        <v>85</v>
      </c>
      <c r="N642">
        <v>2</v>
      </c>
      <c r="O642" s="1">
        <v>44655.748715277776</v>
      </c>
      <c r="P642" s="1">
        <v>44655.963726851849</v>
      </c>
      <c r="Q642">
        <v>17444</v>
      </c>
      <c r="R642">
        <v>1133</v>
      </c>
      <c r="S642" t="b">
        <v>0</v>
      </c>
      <c r="T642" t="s">
        <v>86</v>
      </c>
      <c r="U642" t="b">
        <v>0</v>
      </c>
      <c r="V642" t="s">
        <v>530</v>
      </c>
      <c r="W642" s="1">
        <v>44655.757476851853</v>
      </c>
      <c r="X642">
        <v>313</v>
      </c>
      <c r="Y642">
        <v>0</v>
      </c>
      <c r="Z642">
        <v>0</v>
      </c>
      <c r="AA642">
        <v>0</v>
      </c>
      <c r="AB642">
        <v>79</v>
      </c>
      <c r="AC642">
        <v>1</v>
      </c>
      <c r="AD642">
        <v>84</v>
      </c>
      <c r="AE642">
        <v>0</v>
      </c>
      <c r="AF642">
        <v>0</v>
      </c>
      <c r="AG642">
        <v>0</v>
      </c>
      <c r="AH642" t="s">
        <v>239</v>
      </c>
      <c r="AI642" s="1">
        <v>44655.963726851849</v>
      </c>
      <c r="AJ642">
        <v>296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84</v>
      </c>
      <c r="AQ642">
        <v>0</v>
      </c>
      <c r="AR642">
        <v>0</v>
      </c>
      <c r="AS642">
        <v>0</v>
      </c>
      <c r="AT642" t="s">
        <v>86</v>
      </c>
      <c r="AU642" t="s">
        <v>86</v>
      </c>
      <c r="AV642" t="s">
        <v>86</v>
      </c>
      <c r="AW642" t="s">
        <v>86</v>
      </c>
      <c r="AX642" t="s">
        <v>86</v>
      </c>
      <c r="AY642" t="s">
        <v>86</v>
      </c>
      <c r="AZ642" t="s">
        <v>86</v>
      </c>
      <c r="BA642" t="s">
        <v>86</v>
      </c>
      <c r="BB642" t="s">
        <v>86</v>
      </c>
      <c r="BC642" t="s">
        <v>86</v>
      </c>
      <c r="BD642" t="s">
        <v>86</v>
      </c>
      <c r="BE642" t="s">
        <v>86</v>
      </c>
    </row>
    <row r="643" spans="1:57" x14ac:dyDescent="0.45">
      <c r="A643" t="s">
        <v>1462</v>
      </c>
      <c r="B643" t="s">
        <v>77</v>
      </c>
      <c r="C643" t="s">
        <v>1432</v>
      </c>
      <c r="D643" t="s">
        <v>79</v>
      </c>
      <c r="E643" s="2" t="str">
        <f t="shared" si="15"/>
        <v>FX220312246</v>
      </c>
      <c r="F643" t="s">
        <v>80</v>
      </c>
      <c r="G643" t="s">
        <v>80</v>
      </c>
      <c r="H643" t="s">
        <v>81</v>
      </c>
      <c r="I643" t="s">
        <v>1463</v>
      </c>
      <c r="J643">
        <v>59</v>
      </c>
      <c r="K643" t="s">
        <v>83</v>
      </c>
      <c r="L643" t="s">
        <v>84</v>
      </c>
      <c r="M643" t="s">
        <v>85</v>
      </c>
      <c r="N643">
        <v>2</v>
      </c>
      <c r="O643" s="1">
        <v>44655.748784722222</v>
      </c>
      <c r="P643" s="1">
        <v>44655.792800925927</v>
      </c>
      <c r="Q643">
        <v>2677</v>
      </c>
      <c r="R643">
        <v>1126</v>
      </c>
      <c r="S643" t="b">
        <v>0</v>
      </c>
      <c r="T643" t="s">
        <v>86</v>
      </c>
      <c r="U643" t="b">
        <v>0</v>
      </c>
      <c r="V643" t="s">
        <v>132</v>
      </c>
      <c r="W643" s="1">
        <v>44655.762291666666</v>
      </c>
      <c r="X643">
        <v>861</v>
      </c>
      <c r="Y643">
        <v>59</v>
      </c>
      <c r="Z643">
        <v>0</v>
      </c>
      <c r="AA643">
        <v>59</v>
      </c>
      <c r="AB643">
        <v>0</v>
      </c>
      <c r="AC643">
        <v>16</v>
      </c>
      <c r="AD643">
        <v>0</v>
      </c>
      <c r="AE643">
        <v>0</v>
      </c>
      <c r="AF643">
        <v>0</v>
      </c>
      <c r="AG643">
        <v>0</v>
      </c>
      <c r="AH643" t="s">
        <v>98</v>
      </c>
      <c r="AI643" s="1">
        <v>44655.792800925927</v>
      </c>
      <c r="AJ643">
        <v>265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 t="s">
        <v>86</v>
      </c>
      <c r="AU643" t="s">
        <v>86</v>
      </c>
      <c r="AV643" t="s">
        <v>86</v>
      </c>
      <c r="AW643" t="s">
        <v>86</v>
      </c>
      <c r="AX643" t="s">
        <v>86</v>
      </c>
      <c r="AY643" t="s">
        <v>86</v>
      </c>
      <c r="AZ643" t="s">
        <v>86</v>
      </c>
      <c r="BA643" t="s">
        <v>86</v>
      </c>
      <c r="BB643" t="s">
        <v>86</v>
      </c>
      <c r="BC643" t="s">
        <v>86</v>
      </c>
      <c r="BD643" t="s">
        <v>86</v>
      </c>
      <c r="BE643" t="s">
        <v>86</v>
      </c>
    </row>
    <row r="644" spans="1:57" x14ac:dyDescent="0.45">
      <c r="A644" t="s">
        <v>1464</v>
      </c>
      <c r="B644" t="s">
        <v>77</v>
      </c>
      <c r="C644" t="s">
        <v>1432</v>
      </c>
      <c r="D644" t="s">
        <v>79</v>
      </c>
      <c r="E644" s="2" t="str">
        <f t="shared" si="15"/>
        <v>FX220312246</v>
      </c>
      <c r="F644" t="s">
        <v>80</v>
      </c>
      <c r="G644" t="s">
        <v>80</v>
      </c>
      <c r="H644" t="s">
        <v>81</v>
      </c>
      <c r="I644" t="s">
        <v>1465</v>
      </c>
      <c r="J644">
        <v>59</v>
      </c>
      <c r="K644" t="s">
        <v>83</v>
      </c>
      <c r="L644" t="s">
        <v>84</v>
      </c>
      <c r="M644" t="s">
        <v>85</v>
      </c>
      <c r="N644">
        <v>2</v>
      </c>
      <c r="O644" s="1">
        <v>44655.748807870368</v>
      </c>
      <c r="P644" s="1">
        <v>44655.791412037041</v>
      </c>
      <c r="Q644">
        <v>3267</v>
      </c>
      <c r="R644">
        <v>414</v>
      </c>
      <c r="S644" t="b">
        <v>0</v>
      </c>
      <c r="T644" t="s">
        <v>86</v>
      </c>
      <c r="U644" t="b">
        <v>0</v>
      </c>
      <c r="V644" t="s">
        <v>129</v>
      </c>
      <c r="W644" s="1">
        <v>44655.757581018515</v>
      </c>
      <c r="X644">
        <v>335</v>
      </c>
      <c r="Y644">
        <v>54</v>
      </c>
      <c r="Z644">
        <v>0</v>
      </c>
      <c r="AA644">
        <v>54</v>
      </c>
      <c r="AB644">
        <v>0</v>
      </c>
      <c r="AC644">
        <v>14</v>
      </c>
      <c r="AD644">
        <v>5</v>
      </c>
      <c r="AE644">
        <v>0</v>
      </c>
      <c r="AF644">
        <v>0</v>
      </c>
      <c r="AG644">
        <v>0</v>
      </c>
      <c r="AH644" t="s">
        <v>101</v>
      </c>
      <c r="AI644" s="1">
        <v>44655.791412037041</v>
      </c>
      <c r="AJ644">
        <v>79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5</v>
      </c>
      <c r="AQ644">
        <v>0</v>
      </c>
      <c r="AR644">
        <v>0</v>
      </c>
      <c r="AS644">
        <v>0</v>
      </c>
      <c r="AT644" t="s">
        <v>86</v>
      </c>
      <c r="AU644" t="s">
        <v>86</v>
      </c>
      <c r="AV644" t="s">
        <v>86</v>
      </c>
      <c r="AW644" t="s">
        <v>86</v>
      </c>
      <c r="AX644" t="s">
        <v>86</v>
      </c>
      <c r="AY644" t="s">
        <v>86</v>
      </c>
      <c r="AZ644" t="s">
        <v>86</v>
      </c>
      <c r="BA644" t="s">
        <v>86</v>
      </c>
      <c r="BB644" t="s">
        <v>86</v>
      </c>
      <c r="BC644" t="s">
        <v>86</v>
      </c>
      <c r="BD644" t="s">
        <v>86</v>
      </c>
      <c r="BE644" t="s">
        <v>86</v>
      </c>
    </row>
    <row r="645" spans="1:57" x14ac:dyDescent="0.45">
      <c r="A645" t="s">
        <v>1466</v>
      </c>
      <c r="B645" t="s">
        <v>77</v>
      </c>
      <c r="C645" t="s">
        <v>1432</v>
      </c>
      <c r="D645" t="s">
        <v>79</v>
      </c>
      <c r="E645" s="2" t="str">
        <f t="shared" si="15"/>
        <v>FX220312246</v>
      </c>
      <c r="F645" t="s">
        <v>80</v>
      </c>
      <c r="G645" t="s">
        <v>80</v>
      </c>
      <c r="H645" t="s">
        <v>81</v>
      </c>
      <c r="I645" t="s">
        <v>1467</v>
      </c>
      <c r="J645">
        <v>28</v>
      </c>
      <c r="K645" t="s">
        <v>83</v>
      </c>
      <c r="L645" t="s">
        <v>84</v>
      </c>
      <c r="M645" t="s">
        <v>85</v>
      </c>
      <c r="N645">
        <v>2</v>
      </c>
      <c r="O645" s="1">
        <v>44655.749201388891</v>
      </c>
      <c r="P645" s="1">
        <v>44655.792083333334</v>
      </c>
      <c r="Q645">
        <v>3392</v>
      </c>
      <c r="R645">
        <v>313</v>
      </c>
      <c r="S645" t="b">
        <v>0</v>
      </c>
      <c r="T645" t="s">
        <v>86</v>
      </c>
      <c r="U645" t="b">
        <v>0</v>
      </c>
      <c r="V645" t="s">
        <v>135</v>
      </c>
      <c r="W645" s="1">
        <v>44655.757071759261</v>
      </c>
      <c r="X645">
        <v>245</v>
      </c>
      <c r="Y645">
        <v>21</v>
      </c>
      <c r="Z645">
        <v>0</v>
      </c>
      <c r="AA645">
        <v>21</v>
      </c>
      <c r="AB645">
        <v>0</v>
      </c>
      <c r="AC645">
        <v>1</v>
      </c>
      <c r="AD645">
        <v>7</v>
      </c>
      <c r="AE645">
        <v>0</v>
      </c>
      <c r="AF645">
        <v>0</v>
      </c>
      <c r="AG645">
        <v>0</v>
      </c>
      <c r="AH645" t="s">
        <v>101</v>
      </c>
      <c r="AI645" s="1">
        <v>44655.792083333334</v>
      </c>
      <c r="AJ645">
        <v>57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7</v>
      </c>
      <c r="AQ645">
        <v>0</v>
      </c>
      <c r="AR645">
        <v>0</v>
      </c>
      <c r="AS645">
        <v>0</v>
      </c>
      <c r="AT645" t="s">
        <v>86</v>
      </c>
      <c r="AU645" t="s">
        <v>86</v>
      </c>
      <c r="AV645" t="s">
        <v>86</v>
      </c>
      <c r="AW645" t="s">
        <v>86</v>
      </c>
      <c r="AX645" t="s">
        <v>86</v>
      </c>
      <c r="AY645" t="s">
        <v>86</v>
      </c>
      <c r="AZ645" t="s">
        <v>86</v>
      </c>
      <c r="BA645" t="s">
        <v>86</v>
      </c>
      <c r="BB645" t="s">
        <v>86</v>
      </c>
      <c r="BC645" t="s">
        <v>86</v>
      </c>
      <c r="BD645" t="s">
        <v>86</v>
      </c>
      <c r="BE645" t="s">
        <v>86</v>
      </c>
    </row>
    <row r="646" spans="1:57" x14ac:dyDescent="0.45">
      <c r="A646" t="s">
        <v>1468</v>
      </c>
      <c r="B646" t="s">
        <v>77</v>
      </c>
      <c r="C646" t="s">
        <v>1432</v>
      </c>
      <c r="D646" t="s">
        <v>79</v>
      </c>
      <c r="E646" s="2" t="str">
        <f t="shared" si="15"/>
        <v>FX220312246</v>
      </c>
      <c r="F646" t="s">
        <v>80</v>
      </c>
      <c r="G646" t="s">
        <v>80</v>
      </c>
      <c r="H646" t="s">
        <v>81</v>
      </c>
      <c r="I646" t="s">
        <v>1469</v>
      </c>
      <c r="J646">
        <v>28</v>
      </c>
      <c r="K646" t="s">
        <v>83</v>
      </c>
      <c r="L646" t="s">
        <v>84</v>
      </c>
      <c r="M646" t="s">
        <v>85</v>
      </c>
      <c r="N646">
        <v>2</v>
      </c>
      <c r="O646" s="1">
        <v>44655.749479166669</v>
      </c>
      <c r="P646" s="1">
        <v>44655.792719907404</v>
      </c>
      <c r="Q646">
        <v>3258</v>
      </c>
      <c r="R646">
        <v>478</v>
      </c>
      <c r="S646" t="b">
        <v>0</v>
      </c>
      <c r="T646" t="s">
        <v>86</v>
      </c>
      <c r="U646" t="b">
        <v>0</v>
      </c>
      <c r="V646" t="s">
        <v>188</v>
      </c>
      <c r="W646" s="1">
        <v>44655.760231481479</v>
      </c>
      <c r="X646">
        <v>424</v>
      </c>
      <c r="Y646">
        <v>21</v>
      </c>
      <c r="Z646">
        <v>0</v>
      </c>
      <c r="AA646">
        <v>21</v>
      </c>
      <c r="AB646">
        <v>0</v>
      </c>
      <c r="AC646">
        <v>17</v>
      </c>
      <c r="AD646">
        <v>7</v>
      </c>
      <c r="AE646">
        <v>0</v>
      </c>
      <c r="AF646">
        <v>0</v>
      </c>
      <c r="AG646">
        <v>0</v>
      </c>
      <c r="AH646" t="s">
        <v>101</v>
      </c>
      <c r="AI646" s="1">
        <v>44655.792719907404</v>
      </c>
      <c r="AJ646">
        <v>54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7</v>
      </c>
      <c r="AQ646">
        <v>0</v>
      </c>
      <c r="AR646">
        <v>0</v>
      </c>
      <c r="AS646">
        <v>0</v>
      </c>
      <c r="AT646" t="s">
        <v>86</v>
      </c>
      <c r="AU646" t="s">
        <v>86</v>
      </c>
      <c r="AV646" t="s">
        <v>86</v>
      </c>
      <c r="AW646" t="s">
        <v>86</v>
      </c>
      <c r="AX646" t="s">
        <v>86</v>
      </c>
      <c r="AY646" t="s">
        <v>86</v>
      </c>
      <c r="AZ646" t="s">
        <v>86</v>
      </c>
      <c r="BA646" t="s">
        <v>86</v>
      </c>
      <c r="BB646" t="s">
        <v>86</v>
      </c>
      <c r="BC646" t="s">
        <v>86</v>
      </c>
      <c r="BD646" t="s">
        <v>86</v>
      </c>
      <c r="BE646" t="s">
        <v>86</v>
      </c>
    </row>
    <row r="647" spans="1:57" x14ac:dyDescent="0.45">
      <c r="A647" t="s">
        <v>1470</v>
      </c>
      <c r="B647" t="s">
        <v>77</v>
      </c>
      <c r="C647" t="s">
        <v>1432</v>
      </c>
      <c r="D647" t="s">
        <v>79</v>
      </c>
      <c r="E647" s="2" t="str">
        <f t="shared" si="15"/>
        <v>FX220312246</v>
      </c>
      <c r="F647" t="s">
        <v>80</v>
      </c>
      <c r="G647" t="s">
        <v>80</v>
      </c>
      <c r="H647" t="s">
        <v>81</v>
      </c>
      <c r="I647" t="s">
        <v>1471</v>
      </c>
      <c r="J647">
        <v>28</v>
      </c>
      <c r="K647" t="s">
        <v>83</v>
      </c>
      <c r="L647" t="s">
        <v>84</v>
      </c>
      <c r="M647" t="s">
        <v>85</v>
      </c>
      <c r="N647">
        <v>2</v>
      </c>
      <c r="O647" s="1">
        <v>44655.749918981484</v>
      </c>
      <c r="P647" s="1">
        <v>44655.794525462959</v>
      </c>
      <c r="Q647">
        <v>3488</v>
      </c>
      <c r="R647">
        <v>366</v>
      </c>
      <c r="S647" t="b">
        <v>0</v>
      </c>
      <c r="T647" t="s">
        <v>86</v>
      </c>
      <c r="U647" t="b">
        <v>0</v>
      </c>
      <c r="V647" t="s">
        <v>138</v>
      </c>
      <c r="W647" s="1">
        <v>44655.757407407407</v>
      </c>
      <c r="X647">
        <v>163</v>
      </c>
      <c r="Y647">
        <v>21</v>
      </c>
      <c r="Z647">
        <v>0</v>
      </c>
      <c r="AA647">
        <v>21</v>
      </c>
      <c r="AB647">
        <v>0</v>
      </c>
      <c r="AC647">
        <v>0</v>
      </c>
      <c r="AD647">
        <v>7</v>
      </c>
      <c r="AE647">
        <v>0</v>
      </c>
      <c r="AF647">
        <v>0</v>
      </c>
      <c r="AG647">
        <v>0</v>
      </c>
      <c r="AH647" t="s">
        <v>114</v>
      </c>
      <c r="AI647" s="1">
        <v>44655.794525462959</v>
      </c>
      <c r="AJ647">
        <v>189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6</v>
      </c>
      <c r="AQ647">
        <v>0</v>
      </c>
      <c r="AR647">
        <v>0</v>
      </c>
      <c r="AS647">
        <v>0</v>
      </c>
      <c r="AT647" t="s">
        <v>86</v>
      </c>
      <c r="AU647" t="s">
        <v>86</v>
      </c>
      <c r="AV647" t="s">
        <v>86</v>
      </c>
      <c r="AW647" t="s">
        <v>86</v>
      </c>
      <c r="AX647" t="s">
        <v>86</v>
      </c>
      <c r="AY647" t="s">
        <v>86</v>
      </c>
      <c r="AZ647" t="s">
        <v>86</v>
      </c>
      <c r="BA647" t="s">
        <v>86</v>
      </c>
      <c r="BB647" t="s">
        <v>86</v>
      </c>
      <c r="BC647" t="s">
        <v>86</v>
      </c>
      <c r="BD647" t="s">
        <v>86</v>
      </c>
      <c r="BE647" t="s">
        <v>86</v>
      </c>
    </row>
    <row r="648" spans="1:57" x14ac:dyDescent="0.45">
      <c r="A648" t="s">
        <v>1472</v>
      </c>
      <c r="B648" t="s">
        <v>77</v>
      </c>
      <c r="C648" t="s">
        <v>1432</v>
      </c>
      <c r="D648" t="s">
        <v>79</v>
      </c>
      <c r="E648" s="2" t="str">
        <f t="shared" si="15"/>
        <v>FX220312246</v>
      </c>
      <c r="F648" t="s">
        <v>80</v>
      </c>
      <c r="G648" t="s">
        <v>80</v>
      </c>
      <c r="H648" t="s">
        <v>81</v>
      </c>
      <c r="I648" t="s">
        <v>1473</v>
      </c>
      <c r="J648">
        <v>28</v>
      </c>
      <c r="K648" t="s">
        <v>83</v>
      </c>
      <c r="L648" t="s">
        <v>84</v>
      </c>
      <c r="M648" t="s">
        <v>85</v>
      </c>
      <c r="N648">
        <v>2</v>
      </c>
      <c r="O648" s="1">
        <v>44655.749976851854</v>
      </c>
      <c r="P648" s="1">
        <v>44655.793252314812</v>
      </c>
      <c r="Q648">
        <v>3376</v>
      </c>
      <c r="R648">
        <v>363</v>
      </c>
      <c r="S648" t="b">
        <v>0</v>
      </c>
      <c r="T648" t="s">
        <v>86</v>
      </c>
      <c r="U648" t="b">
        <v>0</v>
      </c>
      <c r="V648" t="s">
        <v>135</v>
      </c>
      <c r="W648" s="1">
        <v>44655.760763888888</v>
      </c>
      <c r="X648">
        <v>318</v>
      </c>
      <c r="Y648">
        <v>21</v>
      </c>
      <c r="Z648">
        <v>0</v>
      </c>
      <c r="AA648">
        <v>21</v>
      </c>
      <c r="AB648">
        <v>0</v>
      </c>
      <c r="AC648">
        <v>3</v>
      </c>
      <c r="AD648">
        <v>7</v>
      </c>
      <c r="AE648">
        <v>0</v>
      </c>
      <c r="AF648">
        <v>0</v>
      </c>
      <c r="AG648">
        <v>0</v>
      </c>
      <c r="AH648" t="s">
        <v>101</v>
      </c>
      <c r="AI648" s="1">
        <v>44655.793252314812</v>
      </c>
      <c r="AJ648">
        <v>45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7</v>
      </c>
      <c r="AQ648">
        <v>0</v>
      </c>
      <c r="AR648">
        <v>0</v>
      </c>
      <c r="AS648">
        <v>0</v>
      </c>
      <c r="AT648" t="s">
        <v>86</v>
      </c>
      <c r="AU648" t="s">
        <v>86</v>
      </c>
      <c r="AV648" t="s">
        <v>86</v>
      </c>
      <c r="AW648" t="s">
        <v>86</v>
      </c>
      <c r="AX648" t="s">
        <v>86</v>
      </c>
      <c r="AY648" t="s">
        <v>86</v>
      </c>
      <c r="AZ648" t="s">
        <v>86</v>
      </c>
      <c r="BA648" t="s">
        <v>86</v>
      </c>
      <c r="BB648" t="s">
        <v>86</v>
      </c>
      <c r="BC648" t="s">
        <v>86</v>
      </c>
      <c r="BD648" t="s">
        <v>86</v>
      </c>
      <c r="BE648" t="s">
        <v>86</v>
      </c>
    </row>
    <row r="649" spans="1:57" x14ac:dyDescent="0.45">
      <c r="A649" t="s">
        <v>1474</v>
      </c>
      <c r="B649" t="s">
        <v>77</v>
      </c>
      <c r="C649" t="s">
        <v>1432</v>
      </c>
      <c r="D649" t="s">
        <v>79</v>
      </c>
      <c r="E649" s="2" t="str">
        <f t="shared" si="15"/>
        <v>FX220312246</v>
      </c>
      <c r="F649" t="s">
        <v>80</v>
      </c>
      <c r="G649" t="s">
        <v>80</v>
      </c>
      <c r="H649" t="s">
        <v>81</v>
      </c>
      <c r="I649" t="s">
        <v>1475</v>
      </c>
      <c r="J649">
        <v>28</v>
      </c>
      <c r="K649" t="s">
        <v>83</v>
      </c>
      <c r="L649" t="s">
        <v>84</v>
      </c>
      <c r="M649" t="s">
        <v>85</v>
      </c>
      <c r="N649">
        <v>2</v>
      </c>
      <c r="O649" s="1">
        <v>44655.750277777777</v>
      </c>
      <c r="P649" s="1">
        <v>44655.795138888891</v>
      </c>
      <c r="Q649">
        <v>3444</v>
      </c>
      <c r="R649">
        <v>432</v>
      </c>
      <c r="S649" t="b">
        <v>0</v>
      </c>
      <c r="T649" t="s">
        <v>86</v>
      </c>
      <c r="U649" t="b">
        <v>0</v>
      </c>
      <c r="V649" t="s">
        <v>138</v>
      </c>
      <c r="W649" s="1">
        <v>44655.76048611111</v>
      </c>
      <c r="X649">
        <v>265</v>
      </c>
      <c r="Y649">
        <v>21</v>
      </c>
      <c r="Z649">
        <v>0</v>
      </c>
      <c r="AA649">
        <v>21</v>
      </c>
      <c r="AB649">
        <v>0</v>
      </c>
      <c r="AC649">
        <v>1</v>
      </c>
      <c r="AD649">
        <v>7</v>
      </c>
      <c r="AE649">
        <v>0</v>
      </c>
      <c r="AF649">
        <v>0</v>
      </c>
      <c r="AG649">
        <v>0</v>
      </c>
      <c r="AH649" t="s">
        <v>101</v>
      </c>
      <c r="AI649" s="1">
        <v>44655.795138888891</v>
      </c>
      <c r="AJ649">
        <v>162</v>
      </c>
      <c r="AK649">
        <v>1</v>
      </c>
      <c r="AL649">
        <v>0</v>
      </c>
      <c r="AM649">
        <v>1</v>
      </c>
      <c r="AN649">
        <v>0</v>
      </c>
      <c r="AO649">
        <v>1</v>
      </c>
      <c r="AP649">
        <v>6</v>
      </c>
      <c r="AQ649">
        <v>0</v>
      </c>
      <c r="AR649">
        <v>0</v>
      </c>
      <c r="AS649">
        <v>0</v>
      </c>
      <c r="AT649" t="s">
        <v>86</v>
      </c>
      <c r="AU649" t="s">
        <v>86</v>
      </c>
      <c r="AV649" t="s">
        <v>86</v>
      </c>
      <c r="AW649" t="s">
        <v>86</v>
      </c>
      <c r="AX649" t="s">
        <v>86</v>
      </c>
      <c r="AY649" t="s">
        <v>86</v>
      </c>
      <c r="AZ649" t="s">
        <v>86</v>
      </c>
      <c r="BA649" t="s">
        <v>86</v>
      </c>
      <c r="BB649" t="s">
        <v>86</v>
      </c>
      <c r="BC649" t="s">
        <v>86</v>
      </c>
      <c r="BD649" t="s">
        <v>86</v>
      </c>
      <c r="BE649" t="s">
        <v>86</v>
      </c>
    </row>
    <row r="650" spans="1:57" x14ac:dyDescent="0.45">
      <c r="A650" t="s">
        <v>1476</v>
      </c>
      <c r="B650" t="s">
        <v>77</v>
      </c>
      <c r="C650" t="s">
        <v>1477</v>
      </c>
      <c r="D650" t="s">
        <v>79</v>
      </c>
      <c r="E650" s="2" t="str">
        <f>HYPERLINK("capsilon://?command=openfolder&amp;siteaddress=FAM.docvelocity-na8.net&amp;folderid=FX8C939E9E-23A3-D83E-EA9B-F9E2331EAE89","FX2204803")</f>
        <v>FX2204803</v>
      </c>
      <c r="F650" t="s">
        <v>80</v>
      </c>
      <c r="G650" t="s">
        <v>80</v>
      </c>
      <c r="H650" t="s">
        <v>81</v>
      </c>
      <c r="I650" t="s">
        <v>1478</v>
      </c>
      <c r="J650">
        <v>130</v>
      </c>
      <c r="K650" t="s">
        <v>83</v>
      </c>
      <c r="L650" t="s">
        <v>84</v>
      </c>
      <c r="M650" t="s">
        <v>85</v>
      </c>
      <c r="N650">
        <v>1</v>
      </c>
      <c r="O650" s="1">
        <v>44655.752418981479</v>
      </c>
      <c r="P650" s="1">
        <v>44655.790543981479</v>
      </c>
      <c r="Q650">
        <v>2835</v>
      </c>
      <c r="R650">
        <v>459</v>
      </c>
      <c r="S650" t="b">
        <v>0</v>
      </c>
      <c r="T650" t="s">
        <v>86</v>
      </c>
      <c r="U650" t="b">
        <v>0</v>
      </c>
      <c r="V650" t="s">
        <v>87</v>
      </c>
      <c r="W650" s="1">
        <v>44655.790543981479</v>
      </c>
      <c r="X650">
        <v>136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130</v>
      </c>
      <c r="AE650">
        <v>118</v>
      </c>
      <c r="AF650">
        <v>0</v>
      </c>
      <c r="AG650">
        <v>4</v>
      </c>
      <c r="AH650" t="s">
        <v>86</v>
      </c>
      <c r="AI650" t="s">
        <v>86</v>
      </c>
      <c r="AJ650" t="s">
        <v>86</v>
      </c>
      <c r="AK650" t="s">
        <v>86</v>
      </c>
      <c r="AL650" t="s">
        <v>86</v>
      </c>
      <c r="AM650" t="s">
        <v>86</v>
      </c>
      <c r="AN650" t="s">
        <v>86</v>
      </c>
      <c r="AO650" t="s">
        <v>86</v>
      </c>
      <c r="AP650" t="s">
        <v>86</v>
      </c>
      <c r="AQ650" t="s">
        <v>86</v>
      </c>
      <c r="AR650" t="s">
        <v>86</v>
      </c>
      <c r="AS650" t="s">
        <v>86</v>
      </c>
      <c r="AT650" t="s">
        <v>86</v>
      </c>
      <c r="AU650" t="s">
        <v>86</v>
      </c>
      <c r="AV650" t="s">
        <v>86</v>
      </c>
      <c r="AW650" t="s">
        <v>86</v>
      </c>
      <c r="AX650" t="s">
        <v>86</v>
      </c>
      <c r="AY650" t="s">
        <v>86</v>
      </c>
      <c r="AZ650" t="s">
        <v>86</v>
      </c>
      <c r="BA650" t="s">
        <v>86</v>
      </c>
      <c r="BB650" t="s">
        <v>86</v>
      </c>
      <c r="BC650" t="s">
        <v>86</v>
      </c>
      <c r="BD650" t="s">
        <v>86</v>
      </c>
      <c r="BE650" t="s">
        <v>86</v>
      </c>
    </row>
    <row r="651" spans="1:57" x14ac:dyDescent="0.45">
      <c r="A651" t="s">
        <v>1479</v>
      </c>
      <c r="B651" t="s">
        <v>77</v>
      </c>
      <c r="C651" t="s">
        <v>545</v>
      </c>
      <c r="D651" t="s">
        <v>79</v>
      </c>
      <c r="E651" s="2" t="str">
        <f>HYPERLINK("capsilon://?command=openfolder&amp;siteaddress=FAM.docvelocity-na8.net&amp;folderid=FXC687A6B5-43A7-D9A5-531D-2B021588F2EA","FX2204330")</f>
        <v>FX2204330</v>
      </c>
      <c r="F651" t="s">
        <v>80</v>
      </c>
      <c r="G651" t="s">
        <v>80</v>
      </c>
      <c r="H651" t="s">
        <v>81</v>
      </c>
      <c r="I651" t="s">
        <v>1480</v>
      </c>
      <c r="J651">
        <v>232</v>
      </c>
      <c r="K651" t="s">
        <v>83</v>
      </c>
      <c r="L651" t="s">
        <v>84</v>
      </c>
      <c r="M651" t="s">
        <v>85</v>
      </c>
      <c r="N651">
        <v>1</v>
      </c>
      <c r="O651" s="1">
        <v>44655.767743055556</v>
      </c>
      <c r="P651" s="1">
        <v>44655.793032407404</v>
      </c>
      <c r="Q651">
        <v>1743</v>
      </c>
      <c r="R651">
        <v>442</v>
      </c>
      <c r="S651" t="b">
        <v>0</v>
      </c>
      <c r="T651" t="s">
        <v>86</v>
      </c>
      <c r="U651" t="b">
        <v>0</v>
      </c>
      <c r="V651" t="s">
        <v>87</v>
      </c>
      <c r="W651" s="1">
        <v>44655.793032407404</v>
      </c>
      <c r="X651">
        <v>214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232</v>
      </c>
      <c r="AE651">
        <v>208</v>
      </c>
      <c r="AF651">
        <v>0</v>
      </c>
      <c r="AG651">
        <v>7</v>
      </c>
      <c r="AH651" t="s">
        <v>86</v>
      </c>
      <c r="AI651" t="s">
        <v>86</v>
      </c>
      <c r="AJ651" t="s">
        <v>86</v>
      </c>
      <c r="AK651" t="s">
        <v>86</v>
      </c>
      <c r="AL651" t="s">
        <v>86</v>
      </c>
      <c r="AM651" t="s">
        <v>86</v>
      </c>
      <c r="AN651" t="s">
        <v>86</v>
      </c>
      <c r="AO651" t="s">
        <v>86</v>
      </c>
      <c r="AP651" t="s">
        <v>86</v>
      </c>
      <c r="AQ651" t="s">
        <v>86</v>
      </c>
      <c r="AR651" t="s">
        <v>86</v>
      </c>
      <c r="AS651" t="s">
        <v>86</v>
      </c>
      <c r="AT651" t="s">
        <v>86</v>
      </c>
      <c r="AU651" t="s">
        <v>86</v>
      </c>
      <c r="AV651" t="s">
        <v>86</v>
      </c>
      <c r="AW651" t="s">
        <v>86</v>
      </c>
      <c r="AX651" t="s">
        <v>86</v>
      </c>
      <c r="AY651" t="s">
        <v>86</v>
      </c>
      <c r="AZ651" t="s">
        <v>86</v>
      </c>
      <c r="BA651" t="s">
        <v>86</v>
      </c>
      <c r="BB651" t="s">
        <v>86</v>
      </c>
      <c r="BC651" t="s">
        <v>86</v>
      </c>
      <c r="BD651" t="s">
        <v>86</v>
      </c>
      <c r="BE651" t="s">
        <v>86</v>
      </c>
    </row>
    <row r="652" spans="1:57" x14ac:dyDescent="0.45">
      <c r="A652" t="s">
        <v>1481</v>
      </c>
      <c r="B652" t="s">
        <v>77</v>
      </c>
      <c r="C652" t="s">
        <v>1482</v>
      </c>
      <c r="D652" t="s">
        <v>79</v>
      </c>
      <c r="E652" s="2" t="str">
        <f>HYPERLINK("capsilon://?command=openfolder&amp;siteaddress=FAM.docvelocity-na8.net&amp;folderid=FX39D063FE-FCEE-8560-141A-8178E419272B","FX22041112")</f>
        <v>FX22041112</v>
      </c>
      <c r="F652" t="s">
        <v>80</v>
      </c>
      <c r="G652" t="s">
        <v>80</v>
      </c>
      <c r="H652" t="s">
        <v>81</v>
      </c>
      <c r="I652" t="s">
        <v>1483</v>
      </c>
      <c r="J652">
        <v>92</v>
      </c>
      <c r="K652" t="s">
        <v>83</v>
      </c>
      <c r="L652" t="s">
        <v>84</v>
      </c>
      <c r="M652" t="s">
        <v>85</v>
      </c>
      <c r="N652">
        <v>1</v>
      </c>
      <c r="O652" s="1">
        <v>44655.783263888887</v>
      </c>
      <c r="P652" s="1">
        <v>44655.795115740744</v>
      </c>
      <c r="Q652">
        <v>727</v>
      </c>
      <c r="R652">
        <v>297</v>
      </c>
      <c r="S652" t="b">
        <v>0</v>
      </c>
      <c r="T652" t="s">
        <v>86</v>
      </c>
      <c r="U652" t="b">
        <v>0</v>
      </c>
      <c r="V652" t="s">
        <v>87</v>
      </c>
      <c r="W652" s="1">
        <v>44655.795115740744</v>
      </c>
      <c r="X652">
        <v>179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92</v>
      </c>
      <c r="AE652">
        <v>80</v>
      </c>
      <c r="AF652">
        <v>0</v>
      </c>
      <c r="AG652">
        <v>4</v>
      </c>
      <c r="AH652" t="s">
        <v>86</v>
      </c>
      <c r="AI652" t="s">
        <v>86</v>
      </c>
      <c r="AJ652" t="s">
        <v>86</v>
      </c>
      <c r="AK652" t="s">
        <v>86</v>
      </c>
      <c r="AL652" t="s">
        <v>86</v>
      </c>
      <c r="AM652" t="s">
        <v>86</v>
      </c>
      <c r="AN652" t="s">
        <v>86</v>
      </c>
      <c r="AO652" t="s">
        <v>86</v>
      </c>
      <c r="AP652" t="s">
        <v>86</v>
      </c>
      <c r="AQ652" t="s">
        <v>86</v>
      </c>
      <c r="AR652" t="s">
        <v>86</v>
      </c>
      <c r="AS652" t="s">
        <v>86</v>
      </c>
      <c r="AT652" t="s">
        <v>86</v>
      </c>
      <c r="AU652" t="s">
        <v>86</v>
      </c>
      <c r="AV652" t="s">
        <v>86</v>
      </c>
      <c r="AW652" t="s">
        <v>86</v>
      </c>
      <c r="AX652" t="s">
        <v>86</v>
      </c>
      <c r="AY652" t="s">
        <v>86</v>
      </c>
      <c r="AZ652" t="s">
        <v>86</v>
      </c>
      <c r="BA652" t="s">
        <v>86</v>
      </c>
      <c r="BB652" t="s">
        <v>86</v>
      </c>
      <c r="BC652" t="s">
        <v>86</v>
      </c>
      <c r="BD652" t="s">
        <v>86</v>
      </c>
      <c r="BE652" t="s">
        <v>86</v>
      </c>
    </row>
    <row r="653" spans="1:57" x14ac:dyDescent="0.45">
      <c r="A653" t="s">
        <v>1484</v>
      </c>
      <c r="B653" t="s">
        <v>77</v>
      </c>
      <c r="C653" t="s">
        <v>1477</v>
      </c>
      <c r="D653" t="s">
        <v>79</v>
      </c>
      <c r="E653" s="2" t="str">
        <f>HYPERLINK("capsilon://?command=openfolder&amp;siteaddress=FAM.docvelocity-na8.net&amp;folderid=FX8C939E9E-23A3-D83E-EA9B-F9E2331EAE89","FX2204803")</f>
        <v>FX2204803</v>
      </c>
      <c r="F653" t="s">
        <v>80</v>
      </c>
      <c r="G653" t="s">
        <v>80</v>
      </c>
      <c r="H653" t="s">
        <v>81</v>
      </c>
      <c r="I653" t="s">
        <v>1478</v>
      </c>
      <c r="J653">
        <v>182</v>
      </c>
      <c r="K653" t="s">
        <v>83</v>
      </c>
      <c r="L653" t="s">
        <v>84</v>
      </c>
      <c r="M653" t="s">
        <v>85</v>
      </c>
      <c r="N653">
        <v>2</v>
      </c>
      <c r="O653" s="1">
        <v>44655.791307870371</v>
      </c>
      <c r="P653" s="1">
        <v>44655.876145833332</v>
      </c>
      <c r="Q653">
        <v>5390</v>
      </c>
      <c r="R653">
        <v>1940</v>
      </c>
      <c r="S653" t="b">
        <v>0</v>
      </c>
      <c r="T653" t="s">
        <v>86</v>
      </c>
      <c r="U653" t="b">
        <v>1</v>
      </c>
      <c r="V653" t="s">
        <v>97</v>
      </c>
      <c r="W653" s="1">
        <v>44655.805011574077</v>
      </c>
      <c r="X653">
        <v>1181</v>
      </c>
      <c r="Y653">
        <v>158</v>
      </c>
      <c r="Z653">
        <v>0</v>
      </c>
      <c r="AA653">
        <v>158</v>
      </c>
      <c r="AB653">
        <v>0</v>
      </c>
      <c r="AC653">
        <v>17</v>
      </c>
      <c r="AD653">
        <v>24</v>
      </c>
      <c r="AE653">
        <v>0</v>
      </c>
      <c r="AF653">
        <v>0</v>
      </c>
      <c r="AG653">
        <v>0</v>
      </c>
      <c r="AH653" t="s">
        <v>298</v>
      </c>
      <c r="AI653" s="1">
        <v>44655.876145833332</v>
      </c>
      <c r="AJ653">
        <v>759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24</v>
      </c>
      <c r="AQ653">
        <v>0</v>
      </c>
      <c r="AR653">
        <v>0</v>
      </c>
      <c r="AS653">
        <v>0</v>
      </c>
      <c r="AT653" t="s">
        <v>86</v>
      </c>
      <c r="AU653" t="s">
        <v>86</v>
      </c>
      <c r="AV653" t="s">
        <v>86</v>
      </c>
      <c r="AW653" t="s">
        <v>86</v>
      </c>
      <c r="AX653" t="s">
        <v>86</v>
      </c>
      <c r="AY653" t="s">
        <v>86</v>
      </c>
      <c r="AZ653" t="s">
        <v>86</v>
      </c>
      <c r="BA653" t="s">
        <v>86</v>
      </c>
      <c r="BB653" t="s">
        <v>86</v>
      </c>
      <c r="BC653" t="s">
        <v>86</v>
      </c>
      <c r="BD653" t="s">
        <v>86</v>
      </c>
      <c r="BE653" t="s">
        <v>86</v>
      </c>
    </row>
    <row r="654" spans="1:57" x14ac:dyDescent="0.45">
      <c r="A654" t="s">
        <v>1485</v>
      </c>
      <c r="B654" t="s">
        <v>77</v>
      </c>
      <c r="C654" t="s">
        <v>545</v>
      </c>
      <c r="D654" t="s">
        <v>79</v>
      </c>
      <c r="E654" s="2" t="str">
        <f>HYPERLINK("capsilon://?command=openfolder&amp;siteaddress=FAM.docvelocity-na8.net&amp;folderid=FXC687A6B5-43A7-D9A5-531D-2B021588F2EA","FX2204330")</f>
        <v>FX2204330</v>
      </c>
      <c r="F654" t="s">
        <v>80</v>
      </c>
      <c r="G654" t="s">
        <v>80</v>
      </c>
      <c r="H654" t="s">
        <v>81</v>
      </c>
      <c r="I654" t="s">
        <v>1480</v>
      </c>
      <c r="J654">
        <v>312</v>
      </c>
      <c r="K654" t="s">
        <v>83</v>
      </c>
      <c r="L654" t="s">
        <v>84</v>
      </c>
      <c r="M654" t="s">
        <v>85</v>
      </c>
      <c r="N654">
        <v>2</v>
      </c>
      <c r="O654" s="1">
        <v>44655.793993055559</v>
      </c>
      <c r="P654" s="1">
        <v>44655.905659722222</v>
      </c>
      <c r="Q654">
        <v>5308</v>
      </c>
      <c r="R654">
        <v>4340</v>
      </c>
      <c r="S654" t="b">
        <v>0</v>
      </c>
      <c r="T654" t="s">
        <v>86</v>
      </c>
      <c r="U654" t="b">
        <v>1</v>
      </c>
      <c r="V654" t="s">
        <v>244</v>
      </c>
      <c r="W654" s="1">
        <v>44655.842638888891</v>
      </c>
      <c r="X654">
        <v>1674</v>
      </c>
      <c r="Y654">
        <v>249</v>
      </c>
      <c r="Z654">
        <v>0</v>
      </c>
      <c r="AA654">
        <v>249</v>
      </c>
      <c r="AB654">
        <v>5</v>
      </c>
      <c r="AC654">
        <v>29</v>
      </c>
      <c r="AD654">
        <v>63</v>
      </c>
      <c r="AE654">
        <v>0</v>
      </c>
      <c r="AF654">
        <v>0</v>
      </c>
      <c r="AG654">
        <v>0</v>
      </c>
      <c r="AH654" t="s">
        <v>298</v>
      </c>
      <c r="AI654" s="1">
        <v>44655.905659722222</v>
      </c>
      <c r="AJ654">
        <v>2549</v>
      </c>
      <c r="AK654">
        <v>2</v>
      </c>
      <c r="AL654">
        <v>0</v>
      </c>
      <c r="AM654">
        <v>2</v>
      </c>
      <c r="AN654">
        <v>0</v>
      </c>
      <c r="AO654">
        <v>2</v>
      </c>
      <c r="AP654">
        <v>61</v>
      </c>
      <c r="AQ654">
        <v>0</v>
      </c>
      <c r="AR654">
        <v>0</v>
      </c>
      <c r="AS654">
        <v>0</v>
      </c>
      <c r="AT654" t="s">
        <v>86</v>
      </c>
      <c r="AU654" t="s">
        <v>86</v>
      </c>
      <c r="AV654" t="s">
        <v>86</v>
      </c>
      <c r="AW654" t="s">
        <v>86</v>
      </c>
      <c r="AX654" t="s">
        <v>86</v>
      </c>
      <c r="AY654" t="s">
        <v>86</v>
      </c>
      <c r="AZ654" t="s">
        <v>86</v>
      </c>
      <c r="BA654" t="s">
        <v>86</v>
      </c>
      <c r="BB654" t="s">
        <v>86</v>
      </c>
      <c r="BC654" t="s">
        <v>86</v>
      </c>
      <c r="BD654" t="s">
        <v>86</v>
      </c>
      <c r="BE654" t="s">
        <v>86</v>
      </c>
    </row>
    <row r="655" spans="1:57" x14ac:dyDescent="0.45">
      <c r="A655" t="s">
        <v>1486</v>
      </c>
      <c r="B655" t="s">
        <v>77</v>
      </c>
      <c r="C655" t="s">
        <v>1482</v>
      </c>
      <c r="D655" t="s">
        <v>79</v>
      </c>
      <c r="E655" s="2" t="str">
        <f>HYPERLINK("capsilon://?command=openfolder&amp;siteaddress=FAM.docvelocity-na8.net&amp;folderid=FX39D063FE-FCEE-8560-141A-8178E419272B","FX22041112")</f>
        <v>FX22041112</v>
      </c>
      <c r="F655" t="s">
        <v>80</v>
      </c>
      <c r="G655" t="s">
        <v>80</v>
      </c>
      <c r="H655" t="s">
        <v>81</v>
      </c>
      <c r="I655" t="s">
        <v>1483</v>
      </c>
      <c r="J655">
        <v>144</v>
      </c>
      <c r="K655" t="s">
        <v>83</v>
      </c>
      <c r="L655" t="s">
        <v>84</v>
      </c>
      <c r="M655" t="s">
        <v>85</v>
      </c>
      <c r="N655">
        <v>2</v>
      </c>
      <c r="O655" s="1">
        <v>44655.795960648145</v>
      </c>
      <c r="P655" s="1">
        <v>44655.897430555553</v>
      </c>
      <c r="Q655">
        <v>6397</v>
      </c>
      <c r="R655">
        <v>2370</v>
      </c>
      <c r="S655" t="b">
        <v>0</v>
      </c>
      <c r="T655" t="s">
        <v>86</v>
      </c>
      <c r="U655" t="b">
        <v>1</v>
      </c>
      <c r="V655" t="s">
        <v>321</v>
      </c>
      <c r="W655" s="1">
        <v>44655.845914351848</v>
      </c>
      <c r="X655">
        <v>1181</v>
      </c>
      <c r="Y655">
        <v>120</v>
      </c>
      <c r="Z655">
        <v>0</v>
      </c>
      <c r="AA655">
        <v>120</v>
      </c>
      <c r="AB655">
        <v>0</v>
      </c>
      <c r="AC655">
        <v>26</v>
      </c>
      <c r="AD655">
        <v>24</v>
      </c>
      <c r="AE655">
        <v>0</v>
      </c>
      <c r="AF655">
        <v>0</v>
      </c>
      <c r="AG655">
        <v>0</v>
      </c>
      <c r="AH655" t="s">
        <v>239</v>
      </c>
      <c r="AI655" s="1">
        <v>44655.897430555553</v>
      </c>
      <c r="AJ655">
        <v>1081</v>
      </c>
      <c r="AK655">
        <v>6</v>
      </c>
      <c r="AL655">
        <v>0</v>
      </c>
      <c r="AM655">
        <v>6</v>
      </c>
      <c r="AN655">
        <v>0</v>
      </c>
      <c r="AO655">
        <v>6</v>
      </c>
      <c r="AP655">
        <v>18</v>
      </c>
      <c r="AQ655">
        <v>0</v>
      </c>
      <c r="AR655">
        <v>0</v>
      </c>
      <c r="AS655">
        <v>0</v>
      </c>
      <c r="AT655" t="s">
        <v>86</v>
      </c>
      <c r="AU655" t="s">
        <v>86</v>
      </c>
      <c r="AV655" t="s">
        <v>86</v>
      </c>
      <c r="AW655" t="s">
        <v>86</v>
      </c>
      <c r="AX655" t="s">
        <v>86</v>
      </c>
      <c r="AY655" t="s">
        <v>86</v>
      </c>
      <c r="AZ655" t="s">
        <v>86</v>
      </c>
      <c r="BA655" t="s">
        <v>86</v>
      </c>
      <c r="BB655" t="s">
        <v>86</v>
      </c>
      <c r="BC655" t="s">
        <v>86</v>
      </c>
      <c r="BD655" t="s">
        <v>86</v>
      </c>
      <c r="BE655" t="s">
        <v>86</v>
      </c>
    </row>
    <row r="656" spans="1:57" x14ac:dyDescent="0.45">
      <c r="A656" t="s">
        <v>1487</v>
      </c>
      <c r="B656" t="s">
        <v>77</v>
      </c>
      <c r="C656" t="s">
        <v>1488</v>
      </c>
      <c r="D656" t="s">
        <v>79</v>
      </c>
      <c r="E656" s="2" t="str">
        <f>HYPERLINK("capsilon://?command=openfolder&amp;siteaddress=FAM.docvelocity-na8.net&amp;folderid=FXA139587E-3E32-9A40-F849-716F8A071F9E","FX220312353")</f>
        <v>FX220312353</v>
      </c>
      <c r="F656" t="s">
        <v>80</v>
      </c>
      <c r="G656" t="s">
        <v>80</v>
      </c>
      <c r="H656" t="s">
        <v>81</v>
      </c>
      <c r="I656" t="s">
        <v>1489</v>
      </c>
      <c r="J656">
        <v>316</v>
      </c>
      <c r="K656" t="s">
        <v>83</v>
      </c>
      <c r="L656" t="s">
        <v>84</v>
      </c>
      <c r="M656" t="s">
        <v>85</v>
      </c>
      <c r="N656">
        <v>1</v>
      </c>
      <c r="O656" s="1">
        <v>44655.796041666668</v>
      </c>
      <c r="P656" s="1">
        <v>44655.802662037036</v>
      </c>
      <c r="Q656">
        <v>188</v>
      </c>
      <c r="R656">
        <v>384</v>
      </c>
      <c r="S656" t="b">
        <v>0</v>
      </c>
      <c r="T656" t="s">
        <v>86</v>
      </c>
      <c r="U656" t="b">
        <v>0</v>
      </c>
      <c r="V656" t="s">
        <v>87</v>
      </c>
      <c r="W656" s="1">
        <v>44655.802662037036</v>
      </c>
      <c r="X656">
        <v>346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316</v>
      </c>
      <c r="AE656">
        <v>299</v>
      </c>
      <c r="AF656">
        <v>0</v>
      </c>
      <c r="AG656">
        <v>9</v>
      </c>
      <c r="AH656" t="s">
        <v>86</v>
      </c>
      <c r="AI656" t="s">
        <v>86</v>
      </c>
      <c r="AJ656" t="s">
        <v>86</v>
      </c>
      <c r="AK656" t="s">
        <v>86</v>
      </c>
      <c r="AL656" t="s">
        <v>86</v>
      </c>
      <c r="AM656" t="s">
        <v>86</v>
      </c>
      <c r="AN656" t="s">
        <v>86</v>
      </c>
      <c r="AO656" t="s">
        <v>86</v>
      </c>
      <c r="AP656" t="s">
        <v>86</v>
      </c>
      <c r="AQ656" t="s">
        <v>86</v>
      </c>
      <c r="AR656" t="s">
        <v>86</v>
      </c>
      <c r="AS656" t="s">
        <v>86</v>
      </c>
      <c r="AT656" t="s">
        <v>86</v>
      </c>
      <c r="AU656" t="s">
        <v>86</v>
      </c>
      <c r="AV656" t="s">
        <v>86</v>
      </c>
      <c r="AW656" t="s">
        <v>86</v>
      </c>
      <c r="AX656" t="s">
        <v>86</v>
      </c>
      <c r="AY656" t="s">
        <v>86</v>
      </c>
      <c r="AZ656" t="s">
        <v>86</v>
      </c>
      <c r="BA656" t="s">
        <v>86</v>
      </c>
      <c r="BB656" t="s">
        <v>86</v>
      </c>
      <c r="BC656" t="s">
        <v>86</v>
      </c>
      <c r="BD656" t="s">
        <v>86</v>
      </c>
      <c r="BE656" t="s">
        <v>86</v>
      </c>
    </row>
    <row r="657" spans="1:57" x14ac:dyDescent="0.45">
      <c r="A657" t="s">
        <v>1490</v>
      </c>
      <c r="B657" t="s">
        <v>77</v>
      </c>
      <c r="C657" t="s">
        <v>1488</v>
      </c>
      <c r="D657" t="s">
        <v>79</v>
      </c>
      <c r="E657" s="2" t="str">
        <f>HYPERLINK("capsilon://?command=openfolder&amp;siteaddress=FAM.docvelocity-na8.net&amp;folderid=FXA139587E-3E32-9A40-F849-716F8A071F9E","FX220312353")</f>
        <v>FX220312353</v>
      </c>
      <c r="F657" t="s">
        <v>80</v>
      </c>
      <c r="G657" t="s">
        <v>80</v>
      </c>
      <c r="H657" t="s">
        <v>81</v>
      </c>
      <c r="I657" t="s">
        <v>1489</v>
      </c>
      <c r="J657">
        <v>464</v>
      </c>
      <c r="K657" t="s">
        <v>83</v>
      </c>
      <c r="L657" t="s">
        <v>84</v>
      </c>
      <c r="M657" t="s">
        <v>85</v>
      </c>
      <c r="N657">
        <v>2</v>
      </c>
      <c r="O657" s="1">
        <v>44655.803761574076</v>
      </c>
      <c r="P657" s="1">
        <v>44655.920092592591</v>
      </c>
      <c r="Q657">
        <v>4866</v>
      </c>
      <c r="R657">
        <v>5185</v>
      </c>
      <c r="S657" t="b">
        <v>0</v>
      </c>
      <c r="T657" t="s">
        <v>86</v>
      </c>
      <c r="U657" t="b">
        <v>1</v>
      </c>
      <c r="V657" t="s">
        <v>350</v>
      </c>
      <c r="W657" s="1">
        <v>44655.875972222224</v>
      </c>
      <c r="X657">
        <v>3059</v>
      </c>
      <c r="Y657">
        <v>502</v>
      </c>
      <c r="Z657">
        <v>0</v>
      </c>
      <c r="AA657">
        <v>502</v>
      </c>
      <c r="AB657">
        <v>0</v>
      </c>
      <c r="AC657">
        <v>124</v>
      </c>
      <c r="AD657">
        <v>-38</v>
      </c>
      <c r="AE657">
        <v>0</v>
      </c>
      <c r="AF657">
        <v>0</v>
      </c>
      <c r="AG657">
        <v>0</v>
      </c>
      <c r="AH657" t="s">
        <v>239</v>
      </c>
      <c r="AI657" s="1">
        <v>44655.920092592591</v>
      </c>
      <c r="AJ657">
        <v>1957</v>
      </c>
      <c r="AK657">
        <v>17</v>
      </c>
      <c r="AL657">
        <v>0</v>
      </c>
      <c r="AM657">
        <v>17</v>
      </c>
      <c r="AN657">
        <v>0</v>
      </c>
      <c r="AO657">
        <v>18</v>
      </c>
      <c r="AP657">
        <v>-55</v>
      </c>
      <c r="AQ657">
        <v>0</v>
      </c>
      <c r="AR657">
        <v>0</v>
      </c>
      <c r="AS657">
        <v>0</v>
      </c>
      <c r="AT657" t="s">
        <v>86</v>
      </c>
      <c r="AU657" t="s">
        <v>86</v>
      </c>
      <c r="AV657" t="s">
        <v>86</v>
      </c>
      <c r="AW657" t="s">
        <v>86</v>
      </c>
      <c r="AX657" t="s">
        <v>86</v>
      </c>
      <c r="AY657" t="s">
        <v>86</v>
      </c>
      <c r="AZ657" t="s">
        <v>86</v>
      </c>
      <c r="BA657" t="s">
        <v>86</v>
      </c>
      <c r="BB657" t="s">
        <v>86</v>
      </c>
      <c r="BC657" t="s">
        <v>86</v>
      </c>
      <c r="BD657" t="s">
        <v>86</v>
      </c>
      <c r="BE657" t="s">
        <v>86</v>
      </c>
    </row>
    <row r="658" spans="1:57" x14ac:dyDescent="0.45">
      <c r="A658" t="s">
        <v>1491</v>
      </c>
      <c r="B658" t="s">
        <v>77</v>
      </c>
      <c r="C658" t="s">
        <v>1492</v>
      </c>
      <c r="D658" t="s">
        <v>79</v>
      </c>
      <c r="E658" s="2" t="str">
        <f>HYPERLINK("capsilon://?command=openfolder&amp;siteaddress=FAM.docvelocity-na8.net&amp;folderid=FX226CA011-9817-721A-4032-73C528B76AAD","FX22041014")</f>
        <v>FX22041014</v>
      </c>
      <c r="F658" t="s">
        <v>80</v>
      </c>
      <c r="G658" t="s">
        <v>80</v>
      </c>
      <c r="H658" t="s">
        <v>81</v>
      </c>
      <c r="I658" t="s">
        <v>1493</v>
      </c>
      <c r="J658">
        <v>162</v>
      </c>
      <c r="K658" t="s">
        <v>83</v>
      </c>
      <c r="L658" t="s">
        <v>84</v>
      </c>
      <c r="M658" t="s">
        <v>85</v>
      </c>
      <c r="N658">
        <v>1</v>
      </c>
      <c r="O658" s="1">
        <v>44655.804375</v>
      </c>
      <c r="P658" s="1">
        <v>44655.810266203705</v>
      </c>
      <c r="Q658">
        <v>377</v>
      </c>
      <c r="R658">
        <v>132</v>
      </c>
      <c r="S658" t="b">
        <v>0</v>
      </c>
      <c r="T658" t="s">
        <v>86</v>
      </c>
      <c r="U658" t="b">
        <v>0</v>
      </c>
      <c r="V658" t="s">
        <v>87</v>
      </c>
      <c r="W658" s="1">
        <v>44655.810266203705</v>
      </c>
      <c r="X658">
        <v>132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162</v>
      </c>
      <c r="AE658">
        <v>150</v>
      </c>
      <c r="AF658">
        <v>0</v>
      </c>
      <c r="AG658">
        <v>3</v>
      </c>
      <c r="AH658" t="s">
        <v>86</v>
      </c>
      <c r="AI658" t="s">
        <v>86</v>
      </c>
      <c r="AJ658" t="s">
        <v>86</v>
      </c>
      <c r="AK658" t="s">
        <v>86</v>
      </c>
      <c r="AL658" t="s">
        <v>86</v>
      </c>
      <c r="AM658" t="s">
        <v>86</v>
      </c>
      <c r="AN658" t="s">
        <v>86</v>
      </c>
      <c r="AO658" t="s">
        <v>86</v>
      </c>
      <c r="AP658" t="s">
        <v>86</v>
      </c>
      <c r="AQ658" t="s">
        <v>86</v>
      </c>
      <c r="AR658" t="s">
        <v>86</v>
      </c>
      <c r="AS658" t="s">
        <v>86</v>
      </c>
      <c r="AT658" t="s">
        <v>86</v>
      </c>
      <c r="AU658" t="s">
        <v>86</v>
      </c>
      <c r="AV658" t="s">
        <v>86</v>
      </c>
      <c r="AW658" t="s">
        <v>86</v>
      </c>
      <c r="AX658" t="s">
        <v>86</v>
      </c>
      <c r="AY658" t="s">
        <v>86</v>
      </c>
      <c r="AZ658" t="s">
        <v>86</v>
      </c>
      <c r="BA658" t="s">
        <v>86</v>
      </c>
      <c r="BB658" t="s">
        <v>86</v>
      </c>
      <c r="BC658" t="s">
        <v>86</v>
      </c>
      <c r="BD658" t="s">
        <v>86</v>
      </c>
      <c r="BE658" t="s">
        <v>86</v>
      </c>
    </row>
    <row r="659" spans="1:57" x14ac:dyDescent="0.45">
      <c r="A659" t="s">
        <v>1494</v>
      </c>
      <c r="B659" t="s">
        <v>77</v>
      </c>
      <c r="C659" t="s">
        <v>1492</v>
      </c>
      <c r="D659" t="s">
        <v>79</v>
      </c>
      <c r="E659" s="2" t="str">
        <f>HYPERLINK("capsilon://?command=openfolder&amp;siteaddress=FAM.docvelocity-na8.net&amp;folderid=FX226CA011-9817-721A-4032-73C528B76AAD","FX22041014")</f>
        <v>FX22041014</v>
      </c>
      <c r="F659" t="s">
        <v>80</v>
      </c>
      <c r="G659" t="s">
        <v>80</v>
      </c>
      <c r="H659" t="s">
        <v>81</v>
      </c>
      <c r="I659" t="s">
        <v>1493</v>
      </c>
      <c r="J659">
        <v>186</v>
      </c>
      <c r="K659" t="s">
        <v>83</v>
      </c>
      <c r="L659" t="s">
        <v>84</v>
      </c>
      <c r="M659" t="s">
        <v>85</v>
      </c>
      <c r="N659">
        <v>2</v>
      </c>
      <c r="O659" s="1">
        <v>44655.811018518521</v>
      </c>
      <c r="P659" s="1">
        <v>44655.914421296293</v>
      </c>
      <c r="Q659">
        <v>7284</v>
      </c>
      <c r="R659">
        <v>1650</v>
      </c>
      <c r="S659" t="b">
        <v>0</v>
      </c>
      <c r="T659" t="s">
        <v>86</v>
      </c>
      <c r="U659" t="b">
        <v>1</v>
      </c>
      <c r="V659" t="s">
        <v>319</v>
      </c>
      <c r="W659" s="1">
        <v>44655.851689814815</v>
      </c>
      <c r="X659">
        <v>894</v>
      </c>
      <c r="Y659">
        <v>159</v>
      </c>
      <c r="Z659">
        <v>0</v>
      </c>
      <c r="AA659">
        <v>159</v>
      </c>
      <c r="AB659">
        <v>0</v>
      </c>
      <c r="AC659">
        <v>31</v>
      </c>
      <c r="AD659">
        <v>27</v>
      </c>
      <c r="AE659">
        <v>0</v>
      </c>
      <c r="AF659">
        <v>0</v>
      </c>
      <c r="AG659">
        <v>0</v>
      </c>
      <c r="AH659" t="s">
        <v>298</v>
      </c>
      <c r="AI659" s="1">
        <v>44655.914421296293</v>
      </c>
      <c r="AJ659">
        <v>756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27</v>
      </c>
      <c r="AQ659">
        <v>0</v>
      </c>
      <c r="AR659">
        <v>0</v>
      </c>
      <c r="AS659">
        <v>0</v>
      </c>
      <c r="AT659" t="s">
        <v>86</v>
      </c>
      <c r="AU659" t="s">
        <v>86</v>
      </c>
      <c r="AV659" t="s">
        <v>86</v>
      </c>
      <c r="AW659" t="s">
        <v>86</v>
      </c>
      <c r="AX659" t="s">
        <v>86</v>
      </c>
      <c r="AY659" t="s">
        <v>86</v>
      </c>
      <c r="AZ659" t="s">
        <v>86</v>
      </c>
      <c r="BA659" t="s">
        <v>86</v>
      </c>
      <c r="BB659" t="s">
        <v>86</v>
      </c>
      <c r="BC659" t="s">
        <v>86</v>
      </c>
      <c r="BD659" t="s">
        <v>86</v>
      </c>
      <c r="BE659" t="s">
        <v>86</v>
      </c>
    </row>
    <row r="660" spans="1:57" x14ac:dyDescent="0.45">
      <c r="A660" t="s">
        <v>1495</v>
      </c>
      <c r="B660" t="s">
        <v>77</v>
      </c>
      <c r="C660" t="s">
        <v>1496</v>
      </c>
      <c r="D660" t="s">
        <v>79</v>
      </c>
      <c r="E660" s="2" t="str">
        <f t="shared" ref="E660:E667" si="16">HYPERLINK("capsilon://?command=openfolder&amp;siteaddress=FAM.docvelocity-na8.net&amp;folderid=FX6C1EB1DF-8865-9DA3-673F-7A67C30C906E","FX220313042")</f>
        <v>FX220313042</v>
      </c>
      <c r="F660" t="s">
        <v>80</v>
      </c>
      <c r="G660" t="s">
        <v>80</v>
      </c>
      <c r="H660" t="s">
        <v>81</v>
      </c>
      <c r="I660" t="s">
        <v>1497</v>
      </c>
      <c r="J660">
        <v>28</v>
      </c>
      <c r="K660" t="s">
        <v>83</v>
      </c>
      <c r="L660" t="s">
        <v>84</v>
      </c>
      <c r="M660" t="s">
        <v>85</v>
      </c>
      <c r="N660">
        <v>2</v>
      </c>
      <c r="O660" s="1">
        <v>44655.827118055553</v>
      </c>
      <c r="P660" s="1">
        <v>44655.965324074074</v>
      </c>
      <c r="Q660">
        <v>11581</v>
      </c>
      <c r="R660">
        <v>360</v>
      </c>
      <c r="S660" t="b">
        <v>0</v>
      </c>
      <c r="T660" t="s">
        <v>86</v>
      </c>
      <c r="U660" t="b">
        <v>0</v>
      </c>
      <c r="V660" t="s">
        <v>314</v>
      </c>
      <c r="W660" s="1">
        <v>44655.845150462963</v>
      </c>
      <c r="X660">
        <v>220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239</v>
      </c>
      <c r="AI660" s="1">
        <v>44655.965324074074</v>
      </c>
      <c r="AJ660">
        <v>137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7</v>
      </c>
      <c r="AQ660">
        <v>0</v>
      </c>
      <c r="AR660">
        <v>0</v>
      </c>
      <c r="AS660">
        <v>0</v>
      </c>
      <c r="AT660" t="s">
        <v>86</v>
      </c>
      <c r="AU660" t="s">
        <v>86</v>
      </c>
      <c r="AV660" t="s">
        <v>86</v>
      </c>
      <c r="AW660" t="s">
        <v>86</v>
      </c>
      <c r="AX660" t="s">
        <v>86</v>
      </c>
      <c r="AY660" t="s">
        <v>86</v>
      </c>
      <c r="AZ660" t="s">
        <v>86</v>
      </c>
      <c r="BA660" t="s">
        <v>86</v>
      </c>
      <c r="BB660" t="s">
        <v>86</v>
      </c>
      <c r="BC660" t="s">
        <v>86</v>
      </c>
      <c r="BD660" t="s">
        <v>86</v>
      </c>
      <c r="BE660" t="s">
        <v>86</v>
      </c>
    </row>
    <row r="661" spans="1:57" x14ac:dyDescent="0.45">
      <c r="A661" t="s">
        <v>1498</v>
      </c>
      <c r="B661" t="s">
        <v>77</v>
      </c>
      <c r="C661" t="s">
        <v>1496</v>
      </c>
      <c r="D661" t="s">
        <v>79</v>
      </c>
      <c r="E661" s="2" t="str">
        <f t="shared" si="16"/>
        <v>FX220313042</v>
      </c>
      <c r="F661" t="s">
        <v>80</v>
      </c>
      <c r="G661" t="s">
        <v>80</v>
      </c>
      <c r="H661" t="s">
        <v>81</v>
      </c>
      <c r="I661" t="s">
        <v>1499</v>
      </c>
      <c r="J661">
        <v>28</v>
      </c>
      <c r="K661" t="s">
        <v>83</v>
      </c>
      <c r="L661" t="s">
        <v>84</v>
      </c>
      <c r="M661" t="s">
        <v>85</v>
      </c>
      <c r="N661">
        <v>2</v>
      </c>
      <c r="O661" s="1">
        <v>44655.827175925922</v>
      </c>
      <c r="P661" s="1">
        <v>44655.966967592591</v>
      </c>
      <c r="Q661">
        <v>11683</v>
      </c>
      <c r="R661">
        <v>395</v>
      </c>
      <c r="S661" t="b">
        <v>0</v>
      </c>
      <c r="T661" t="s">
        <v>86</v>
      </c>
      <c r="U661" t="b">
        <v>0</v>
      </c>
      <c r="V661" t="s">
        <v>244</v>
      </c>
      <c r="W661" s="1">
        <v>44655.845590277779</v>
      </c>
      <c r="X661">
        <v>254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239</v>
      </c>
      <c r="AI661" s="1">
        <v>44655.966967592591</v>
      </c>
      <c r="AJ661">
        <v>141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7</v>
      </c>
      <c r="AQ661">
        <v>0</v>
      </c>
      <c r="AR661">
        <v>0</v>
      </c>
      <c r="AS661">
        <v>0</v>
      </c>
      <c r="AT661" t="s">
        <v>86</v>
      </c>
      <c r="AU661" t="s">
        <v>86</v>
      </c>
      <c r="AV661" t="s">
        <v>86</v>
      </c>
      <c r="AW661" t="s">
        <v>86</v>
      </c>
      <c r="AX661" t="s">
        <v>86</v>
      </c>
      <c r="AY661" t="s">
        <v>86</v>
      </c>
      <c r="AZ661" t="s">
        <v>86</v>
      </c>
      <c r="BA661" t="s">
        <v>86</v>
      </c>
      <c r="BB661" t="s">
        <v>86</v>
      </c>
      <c r="BC661" t="s">
        <v>86</v>
      </c>
      <c r="BD661" t="s">
        <v>86</v>
      </c>
      <c r="BE661" t="s">
        <v>86</v>
      </c>
    </row>
    <row r="662" spans="1:57" x14ac:dyDescent="0.45">
      <c r="A662" t="s">
        <v>1500</v>
      </c>
      <c r="B662" t="s">
        <v>77</v>
      </c>
      <c r="C662" t="s">
        <v>1496</v>
      </c>
      <c r="D662" t="s">
        <v>79</v>
      </c>
      <c r="E662" s="2" t="str">
        <f t="shared" si="16"/>
        <v>FX220313042</v>
      </c>
      <c r="F662" t="s">
        <v>80</v>
      </c>
      <c r="G662" t="s">
        <v>80</v>
      </c>
      <c r="H662" t="s">
        <v>81</v>
      </c>
      <c r="I662" t="s">
        <v>1501</v>
      </c>
      <c r="J662">
        <v>64</v>
      </c>
      <c r="K662" t="s">
        <v>83</v>
      </c>
      <c r="L662" t="s">
        <v>84</v>
      </c>
      <c r="M662" t="s">
        <v>85</v>
      </c>
      <c r="N662">
        <v>2</v>
      </c>
      <c r="O662" s="1">
        <v>44655.827407407407</v>
      </c>
      <c r="P662" s="1">
        <v>44655.972337962965</v>
      </c>
      <c r="Q662">
        <v>11586</v>
      </c>
      <c r="R662">
        <v>936</v>
      </c>
      <c r="S662" t="b">
        <v>0</v>
      </c>
      <c r="T662" t="s">
        <v>86</v>
      </c>
      <c r="U662" t="b">
        <v>0</v>
      </c>
      <c r="V662" t="s">
        <v>314</v>
      </c>
      <c r="W662" s="1">
        <v>44655.850624999999</v>
      </c>
      <c r="X662">
        <v>472</v>
      </c>
      <c r="Y662">
        <v>44</v>
      </c>
      <c r="Z662">
        <v>0</v>
      </c>
      <c r="AA662">
        <v>44</v>
      </c>
      <c r="AB662">
        <v>0</v>
      </c>
      <c r="AC662">
        <v>31</v>
      </c>
      <c r="AD662">
        <v>20</v>
      </c>
      <c r="AE662">
        <v>0</v>
      </c>
      <c r="AF662">
        <v>0</v>
      </c>
      <c r="AG662">
        <v>0</v>
      </c>
      <c r="AH662" t="s">
        <v>239</v>
      </c>
      <c r="AI662" s="1">
        <v>44655.972337962965</v>
      </c>
      <c r="AJ662">
        <v>464</v>
      </c>
      <c r="AK662">
        <v>15</v>
      </c>
      <c r="AL662">
        <v>0</v>
      </c>
      <c r="AM662">
        <v>15</v>
      </c>
      <c r="AN662">
        <v>0</v>
      </c>
      <c r="AO662">
        <v>11</v>
      </c>
      <c r="AP662">
        <v>5</v>
      </c>
      <c r="AQ662">
        <v>0</v>
      </c>
      <c r="AR662">
        <v>0</v>
      </c>
      <c r="AS662">
        <v>0</v>
      </c>
      <c r="AT662" t="s">
        <v>86</v>
      </c>
      <c r="AU662" t="s">
        <v>86</v>
      </c>
      <c r="AV662" t="s">
        <v>86</v>
      </c>
      <c r="AW662" t="s">
        <v>86</v>
      </c>
      <c r="AX662" t="s">
        <v>86</v>
      </c>
      <c r="AY662" t="s">
        <v>86</v>
      </c>
      <c r="AZ662" t="s">
        <v>86</v>
      </c>
      <c r="BA662" t="s">
        <v>86</v>
      </c>
      <c r="BB662" t="s">
        <v>86</v>
      </c>
      <c r="BC662" t="s">
        <v>86</v>
      </c>
      <c r="BD662" t="s">
        <v>86</v>
      </c>
      <c r="BE662" t="s">
        <v>86</v>
      </c>
    </row>
    <row r="663" spans="1:57" x14ac:dyDescent="0.45">
      <c r="A663" t="s">
        <v>1502</v>
      </c>
      <c r="B663" t="s">
        <v>77</v>
      </c>
      <c r="C663" t="s">
        <v>1496</v>
      </c>
      <c r="D663" t="s">
        <v>79</v>
      </c>
      <c r="E663" s="2" t="str">
        <f t="shared" si="16"/>
        <v>FX220313042</v>
      </c>
      <c r="F663" t="s">
        <v>80</v>
      </c>
      <c r="G663" t="s">
        <v>80</v>
      </c>
      <c r="H663" t="s">
        <v>81</v>
      </c>
      <c r="I663" t="s">
        <v>1503</v>
      </c>
      <c r="J663">
        <v>305</v>
      </c>
      <c r="K663" t="s">
        <v>83</v>
      </c>
      <c r="L663" t="s">
        <v>84</v>
      </c>
      <c r="M663" t="s">
        <v>85</v>
      </c>
      <c r="N663">
        <v>1</v>
      </c>
      <c r="O663" s="1">
        <v>44655.827893518515</v>
      </c>
      <c r="P663" s="1">
        <v>44655.850046296298</v>
      </c>
      <c r="Q663">
        <v>1530</v>
      </c>
      <c r="R663">
        <v>384</v>
      </c>
      <c r="S663" t="b">
        <v>0</v>
      </c>
      <c r="T663" t="s">
        <v>86</v>
      </c>
      <c r="U663" t="b">
        <v>0</v>
      </c>
      <c r="V663" t="s">
        <v>244</v>
      </c>
      <c r="W663" s="1">
        <v>44655.850046296298</v>
      </c>
      <c r="X663">
        <v>384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305</v>
      </c>
      <c r="AE663">
        <v>300</v>
      </c>
      <c r="AF663">
        <v>0</v>
      </c>
      <c r="AG663">
        <v>6</v>
      </c>
      <c r="AH663" t="s">
        <v>86</v>
      </c>
      <c r="AI663" t="s">
        <v>86</v>
      </c>
      <c r="AJ663" t="s">
        <v>86</v>
      </c>
      <c r="AK663" t="s">
        <v>86</v>
      </c>
      <c r="AL663" t="s">
        <v>86</v>
      </c>
      <c r="AM663" t="s">
        <v>86</v>
      </c>
      <c r="AN663" t="s">
        <v>86</v>
      </c>
      <c r="AO663" t="s">
        <v>86</v>
      </c>
      <c r="AP663" t="s">
        <v>86</v>
      </c>
      <c r="AQ663" t="s">
        <v>86</v>
      </c>
      <c r="AR663" t="s">
        <v>86</v>
      </c>
      <c r="AS663" t="s">
        <v>86</v>
      </c>
      <c r="AT663" t="s">
        <v>86</v>
      </c>
      <c r="AU663" t="s">
        <v>86</v>
      </c>
      <c r="AV663" t="s">
        <v>86</v>
      </c>
      <c r="AW663" t="s">
        <v>86</v>
      </c>
      <c r="AX663" t="s">
        <v>86</v>
      </c>
      <c r="AY663" t="s">
        <v>86</v>
      </c>
      <c r="AZ663" t="s">
        <v>86</v>
      </c>
      <c r="BA663" t="s">
        <v>86</v>
      </c>
      <c r="BB663" t="s">
        <v>86</v>
      </c>
      <c r="BC663" t="s">
        <v>86</v>
      </c>
      <c r="BD663" t="s">
        <v>86</v>
      </c>
      <c r="BE663" t="s">
        <v>86</v>
      </c>
    </row>
    <row r="664" spans="1:57" x14ac:dyDescent="0.45">
      <c r="A664" t="s">
        <v>1504</v>
      </c>
      <c r="B664" t="s">
        <v>77</v>
      </c>
      <c r="C664" t="s">
        <v>1496</v>
      </c>
      <c r="D664" t="s">
        <v>79</v>
      </c>
      <c r="E664" s="2" t="str">
        <f t="shared" si="16"/>
        <v>FX220313042</v>
      </c>
      <c r="F664" t="s">
        <v>80</v>
      </c>
      <c r="G664" t="s">
        <v>80</v>
      </c>
      <c r="H664" t="s">
        <v>81</v>
      </c>
      <c r="I664" t="s">
        <v>1505</v>
      </c>
      <c r="J664">
        <v>28</v>
      </c>
      <c r="K664" t="s">
        <v>83</v>
      </c>
      <c r="L664" t="s">
        <v>84</v>
      </c>
      <c r="M664" t="s">
        <v>85</v>
      </c>
      <c r="N664">
        <v>2</v>
      </c>
      <c r="O664" s="1">
        <v>44655.827997685185</v>
      </c>
      <c r="P664" s="1">
        <v>44655.973599537036</v>
      </c>
      <c r="Q664">
        <v>12301</v>
      </c>
      <c r="R664">
        <v>279</v>
      </c>
      <c r="S664" t="b">
        <v>0</v>
      </c>
      <c r="T664" t="s">
        <v>86</v>
      </c>
      <c r="U664" t="b">
        <v>0</v>
      </c>
      <c r="V664" t="s">
        <v>321</v>
      </c>
      <c r="W664" s="1">
        <v>44655.847905092596</v>
      </c>
      <c r="X664">
        <v>171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7</v>
      </c>
      <c r="AE664">
        <v>0</v>
      </c>
      <c r="AF664">
        <v>0</v>
      </c>
      <c r="AG664">
        <v>0</v>
      </c>
      <c r="AH664" t="s">
        <v>239</v>
      </c>
      <c r="AI664" s="1">
        <v>44655.973599537036</v>
      </c>
      <c r="AJ664">
        <v>108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7</v>
      </c>
      <c r="AQ664">
        <v>0</v>
      </c>
      <c r="AR664">
        <v>0</v>
      </c>
      <c r="AS664">
        <v>0</v>
      </c>
      <c r="AT664" t="s">
        <v>86</v>
      </c>
      <c r="AU664" t="s">
        <v>86</v>
      </c>
      <c r="AV664" t="s">
        <v>86</v>
      </c>
      <c r="AW664" t="s">
        <v>86</v>
      </c>
      <c r="AX664" t="s">
        <v>86</v>
      </c>
      <c r="AY664" t="s">
        <v>86</v>
      </c>
      <c r="AZ664" t="s">
        <v>86</v>
      </c>
      <c r="BA664" t="s">
        <v>86</v>
      </c>
      <c r="BB664" t="s">
        <v>86</v>
      </c>
      <c r="BC664" t="s">
        <v>86</v>
      </c>
      <c r="BD664" t="s">
        <v>86</v>
      </c>
      <c r="BE664" t="s">
        <v>86</v>
      </c>
    </row>
    <row r="665" spans="1:57" x14ac:dyDescent="0.45">
      <c r="A665" t="s">
        <v>1506</v>
      </c>
      <c r="B665" t="s">
        <v>77</v>
      </c>
      <c r="C665" t="s">
        <v>1496</v>
      </c>
      <c r="D665" t="s">
        <v>79</v>
      </c>
      <c r="E665" s="2" t="str">
        <f t="shared" si="16"/>
        <v>FX220313042</v>
      </c>
      <c r="F665" t="s">
        <v>80</v>
      </c>
      <c r="G665" t="s">
        <v>80</v>
      </c>
      <c r="H665" t="s">
        <v>81</v>
      </c>
      <c r="I665" t="s">
        <v>1507</v>
      </c>
      <c r="J665">
        <v>61</v>
      </c>
      <c r="K665" t="s">
        <v>83</v>
      </c>
      <c r="L665" t="s">
        <v>84</v>
      </c>
      <c r="M665" t="s">
        <v>85</v>
      </c>
      <c r="N665">
        <v>2</v>
      </c>
      <c r="O665" s="1">
        <v>44655.828067129631</v>
      </c>
      <c r="P665" s="1">
        <v>44655.975532407407</v>
      </c>
      <c r="Q665">
        <v>11765</v>
      </c>
      <c r="R665">
        <v>976</v>
      </c>
      <c r="S665" t="b">
        <v>0</v>
      </c>
      <c r="T665" t="s">
        <v>86</v>
      </c>
      <c r="U665" t="b">
        <v>0</v>
      </c>
      <c r="V665" t="s">
        <v>321</v>
      </c>
      <c r="W665" s="1">
        <v>44655.857291666667</v>
      </c>
      <c r="X665">
        <v>810</v>
      </c>
      <c r="Y665">
        <v>59</v>
      </c>
      <c r="Z665">
        <v>0</v>
      </c>
      <c r="AA665">
        <v>59</v>
      </c>
      <c r="AB665">
        <v>0</v>
      </c>
      <c r="AC665">
        <v>30</v>
      </c>
      <c r="AD665">
        <v>2</v>
      </c>
      <c r="AE665">
        <v>0</v>
      </c>
      <c r="AF665">
        <v>0</v>
      </c>
      <c r="AG665">
        <v>0</v>
      </c>
      <c r="AH665" t="s">
        <v>239</v>
      </c>
      <c r="AI665" s="1">
        <v>44655.975532407407</v>
      </c>
      <c r="AJ665">
        <v>166</v>
      </c>
      <c r="AK665">
        <v>0</v>
      </c>
      <c r="AL665">
        <v>0</v>
      </c>
      <c r="AM665">
        <v>0</v>
      </c>
      <c r="AN665">
        <v>5</v>
      </c>
      <c r="AO665">
        <v>0</v>
      </c>
      <c r="AP665">
        <v>2</v>
      </c>
      <c r="AQ665">
        <v>0</v>
      </c>
      <c r="AR665">
        <v>0</v>
      </c>
      <c r="AS665">
        <v>0</v>
      </c>
      <c r="AT665" t="s">
        <v>86</v>
      </c>
      <c r="AU665" t="s">
        <v>86</v>
      </c>
      <c r="AV665" t="s">
        <v>86</v>
      </c>
      <c r="AW665" t="s">
        <v>86</v>
      </c>
      <c r="AX665" t="s">
        <v>86</v>
      </c>
      <c r="AY665" t="s">
        <v>86</v>
      </c>
      <c r="AZ665" t="s">
        <v>86</v>
      </c>
      <c r="BA665" t="s">
        <v>86</v>
      </c>
      <c r="BB665" t="s">
        <v>86</v>
      </c>
      <c r="BC665" t="s">
        <v>86</v>
      </c>
      <c r="BD665" t="s">
        <v>86</v>
      </c>
      <c r="BE665" t="s">
        <v>86</v>
      </c>
    </row>
    <row r="666" spans="1:57" x14ac:dyDescent="0.45">
      <c r="A666" t="s">
        <v>1508</v>
      </c>
      <c r="B666" t="s">
        <v>77</v>
      </c>
      <c r="C666" t="s">
        <v>1496</v>
      </c>
      <c r="D666" t="s">
        <v>79</v>
      </c>
      <c r="E666" s="2" t="str">
        <f t="shared" si="16"/>
        <v>FX220313042</v>
      </c>
      <c r="F666" t="s">
        <v>80</v>
      </c>
      <c r="G666" t="s">
        <v>80</v>
      </c>
      <c r="H666" t="s">
        <v>81</v>
      </c>
      <c r="I666" t="s">
        <v>1509</v>
      </c>
      <c r="J666">
        <v>28</v>
      </c>
      <c r="K666" t="s">
        <v>83</v>
      </c>
      <c r="L666" t="s">
        <v>84</v>
      </c>
      <c r="M666" t="s">
        <v>85</v>
      </c>
      <c r="N666">
        <v>2</v>
      </c>
      <c r="O666" s="1">
        <v>44655.828483796293</v>
      </c>
      <c r="P666" s="1">
        <v>44655.976574074077</v>
      </c>
      <c r="Q666">
        <v>12546</v>
      </c>
      <c r="R666">
        <v>249</v>
      </c>
      <c r="S666" t="b">
        <v>0</v>
      </c>
      <c r="T666" t="s">
        <v>86</v>
      </c>
      <c r="U666" t="b">
        <v>0</v>
      </c>
      <c r="V666" t="s">
        <v>244</v>
      </c>
      <c r="W666" s="1">
        <v>44655.851909722223</v>
      </c>
      <c r="X666">
        <v>160</v>
      </c>
      <c r="Y666">
        <v>21</v>
      </c>
      <c r="Z666">
        <v>0</v>
      </c>
      <c r="AA666">
        <v>21</v>
      </c>
      <c r="AB666">
        <v>0</v>
      </c>
      <c r="AC666">
        <v>0</v>
      </c>
      <c r="AD666">
        <v>7</v>
      </c>
      <c r="AE666">
        <v>0</v>
      </c>
      <c r="AF666">
        <v>0</v>
      </c>
      <c r="AG666">
        <v>0</v>
      </c>
      <c r="AH666" t="s">
        <v>239</v>
      </c>
      <c r="AI666" s="1">
        <v>44655.976574074077</v>
      </c>
      <c r="AJ666">
        <v>89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7</v>
      </c>
      <c r="AQ666">
        <v>0</v>
      </c>
      <c r="AR666">
        <v>0</v>
      </c>
      <c r="AS666">
        <v>0</v>
      </c>
      <c r="AT666" t="s">
        <v>86</v>
      </c>
      <c r="AU666" t="s">
        <v>86</v>
      </c>
      <c r="AV666" t="s">
        <v>86</v>
      </c>
      <c r="AW666" t="s">
        <v>86</v>
      </c>
      <c r="AX666" t="s">
        <v>86</v>
      </c>
      <c r="AY666" t="s">
        <v>86</v>
      </c>
      <c r="AZ666" t="s">
        <v>86</v>
      </c>
      <c r="BA666" t="s">
        <v>86</v>
      </c>
      <c r="BB666" t="s">
        <v>86</v>
      </c>
      <c r="BC666" t="s">
        <v>86</v>
      </c>
      <c r="BD666" t="s">
        <v>86</v>
      </c>
      <c r="BE666" t="s">
        <v>86</v>
      </c>
    </row>
    <row r="667" spans="1:57" x14ac:dyDescent="0.45">
      <c r="A667" t="s">
        <v>1510</v>
      </c>
      <c r="B667" t="s">
        <v>77</v>
      </c>
      <c r="C667" t="s">
        <v>1496</v>
      </c>
      <c r="D667" t="s">
        <v>79</v>
      </c>
      <c r="E667" s="2" t="str">
        <f t="shared" si="16"/>
        <v>FX220313042</v>
      </c>
      <c r="F667" t="s">
        <v>80</v>
      </c>
      <c r="G667" t="s">
        <v>80</v>
      </c>
      <c r="H667" t="s">
        <v>81</v>
      </c>
      <c r="I667" t="s">
        <v>1511</v>
      </c>
      <c r="J667">
        <v>28</v>
      </c>
      <c r="K667" t="s">
        <v>83</v>
      </c>
      <c r="L667" t="s">
        <v>84</v>
      </c>
      <c r="M667" t="s">
        <v>85</v>
      </c>
      <c r="N667">
        <v>2</v>
      </c>
      <c r="O667" s="1">
        <v>44655.828692129631</v>
      </c>
      <c r="P667" s="1">
        <v>44655.977662037039</v>
      </c>
      <c r="Q667">
        <v>12688</v>
      </c>
      <c r="R667">
        <v>183</v>
      </c>
      <c r="S667" t="b">
        <v>0</v>
      </c>
      <c r="T667" t="s">
        <v>86</v>
      </c>
      <c r="U667" t="b">
        <v>0</v>
      </c>
      <c r="V667" t="s">
        <v>314</v>
      </c>
      <c r="W667" s="1">
        <v>44655.851678240739</v>
      </c>
      <c r="X667">
        <v>90</v>
      </c>
      <c r="Y667">
        <v>21</v>
      </c>
      <c r="Z667">
        <v>0</v>
      </c>
      <c r="AA667">
        <v>21</v>
      </c>
      <c r="AB667">
        <v>0</v>
      </c>
      <c r="AC667">
        <v>0</v>
      </c>
      <c r="AD667">
        <v>7</v>
      </c>
      <c r="AE667">
        <v>0</v>
      </c>
      <c r="AF667">
        <v>0</v>
      </c>
      <c r="AG667">
        <v>0</v>
      </c>
      <c r="AH667" t="s">
        <v>239</v>
      </c>
      <c r="AI667" s="1">
        <v>44655.977662037039</v>
      </c>
      <c r="AJ667">
        <v>93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7</v>
      </c>
      <c r="AQ667">
        <v>0</v>
      </c>
      <c r="AR667">
        <v>0</v>
      </c>
      <c r="AS667">
        <v>0</v>
      </c>
      <c r="AT667" t="s">
        <v>86</v>
      </c>
      <c r="AU667" t="s">
        <v>86</v>
      </c>
      <c r="AV667" t="s">
        <v>86</v>
      </c>
      <c r="AW667" t="s">
        <v>86</v>
      </c>
      <c r="AX667" t="s">
        <v>86</v>
      </c>
      <c r="AY667" t="s">
        <v>86</v>
      </c>
      <c r="AZ667" t="s">
        <v>86</v>
      </c>
      <c r="BA667" t="s">
        <v>86</v>
      </c>
      <c r="BB667" t="s">
        <v>86</v>
      </c>
      <c r="BC667" t="s">
        <v>86</v>
      </c>
      <c r="BD667" t="s">
        <v>86</v>
      </c>
      <c r="BE667" t="s">
        <v>86</v>
      </c>
    </row>
    <row r="668" spans="1:57" x14ac:dyDescent="0.45">
      <c r="A668" t="s">
        <v>1512</v>
      </c>
      <c r="B668" t="s">
        <v>77</v>
      </c>
      <c r="C668" t="s">
        <v>903</v>
      </c>
      <c r="D668" t="s">
        <v>79</v>
      </c>
      <c r="E668" s="2" t="str">
        <f>HYPERLINK("capsilon://?command=openfolder&amp;siteaddress=FAM.docvelocity-na8.net&amp;folderid=FX6C06074E-72C9-8FF0-560A-526CFF46CBE3","FX2204920")</f>
        <v>FX2204920</v>
      </c>
      <c r="F668" t="s">
        <v>80</v>
      </c>
      <c r="G668" t="s">
        <v>80</v>
      </c>
      <c r="H668" t="s">
        <v>81</v>
      </c>
      <c r="I668" t="s">
        <v>1513</v>
      </c>
      <c r="J668">
        <v>372</v>
      </c>
      <c r="K668" t="s">
        <v>83</v>
      </c>
      <c r="L668" t="s">
        <v>84</v>
      </c>
      <c r="M668" t="s">
        <v>85</v>
      </c>
      <c r="N668">
        <v>1</v>
      </c>
      <c r="O668" s="1">
        <v>44655.830949074072</v>
      </c>
      <c r="P668" s="1">
        <v>44655.861585648148</v>
      </c>
      <c r="Q668">
        <v>1793</v>
      </c>
      <c r="R668">
        <v>854</v>
      </c>
      <c r="S668" t="b">
        <v>0</v>
      </c>
      <c r="T668" t="s">
        <v>86</v>
      </c>
      <c r="U668" t="b">
        <v>0</v>
      </c>
      <c r="V668" t="s">
        <v>319</v>
      </c>
      <c r="W668" s="1">
        <v>44655.861585648148</v>
      </c>
      <c r="X668">
        <v>854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372</v>
      </c>
      <c r="AE668">
        <v>339</v>
      </c>
      <c r="AF668">
        <v>1</v>
      </c>
      <c r="AG668">
        <v>9</v>
      </c>
      <c r="AH668" t="s">
        <v>86</v>
      </c>
      <c r="AI668" t="s">
        <v>86</v>
      </c>
      <c r="AJ668" t="s">
        <v>86</v>
      </c>
      <c r="AK668" t="s">
        <v>86</v>
      </c>
      <c r="AL668" t="s">
        <v>86</v>
      </c>
      <c r="AM668" t="s">
        <v>86</v>
      </c>
      <c r="AN668" t="s">
        <v>86</v>
      </c>
      <c r="AO668" t="s">
        <v>86</v>
      </c>
      <c r="AP668" t="s">
        <v>86</v>
      </c>
      <c r="AQ668" t="s">
        <v>86</v>
      </c>
      <c r="AR668" t="s">
        <v>86</v>
      </c>
      <c r="AS668" t="s">
        <v>86</v>
      </c>
      <c r="AT668" t="s">
        <v>86</v>
      </c>
      <c r="AU668" t="s">
        <v>86</v>
      </c>
      <c r="AV668" t="s">
        <v>86</v>
      </c>
      <c r="AW668" t="s">
        <v>86</v>
      </c>
      <c r="AX668" t="s">
        <v>86</v>
      </c>
      <c r="AY668" t="s">
        <v>86</v>
      </c>
      <c r="AZ668" t="s">
        <v>86</v>
      </c>
      <c r="BA668" t="s">
        <v>86</v>
      </c>
      <c r="BB668" t="s">
        <v>86</v>
      </c>
      <c r="BC668" t="s">
        <v>86</v>
      </c>
      <c r="BD668" t="s">
        <v>86</v>
      </c>
      <c r="BE668" t="s">
        <v>86</v>
      </c>
    </row>
    <row r="669" spans="1:57" x14ac:dyDescent="0.45">
      <c r="A669" t="s">
        <v>1514</v>
      </c>
      <c r="B669" t="s">
        <v>77</v>
      </c>
      <c r="C669" t="s">
        <v>1369</v>
      </c>
      <c r="D669" t="s">
        <v>79</v>
      </c>
      <c r="E669" s="2" t="str">
        <f>HYPERLINK("capsilon://?command=openfolder&amp;siteaddress=FAM.docvelocity-na8.net&amp;folderid=FX3EF71CCD-7C20-9AF0-519C-CE99DC2B7485","FX220313830")</f>
        <v>FX220313830</v>
      </c>
      <c r="F669" t="s">
        <v>80</v>
      </c>
      <c r="G669" t="s">
        <v>80</v>
      </c>
      <c r="H669" t="s">
        <v>81</v>
      </c>
      <c r="I669" t="s">
        <v>1515</v>
      </c>
      <c r="J669">
        <v>170</v>
      </c>
      <c r="K669" t="s">
        <v>83</v>
      </c>
      <c r="L669" t="s">
        <v>84</v>
      </c>
      <c r="M669" t="s">
        <v>85</v>
      </c>
      <c r="N669">
        <v>1</v>
      </c>
      <c r="O669" s="1">
        <v>44655.833865740744</v>
      </c>
      <c r="P669" s="1">
        <v>44655.865162037036</v>
      </c>
      <c r="Q669">
        <v>2166</v>
      </c>
      <c r="R669">
        <v>538</v>
      </c>
      <c r="S669" t="b">
        <v>0</v>
      </c>
      <c r="T669" t="s">
        <v>86</v>
      </c>
      <c r="U669" t="b">
        <v>0</v>
      </c>
      <c r="V669" t="s">
        <v>319</v>
      </c>
      <c r="W669" s="1">
        <v>44655.865162037036</v>
      </c>
      <c r="X669">
        <v>308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170</v>
      </c>
      <c r="AE669">
        <v>165</v>
      </c>
      <c r="AF669">
        <v>0</v>
      </c>
      <c r="AG669">
        <v>4</v>
      </c>
      <c r="AH669" t="s">
        <v>86</v>
      </c>
      <c r="AI669" t="s">
        <v>86</v>
      </c>
      <c r="AJ669" t="s">
        <v>86</v>
      </c>
      <c r="AK669" t="s">
        <v>86</v>
      </c>
      <c r="AL669" t="s">
        <v>86</v>
      </c>
      <c r="AM669" t="s">
        <v>86</v>
      </c>
      <c r="AN669" t="s">
        <v>86</v>
      </c>
      <c r="AO669" t="s">
        <v>86</v>
      </c>
      <c r="AP669" t="s">
        <v>86</v>
      </c>
      <c r="AQ669" t="s">
        <v>86</v>
      </c>
      <c r="AR669" t="s">
        <v>86</v>
      </c>
      <c r="AS669" t="s">
        <v>86</v>
      </c>
      <c r="AT669" t="s">
        <v>86</v>
      </c>
      <c r="AU669" t="s">
        <v>86</v>
      </c>
      <c r="AV669" t="s">
        <v>86</v>
      </c>
      <c r="AW669" t="s">
        <v>86</v>
      </c>
      <c r="AX669" t="s">
        <v>86</v>
      </c>
      <c r="AY669" t="s">
        <v>86</v>
      </c>
      <c r="AZ669" t="s">
        <v>86</v>
      </c>
      <c r="BA669" t="s">
        <v>86</v>
      </c>
      <c r="BB669" t="s">
        <v>86</v>
      </c>
      <c r="BC669" t="s">
        <v>86</v>
      </c>
      <c r="BD669" t="s">
        <v>86</v>
      </c>
      <c r="BE669" t="s">
        <v>86</v>
      </c>
    </row>
    <row r="670" spans="1:57" x14ac:dyDescent="0.45">
      <c r="A670" t="s">
        <v>1516</v>
      </c>
      <c r="B670" t="s">
        <v>77</v>
      </c>
      <c r="C670" t="s">
        <v>1517</v>
      </c>
      <c r="D670" t="s">
        <v>79</v>
      </c>
      <c r="E670" s="2" t="str">
        <f t="shared" ref="E670:E675" si="17">HYPERLINK("capsilon://?command=openfolder&amp;siteaddress=FAM.docvelocity-na8.net&amp;folderid=FX82F91E6C-14EE-DE95-9EDB-D476E124A0C7","FX220312383")</f>
        <v>FX220312383</v>
      </c>
      <c r="F670" t="s">
        <v>80</v>
      </c>
      <c r="G670" t="s">
        <v>80</v>
      </c>
      <c r="H670" t="s">
        <v>81</v>
      </c>
      <c r="I670" t="s">
        <v>1518</v>
      </c>
      <c r="J670">
        <v>28</v>
      </c>
      <c r="K670" t="s">
        <v>83</v>
      </c>
      <c r="L670" t="s">
        <v>84</v>
      </c>
      <c r="M670" t="s">
        <v>85</v>
      </c>
      <c r="N670">
        <v>2</v>
      </c>
      <c r="O670" s="1">
        <v>44655.83662037037</v>
      </c>
      <c r="P670" s="1">
        <v>44655.987939814811</v>
      </c>
      <c r="Q670">
        <v>11950</v>
      </c>
      <c r="R670">
        <v>1124</v>
      </c>
      <c r="S670" t="b">
        <v>0</v>
      </c>
      <c r="T670" t="s">
        <v>86</v>
      </c>
      <c r="U670" t="b">
        <v>0</v>
      </c>
      <c r="V670" t="s">
        <v>321</v>
      </c>
      <c r="W670" s="1">
        <v>44655.861840277779</v>
      </c>
      <c r="X670">
        <v>171</v>
      </c>
      <c r="Y670">
        <v>21</v>
      </c>
      <c r="Z670">
        <v>0</v>
      </c>
      <c r="AA670">
        <v>21</v>
      </c>
      <c r="AB670">
        <v>0</v>
      </c>
      <c r="AC670">
        <v>0</v>
      </c>
      <c r="AD670">
        <v>7</v>
      </c>
      <c r="AE670">
        <v>0</v>
      </c>
      <c r="AF670">
        <v>0</v>
      </c>
      <c r="AG670">
        <v>0</v>
      </c>
      <c r="AH670" t="s">
        <v>351</v>
      </c>
      <c r="AI670" s="1">
        <v>44655.987939814811</v>
      </c>
      <c r="AJ670">
        <v>946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7</v>
      </c>
      <c r="AQ670">
        <v>0</v>
      </c>
      <c r="AR670">
        <v>0</v>
      </c>
      <c r="AS670">
        <v>0</v>
      </c>
      <c r="AT670" t="s">
        <v>86</v>
      </c>
      <c r="AU670" t="s">
        <v>86</v>
      </c>
      <c r="AV670" t="s">
        <v>86</v>
      </c>
      <c r="AW670" t="s">
        <v>86</v>
      </c>
      <c r="AX670" t="s">
        <v>86</v>
      </c>
      <c r="AY670" t="s">
        <v>86</v>
      </c>
      <c r="AZ670" t="s">
        <v>86</v>
      </c>
      <c r="BA670" t="s">
        <v>86</v>
      </c>
      <c r="BB670" t="s">
        <v>86</v>
      </c>
      <c r="BC670" t="s">
        <v>86</v>
      </c>
      <c r="BD670" t="s">
        <v>86</v>
      </c>
      <c r="BE670" t="s">
        <v>86</v>
      </c>
    </row>
    <row r="671" spans="1:57" x14ac:dyDescent="0.45">
      <c r="A671" t="s">
        <v>1519</v>
      </c>
      <c r="B671" t="s">
        <v>77</v>
      </c>
      <c r="C671" t="s">
        <v>1517</v>
      </c>
      <c r="D671" t="s">
        <v>79</v>
      </c>
      <c r="E671" s="2" t="str">
        <f t="shared" si="17"/>
        <v>FX220312383</v>
      </c>
      <c r="F671" t="s">
        <v>80</v>
      </c>
      <c r="G671" t="s">
        <v>80</v>
      </c>
      <c r="H671" t="s">
        <v>81</v>
      </c>
      <c r="I671" t="s">
        <v>1520</v>
      </c>
      <c r="J671">
        <v>28</v>
      </c>
      <c r="K671" t="s">
        <v>83</v>
      </c>
      <c r="L671" t="s">
        <v>84</v>
      </c>
      <c r="M671" t="s">
        <v>85</v>
      </c>
      <c r="N671">
        <v>2</v>
      </c>
      <c r="O671" s="1">
        <v>44655.836655092593</v>
      </c>
      <c r="P671" s="1">
        <v>44655.983807870369</v>
      </c>
      <c r="Q671">
        <v>12338</v>
      </c>
      <c r="R671">
        <v>376</v>
      </c>
      <c r="S671" t="b">
        <v>0</v>
      </c>
      <c r="T671" t="s">
        <v>86</v>
      </c>
      <c r="U671" t="b">
        <v>0</v>
      </c>
      <c r="V671" t="s">
        <v>321</v>
      </c>
      <c r="W671" s="1">
        <v>44655.864560185182</v>
      </c>
      <c r="X671">
        <v>234</v>
      </c>
      <c r="Y671">
        <v>21</v>
      </c>
      <c r="Z671">
        <v>0</v>
      </c>
      <c r="AA671">
        <v>21</v>
      </c>
      <c r="AB671">
        <v>0</v>
      </c>
      <c r="AC671">
        <v>6</v>
      </c>
      <c r="AD671">
        <v>7</v>
      </c>
      <c r="AE671">
        <v>0</v>
      </c>
      <c r="AF671">
        <v>0</v>
      </c>
      <c r="AG671">
        <v>0</v>
      </c>
      <c r="AH671" t="s">
        <v>239</v>
      </c>
      <c r="AI671" s="1">
        <v>44655.983807870369</v>
      </c>
      <c r="AJ671">
        <v>142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86</v>
      </c>
      <c r="AU671" t="s">
        <v>86</v>
      </c>
      <c r="AV671" t="s">
        <v>86</v>
      </c>
      <c r="AW671" t="s">
        <v>86</v>
      </c>
      <c r="AX671" t="s">
        <v>86</v>
      </c>
      <c r="AY671" t="s">
        <v>86</v>
      </c>
      <c r="AZ671" t="s">
        <v>86</v>
      </c>
      <c r="BA671" t="s">
        <v>86</v>
      </c>
      <c r="BB671" t="s">
        <v>86</v>
      </c>
      <c r="BC671" t="s">
        <v>86</v>
      </c>
      <c r="BD671" t="s">
        <v>86</v>
      </c>
      <c r="BE671" t="s">
        <v>86</v>
      </c>
    </row>
    <row r="672" spans="1:57" x14ac:dyDescent="0.45">
      <c r="A672" t="s">
        <v>1521</v>
      </c>
      <c r="B672" t="s">
        <v>77</v>
      </c>
      <c r="C672" t="s">
        <v>1517</v>
      </c>
      <c r="D672" t="s">
        <v>79</v>
      </c>
      <c r="E672" s="2" t="str">
        <f t="shared" si="17"/>
        <v>FX220312383</v>
      </c>
      <c r="F672" t="s">
        <v>80</v>
      </c>
      <c r="G672" t="s">
        <v>80</v>
      </c>
      <c r="H672" t="s">
        <v>81</v>
      </c>
      <c r="I672" t="s">
        <v>1522</v>
      </c>
      <c r="J672">
        <v>32</v>
      </c>
      <c r="K672" t="s">
        <v>83</v>
      </c>
      <c r="L672" t="s">
        <v>84</v>
      </c>
      <c r="M672" t="s">
        <v>85</v>
      </c>
      <c r="N672">
        <v>2</v>
      </c>
      <c r="O672" s="1">
        <v>44655.836805555555</v>
      </c>
      <c r="P672" s="1">
        <v>44655.978622685187</v>
      </c>
      <c r="Q672">
        <v>12023</v>
      </c>
      <c r="R672">
        <v>230</v>
      </c>
      <c r="S672" t="b">
        <v>0</v>
      </c>
      <c r="T672" t="s">
        <v>86</v>
      </c>
      <c r="U672" t="b">
        <v>0</v>
      </c>
      <c r="V672" t="s">
        <v>244</v>
      </c>
      <c r="W672" s="1">
        <v>44655.866574074076</v>
      </c>
      <c r="X672">
        <v>207</v>
      </c>
      <c r="Y672">
        <v>0</v>
      </c>
      <c r="Z672">
        <v>0</v>
      </c>
      <c r="AA672">
        <v>0</v>
      </c>
      <c r="AB672">
        <v>27</v>
      </c>
      <c r="AC672">
        <v>0</v>
      </c>
      <c r="AD672">
        <v>32</v>
      </c>
      <c r="AE672">
        <v>0</v>
      </c>
      <c r="AF672">
        <v>0</v>
      </c>
      <c r="AG672">
        <v>0</v>
      </c>
      <c r="AH672" t="s">
        <v>199</v>
      </c>
      <c r="AI672" s="1">
        <v>44655.978622685187</v>
      </c>
      <c r="AJ672">
        <v>23</v>
      </c>
      <c r="AK672">
        <v>0</v>
      </c>
      <c r="AL672">
        <v>0</v>
      </c>
      <c r="AM672">
        <v>0</v>
      </c>
      <c r="AN672">
        <v>27</v>
      </c>
      <c r="AO672">
        <v>0</v>
      </c>
      <c r="AP672">
        <v>32</v>
      </c>
      <c r="AQ672">
        <v>0</v>
      </c>
      <c r="AR672">
        <v>0</v>
      </c>
      <c r="AS672">
        <v>0</v>
      </c>
      <c r="AT672" t="s">
        <v>86</v>
      </c>
      <c r="AU672" t="s">
        <v>86</v>
      </c>
      <c r="AV672" t="s">
        <v>86</v>
      </c>
      <c r="AW672" t="s">
        <v>86</v>
      </c>
      <c r="AX672" t="s">
        <v>86</v>
      </c>
      <c r="AY672" t="s">
        <v>86</v>
      </c>
      <c r="AZ672" t="s">
        <v>86</v>
      </c>
      <c r="BA672" t="s">
        <v>86</v>
      </c>
      <c r="BB672" t="s">
        <v>86</v>
      </c>
      <c r="BC672" t="s">
        <v>86</v>
      </c>
      <c r="BD672" t="s">
        <v>86</v>
      </c>
      <c r="BE672" t="s">
        <v>86</v>
      </c>
    </row>
    <row r="673" spans="1:57" x14ac:dyDescent="0.45">
      <c r="A673" t="s">
        <v>1523</v>
      </c>
      <c r="B673" t="s">
        <v>77</v>
      </c>
      <c r="C673" t="s">
        <v>1517</v>
      </c>
      <c r="D673" t="s">
        <v>79</v>
      </c>
      <c r="E673" s="2" t="str">
        <f t="shared" si="17"/>
        <v>FX220312383</v>
      </c>
      <c r="F673" t="s">
        <v>80</v>
      </c>
      <c r="G673" t="s">
        <v>80</v>
      </c>
      <c r="H673" t="s">
        <v>81</v>
      </c>
      <c r="I673" t="s">
        <v>1524</v>
      </c>
      <c r="J673">
        <v>28</v>
      </c>
      <c r="K673" t="s">
        <v>83</v>
      </c>
      <c r="L673" t="s">
        <v>84</v>
      </c>
      <c r="M673" t="s">
        <v>85</v>
      </c>
      <c r="N673">
        <v>2</v>
      </c>
      <c r="O673" s="1">
        <v>44655.836875000001</v>
      </c>
      <c r="P673" s="1">
        <v>44655.982199074075</v>
      </c>
      <c r="Q673">
        <v>12099</v>
      </c>
      <c r="R673">
        <v>457</v>
      </c>
      <c r="S673" t="b">
        <v>0</v>
      </c>
      <c r="T673" t="s">
        <v>86</v>
      </c>
      <c r="U673" t="b">
        <v>0</v>
      </c>
      <c r="V673" t="s">
        <v>321</v>
      </c>
      <c r="W673" s="1">
        <v>44655.866284722222</v>
      </c>
      <c r="X673">
        <v>148</v>
      </c>
      <c r="Y673">
        <v>21</v>
      </c>
      <c r="Z673">
        <v>0</v>
      </c>
      <c r="AA673">
        <v>21</v>
      </c>
      <c r="AB673">
        <v>0</v>
      </c>
      <c r="AC673">
        <v>1</v>
      </c>
      <c r="AD673">
        <v>7</v>
      </c>
      <c r="AE673">
        <v>0</v>
      </c>
      <c r="AF673">
        <v>0</v>
      </c>
      <c r="AG673">
        <v>0</v>
      </c>
      <c r="AH673" t="s">
        <v>199</v>
      </c>
      <c r="AI673" s="1">
        <v>44655.982199074075</v>
      </c>
      <c r="AJ673">
        <v>309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7</v>
      </c>
      <c r="AQ673">
        <v>0</v>
      </c>
      <c r="AR673">
        <v>0</v>
      </c>
      <c r="AS673">
        <v>0</v>
      </c>
      <c r="AT673" t="s">
        <v>86</v>
      </c>
      <c r="AU673" t="s">
        <v>86</v>
      </c>
      <c r="AV673" t="s">
        <v>86</v>
      </c>
      <c r="AW673" t="s">
        <v>86</v>
      </c>
      <c r="AX673" t="s">
        <v>86</v>
      </c>
      <c r="AY673" t="s">
        <v>86</v>
      </c>
      <c r="AZ673" t="s">
        <v>86</v>
      </c>
      <c r="BA673" t="s">
        <v>86</v>
      </c>
      <c r="BB673" t="s">
        <v>86</v>
      </c>
      <c r="BC673" t="s">
        <v>86</v>
      </c>
      <c r="BD673" t="s">
        <v>86</v>
      </c>
      <c r="BE673" t="s">
        <v>86</v>
      </c>
    </row>
    <row r="674" spans="1:57" x14ac:dyDescent="0.45">
      <c r="A674" t="s">
        <v>1525</v>
      </c>
      <c r="B674" t="s">
        <v>77</v>
      </c>
      <c r="C674" t="s">
        <v>1517</v>
      </c>
      <c r="D674" t="s">
        <v>79</v>
      </c>
      <c r="E674" s="2" t="str">
        <f t="shared" si="17"/>
        <v>FX220312383</v>
      </c>
      <c r="F674" t="s">
        <v>80</v>
      </c>
      <c r="G674" t="s">
        <v>80</v>
      </c>
      <c r="H674" t="s">
        <v>81</v>
      </c>
      <c r="I674" t="s">
        <v>1526</v>
      </c>
      <c r="J674">
        <v>76</v>
      </c>
      <c r="K674" t="s">
        <v>83</v>
      </c>
      <c r="L674" t="s">
        <v>84</v>
      </c>
      <c r="M674" t="s">
        <v>85</v>
      </c>
      <c r="N674">
        <v>2</v>
      </c>
      <c r="O674" s="1">
        <v>44655.836944444447</v>
      </c>
      <c r="P674" s="1">
        <v>44655.984548611108</v>
      </c>
      <c r="Q674">
        <v>11814</v>
      </c>
      <c r="R674">
        <v>939</v>
      </c>
      <c r="S674" t="b">
        <v>0</v>
      </c>
      <c r="T674" t="s">
        <v>86</v>
      </c>
      <c r="U674" t="b">
        <v>0</v>
      </c>
      <c r="V674" t="s">
        <v>319</v>
      </c>
      <c r="W674" s="1">
        <v>44655.873703703706</v>
      </c>
      <c r="X674">
        <v>737</v>
      </c>
      <c r="Y674">
        <v>66</v>
      </c>
      <c r="Z674">
        <v>0</v>
      </c>
      <c r="AA674">
        <v>66</v>
      </c>
      <c r="AB674">
        <v>0</v>
      </c>
      <c r="AC674">
        <v>21</v>
      </c>
      <c r="AD674">
        <v>10</v>
      </c>
      <c r="AE674">
        <v>0</v>
      </c>
      <c r="AF674">
        <v>0</v>
      </c>
      <c r="AG674">
        <v>0</v>
      </c>
      <c r="AH674" t="s">
        <v>199</v>
      </c>
      <c r="AI674" s="1">
        <v>44655.984548611108</v>
      </c>
      <c r="AJ674">
        <v>202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10</v>
      </c>
      <c r="AQ674">
        <v>0</v>
      </c>
      <c r="AR674">
        <v>0</v>
      </c>
      <c r="AS674">
        <v>0</v>
      </c>
      <c r="AT674" t="s">
        <v>86</v>
      </c>
      <c r="AU674" t="s">
        <v>86</v>
      </c>
      <c r="AV674" t="s">
        <v>86</v>
      </c>
      <c r="AW674" t="s">
        <v>86</v>
      </c>
      <c r="AX674" t="s">
        <v>86</v>
      </c>
      <c r="AY674" t="s">
        <v>86</v>
      </c>
      <c r="AZ674" t="s">
        <v>86</v>
      </c>
      <c r="BA674" t="s">
        <v>86</v>
      </c>
      <c r="BB674" t="s">
        <v>86</v>
      </c>
      <c r="BC674" t="s">
        <v>86</v>
      </c>
      <c r="BD674" t="s">
        <v>86</v>
      </c>
      <c r="BE674" t="s">
        <v>86</v>
      </c>
    </row>
    <row r="675" spans="1:57" x14ac:dyDescent="0.45">
      <c r="A675" t="s">
        <v>1527</v>
      </c>
      <c r="B675" t="s">
        <v>77</v>
      </c>
      <c r="C675" t="s">
        <v>1517</v>
      </c>
      <c r="D675" t="s">
        <v>79</v>
      </c>
      <c r="E675" s="2" t="str">
        <f t="shared" si="17"/>
        <v>FX220312383</v>
      </c>
      <c r="F675" t="s">
        <v>80</v>
      </c>
      <c r="G675" t="s">
        <v>80</v>
      </c>
      <c r="H675" t="s">
        <v>81</v>
      </c>
      <c r="I675" t="s">
        <v>1528</v>
      </c>
      <c r="J675">
        <v>41</v>
      </c>
      <c r="K675" t="s">
        <v>83</v>
      </c>
      <c r="L675" t="s">
        <v>84</v>
      </c>
      <c r="M675" t="s">
        <v>85</v>
      </c>
      <c r="N675">
        <v>2</v>
      </c>
      <c r="O675" s="1">
        <v>44655.837025462963</v>
      </c>
      <c r="P675" s="1">
        <v>44655.985138888886</v>
      </c>
      <c r="Q675">
        <v>12094</v>
      </c>
      <c r="R675">
        <v>703</v>
      </c>
      <c r="S675" t="b">
        <v>0</v>
      </c>
      <c r="T675" t="s">
        <v>86</v>
      </c>
      <c r="U675" t="b">
        <v>0</v>
      </c>
      <c r="V675" t="s">
        <v>244</v>
      </c>
      <c r="W675" s="1">
        <v>44655.873402777775</v>
      </c>
      <c r="X675">
        <v>589</v>
      </c>
      <c r="Y675">
        <v>36</v>
      </c>
      <c r="Z675">
        <v>0</v>
      </c>
      <c r="AA675">
        <v>36</v>
      </c>
      <c r="AB675">
        <v>0</v>
      </c>
      <c r="AC675">
        <v>5</v>
      </c>
      <c r="AD675">
        <v>5</v>
      </c>
      <c r="AE675">
        <v>0</v>
      </c>
      <c r="AF675">
        <v>0</v>
      </c>
      <c r="AG675">
        <v>0</v>
      </c>
      <c r="AH675" t="s">
        <v>239</v>
      </c>
      <c r="AI675" s="1">
        <v>44655.985138888886</v>
      </c>
      <c r="AJ675">
        <v>114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5</v>
      </c>
      <c r="AQ675">
        <v>0</v>
      </c>
      <c r="AR675">
        <v>0</v>
      </c>
      <c r="AS675">
        <v>0</v>
      </c>
      <c r="AT675" t="s">
        <v>86</v>
      </c>
      <c r="AU675" t="s">
        <v>86</v>
      </c>
      <c r="AV675" t="s">
        <v>86</v>
      </c>
      <c r="AW675" t="s">
        <v>86</v>
      </c>
      <c r="AX675" t="s">
        <v>86</v>
      </c>
      <c r="AY675" t="s">
        <v>86</v>
      </c>
      <c r="AZ675" t="s">
        <v>86</v>
      </c>
      <c r="BA675" t="s">
        <v>86</v>
      </c>
      <c r="BB675" t="s">
        <v>86</v>
      </c>
      <c r="BC675" t="s">
        <v>86</v>
      </c>
      <c r="BD675" t="s">
        <v>86</v>
      </c>
      <c r="BE675" t="s">
        <v>86</v>
      </c>
    </row>
    <row r="676" spans="1:57" x14ac:dyDescent="0.45">
      <c r="A676" t="s">
        <v>1529</v>
      </c>
      <c r="B676" t="s">
        <v>77</v>
      </c>
      <c r="C676" t="s">
        <v>1530</v>
      </c>
      <c r="D676" t="s">
        <v>79</v>
      </c>
      <c r="E676" s="2" t="str">
        <f>HYPERLINK("capsilon://?command=openfolder&amp;siteaddress=FAM.docvelocity-na8.net&amp;folderid=FXE9859051-497C-C95E-4E6E-D21CFF324C41","FX22033050")</f>
        <v>FX22033050</v>
      </c>
      <c r="F676" t="s">
        <v>80</v>
      </c>
      <c r="G676" t="s">
        <v>80</v>
      </c>
      <c r="H676" t="s">
        <v>81</v>
      </c>
      <c r="I676" t="s">
        <v>1531</v>
      </c>
      <c r="J676">
        <v>397</v>
      </c>
      <c r="K676" t="s">
        <v>83</v>
      </c>
      <c r="L676" t="s">
        <v>84</v>
      </c>
      <c r="M676" t="s">
        <v>85</v>
      </c>
      <c r="N676">
        <v>1</v>
      </c>
      <c r="O676" s="1">
        <v>44655.839861111112</v>
      </c>
      <c r="P676" s="1">
        <v>44655.890694444446</v>
      </c>
      <c r="Q676">
        <v>2899</v>
      </c>
      <c r="R676">
        <v>1493</v>
      </c>
      <c r="S676" t="b">
        <v>0</v>
      </c>
      <c r="T676" t="s">
        <v>86</v>
      </c>
      <c r="U676" t="b">
        <v>0</v>
      </c>
      <c r="V676" t="s">
        <v>244</v>
      </c>
      <c r="W676" s="1">
        <v>44655.890694444446</v>
      </c>
      <c r="X676">
        <v>1493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397</v>
      </c>
      <c r="AE676">
        <v>366</v>
      </c>
      <c r="AF676">
        <v>0</v>
      </c>
      <c r="AG676">
        <v>14</v>
      </c>
      <c r="AH676" t="s">
        <v>86</v>
      </c>
      <c r="AI676" t="s">
        <v>86</v>
      </c>
      <c r="AJ676" t="s">
        <v>86</v>
      </c>
      <c r="AK676" t="s">
        <v>86</v>
      </c>
      <c r="AL676" t="s">
        <v>86</v>
      </c>
      <c r="AM676" t="s">
        <v>86</v>
      </c>
      <c r="AN676" t="s">
        <v>86</v>
      </c>
      <c r="AO676" t="s">
        <v>86</v>
      </c>
      <c r="AP676" t="s">
        <v>86</v>
      </c>
      <c r="AQ676" t="s">
        <v>86</v>
      </c>
      <c r="AR676" t="s">
        <v>86</v>
      </c>
      <c r="AS676" t="s">
        <v>86</v>
      </c>
      <c r="AT676" t="s">
        <v>86</v>
      </c>
      <c r="AU676" t="s">
        <v>86</v>
      </c>
      <c r="AV676" t="s">
        <v>86</v>
      </c>
      <c r="AW676" t="s">
        <v>86</v>
      </c>
      <c r="AX676" t="s">
        <v>86</v>
      </c>
      <c r="AY676" t="s">
        <v>86</v>
      </c>
      <c r="AZ676" t="s">
        <v>86</v>
      </c>
      <c r="BA676" t="s">
        <v>86</v>
      </c>
      <c r="BB676" t="s">
        <v>86</v>
      </c>
      <c r="BC676" t="s">
        <v>86</v>
      </c>
      <c r="BD676" t="s">
        <v>86</v>
      </c>
      <c r="BE676" t="s">
        <v>86</v>
      </c>
    </row>
    <row r="677" spans="1:57" x14ac:dyDescent="0.45">
      <c r="A677" t="s">
        <v>1532</v>
      </c>
      <c r="B677" t="s">
        <v>77</v>
      </c>
      <c r="C677" t="s">
        <v>1496</v>
      </c>
      <c r="D677" t="s">
        <v>79</v>
      </c>
      <c r="E677" s="2" t="str">
        <f>HYPERLINK("capsilon://?command=openfolder&amp;siteaddress=FAM.docvelocity-na8.net&amp;folderid=FX6C1EB1DF-8865-9DA3-673F-7A67C30C906E","FX220313042")</f>
        <v>FX220313042</v>
      </c>
      <c r="F677" t="s">
        <v>80</v>
      </c>
      <c r="G677" t="s">
        <v>80</v>
      </c>
      <c r="H677" t="s">
        <v>81</v>
      </c>
      <c r="I677" t="s">
        <v>1503</v>
      </c>
      <c r="J677">
        <v>425</v>
      </c>
      <c r="K677" t="s">
        <v>83</v>
      </c>
      <c r="L677" t="s">
        <v>84</v>
      </c>
      <c r="M677" t="s">
        <v>85</v>
      </c>
      <c r="N677">
        <v>2</v>
      </c>
      <c r="O677" s="1">
        <v>44655.850902777776</v>
      </c>
      <c r="P677" s="1">
        <v>44655.946238425924</v>
      </c>
      <c r="Q677">
        <v>4561</v>
      </c>
      <c r="R677">
        <v>3676</v>
      </c>
      <c r="S677" t="b">
        <v>0</v>
      </c>
      <c r="T677" t="s">
        <v>86</v>
      </c>
      <c r="U677" t="b">
        <v>1</v>
      </c>
      <c r="V677" t="s">
        <v>314</v>
      </c>
      <c r="W677" s="1">
        <v>44655.862511574072</v>
      </c>
      <c r="X677">
        <v>936</v>
      </c>
      <c r="Y677">
        <v>395</v>
      </c>
      <c r="Z677">
        <v>0</v>
      </c>
      <c r="AA677">
        <v>395</v>
      </c>
      <c r="AB677">
        <v>0</v>
      </c>
      <c r="AC677">
        <v>12</v>
      </c>
      <c r="AD677">
        <v>30</v>
      </c>
      <c r="AE677">
        <v>0</v>
      </c>
      <c r="AF677">
        <v>0</v>
      </c>
      <c r="AG677">
        <v>0</v>
      </c>
      <c r="AH677" t="s">
        <v>298</v>
      </c>
      <c r="AI677" s="1">
        <v>44655.946238425924</v>
      </c>
      <c r="AJ677">
        <v>1319</v>
      </c>
      <c r="AK677">
        <v>3</v>
      </c>
      <c r="AL677">
        <v>0</v>
      </c>
      <c r="AM677">
        <v>3</v>
      </c>
      <c r="AN677">
        <v>60</v>
      </c>
      <c r="AO677">
        <v>3</v>
      </c>
      <c r="AP677">
        <v>27</v>
      </c>
      <c r="AQ677">
        <v>0</v>
      </c>
      <c r="AR677">
        <v>0</v>
      </c>
      <c r="AS677">
        <v>0</v>
      </c>
      <c r="AT677" t="s">
        <v>86</v>
      </c>
      <c r="AU677" t="s">
        <v>86</v>
      </c>
      <c r="AV677" t="s">
        <v>86</v>
      </c>
      <c r="AW677" t="s">
        <v>86</v>
      </c>
      <c r="AX677" t="s">
        <v>86</v>
      </c>
      <c r="AY677" t="s">
        <v>86</v>
      </c>
      <c r="AZ677" t="s">
        <v>86</v>
      </c>
      <c r="BA677" t="s">
        <v>86</v>
      </c>
      <c r="BB677" t="s">
        <v>86</v>
      </c>
      <c r="BC677" t="s">
        <v>86</v>
      </c>
      <c r="BD677" t="s">
        <v>86</v>
      </c>
      <c r="BE677" t="s">
        <v>86</v>
      </c>
    </row>
    <row r="678" spans="1:57" x14ac:dyDescent="0.45">
      <c r="A678" t="s">
        <v>1533</v>
      </c>
      <c r="B678" t="s">
        <v>77</v>
      </c>
      <c r="C678" t="s">
        <v>1534</v>
      </c>
      <c r="D678" t="s">
        <v>79</v>
      </c>
      <c r="E678" s="2" t="str">
        <f>HYPERLINK("capsilon://?command=openfolder&amp;siteaddress=FAM.docvelocity-na8.net&amp;folderid=FXB7AE2D7D-78C8-82B0-008E-1657420B91BD","FX2204810")</f>
        <v>FX2204810</v>
      </c>
      <c r="F678" t="s">
        <v>80</v>
      </c>
      <c r="G678" t="s">
        <v>80</v>
      </c>
      <c r="H678" t="s">
        <v>81</v>
      </c>
      <c r="I678" t="s">
        <v>1535</v>
      </c>
      <c r="J678">
        <v>238</v>
      </c>
      <c r="K678" t="s">
        <v>83</v>
      </c>
      <c r="L678" t="s">
        <v>84</v>
      </c>
      <c r="M678" t="s">
        <v>85</v>
      </c>
      <c r="N678">
        <v>1</v>
      </c>
      <c r="O678" s="1">
        <v>44655.861481481479</v>
      </c>
      <c r="P678" s="1">
        <v>44655.93041666667</v>
      </c>
      <c r="Q678">
        <v>4413</v>
      </c>
      <c r="R678">
        <v>1543</v>
      </c>
      <c r="S678" t="b">
        <v>0</v>
      </c>
      <c r="T678" t="s">
        <v>86</v>
      </c>
      <c r="U678" t="b">
        <v>0</v>
      </c>
      <c r="V678" t="s">
        <v>244</v>
      </c>
      <c r="W678" s="1">
        <v>44655.93041666667</v>
      </c>
      <c r="X678">
        <v>1088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238</v>
      </c>
      <c r="AE678">
        <v>205</v>
      </c>
      <c r="AF678">
        <v>0</v>
      </c>
      <c r="AG678">
        <v>12</v>
      </c>
      <c r="AH678" t="s">
        <v>86</v>
      </c>
      <c r="AI678" t="s">
        <v>86</v>
      </c>
      <c r="AJ678" t="s">
        <v>86</v>
      </c>
      <c r="AK678" t="s">
        <v>86</v>
      </c>
      <c r="AL678" t="s">
        <v>86</v>
      </c>
      <c r="AM678" t="s">
        <v>86</v>
      </c>
      <c r="AN678" t="s">
        <v>86</v>
      </c>
      <c r="AO678" t="s">
        <v>86</v>
      </c>
      <c r="AP678" t="s">
        <v>86</v>
      </c>
      <c r="AQ678" t="s">
        <v>86</v>
      </c>
      <c r="AR678" t="s">
        <v>86</v>
      </c>
      <c r="AS678" t="s">
        <v>86</v>
      </c>
      <c r="AT678" t="s">
        <v>86</v>
      </c>
      <c r="AU678" t="s">
        <v>86</v>
      </c>
      <c r="AV678" t="s">
        <v>86</v>
      </c>
      <c r="AW678" t="s">
        <v>86</v>
      </c>
      <c r="AX678" t="s">
        <v>86</v>
      </c>
      <c r="AY678" t="s">
        <v>86</v>
      </c>
      <c r="AZ678" t="s">
        <v>86</v>
      </c>
      <c r="BA678" t="s">
        <v>86</v>
      </c>
      <c r="BB678" t="s">
        <v>86</v>
      </c>
      <c r="BC678" t="s">
        <v>86</v>
      </c>
      <c r="BD678" t="s">
        <v>86</v>
      </c>
      <c r="BE678" t="s">
        <v>86</v>
      </c>
    </row>
    <row r="679" spans="1:57" x14ac:dyDescent="0.45">
      <c r="A679" t="s">
        <v>1536</v>
      </c>
      <c r="B679" t="s">
        <v>77</v>
      </c>
      <c r="C679" t="s">
        <v>903</v>
      </c>
      <c r="D679" t="s">
        <v>79</v>
      </c>
      <c r="E679" s="2" t="str">
        <f>HYPERLINK("capsilon://?command=openfolder&amp;siteaddress=FAM.docvelocity-na8.net&amp;folderid=FX6C06074E-72C9-8FF0-560A-526CFF46CBE3","FX2204920")</f>
        <v>FX2204920</v>
      </c>
      <c r="F679" t="s">
        <v>80</v>
      </c>
      <c r="G679" t="s">
        <v>80</v>
      </c>
      <c r="H679" t="s">
        <v>81</v>
      </c>
      <c r="I679" t="s">
        <v>1513</v>
      </c>
      <c r="J679">
        <v>434</v>
      </c>
      <c r="K679" t="s">
        <v>83</v>
      </c>
      <c r="L679" t="s">
        <v>84</v>
      </c>
      <c r="M679" t="s">
        <v>85</v>
      </c>
      <c r="N679">
        <v>2</v>
      </c>
      <c r="O679" s="1">
        <v>44655.86246527778</v>
      </c>
      <c r="P679" s="1">
        <v>44655.934699074074</v>
      </c>
      <c r="Q679">
        <v>3614</v>
      </c>
      <c r="R679">
        <v>2627</v>
      </c>
      <c r="S679" t="b">
        <v>0</v>
      </c>
      <c r="T679" t="s">
        <v>86</v>
      </c>
      <c r="U679" t="b">
        <v>1</v>
      </c>
      <c r="V679" t="s">
        <v>314</v>
      </c>
      <c r="W679" s="1">
        <v>44655.878333333334</v>
      </c>
      <c r="X679">
        <v>1366</v>
      </c>
      <c r="Y679">
        <v>366</v>
      </c>
      <c r="Z679">
        <v>0</v>
      </c>
      <c r="AA679">
        <v>366</v>
      </c>
      <c r="AB679">
        <v>0</v>
      </c>
      <c r="AC679">
        <v>48</v>
      </c>
      <c r="AD679">
        <v>68</v>
      </c>
      <c r="AE679">
        <v>0</v>
      </c>
      <c r="AF679">
        <v>0</v>
      </c>
      <c r="AG679">
        <v>0</v>
      </c>
      <c r="AH679" t="s">
        <v>239</v>
      </c>
      <c r="AI679" s="1">
        <v>44655.934699074074</v>
      </c>
      <c r="AJ679">
        <v>1261</v>
      </c>
      <c r="AK679">
        <v>5</v>
      </c>
      <c r="AL679">
        <v>0</v>
      </c>
      <c r="AM679">
        <v>5</v>
      </c>
      <c r="AN679">
        <v>0</v>
      </c>
      <c r="AO679">
        <v>5</v>
      </c>
      <c r="AP679">
        <v>63</v>
      </c>
      <c r="AQ679">
        <v>0</v>
      </c>
      <c r="AR679">
        <v>0</v>
      </c>
      <c r="AS679">
        <v>0</v>
      </c>
      <c r="AT679" t="s">
        <v>86</v>
      </c>
      <c r="AU679" t="s">
        <v>86</v>
      </c>
      <c r="AV679" t="s">
        <v>86</v>
      </c>
      <c r="AW679" t="s">
        <v>86</v>
      </c>
      <c r="AX679" t="s">
        <v>86</v>
      </c>
      <c r="AY679" t="s">
        <v>86</v>
      </c>
      <c r="AZ679" t="s">
        <v>86</v>
      </c>
      <c r="BA679" t="s">
        <v>86</v>
      </c>
      <c r="BB679" t="s">
        <v>86</v>
      </c>
      <c r="BC679" t="s">
        <v>86</v>
      </c>
      <c r="BD679" t="s">
        <v>86</v>
      </c>
      <c r="BE679" t="s">
        <v>86</v>
      </c>
    </row>
    <row r="680" spans="1:57" x14ac:dyDescent="0.45">
      <c r="A680" t="s">
        <v>1537</v>
      </c>
      <c r="B680" t="s">
        <v>77</v>
      </c>
      <c r="C680" t="s">
        <v>1369</v>
      </c>
      <c r="D680" t="s">
        <v>79</v>
      </c>
      <c r="E680" s="2" t="str">
        <f>HYPERLINK("capsilon://?command=openfolder&amp;siteaddress=FAM.docvelocity-na8.net&amp;folderid=FX3EF71CCD-7C20-9AF0-519C-CE99DC2B7485","FX220313830")</f>
        <v>FX220313830</v>
      </c>
      <c r="F680" t="s">
        <v>80</v>
      </c>
      <c r="G680" t="s">
        <v>80</v>
      </c>
      <c r="H680" t="s">
        <v>81</v>
      </c>
      <c r="I680" t="s">
        <v>1515</v>
      </c>
      <c r="J680">
        <v>242</v>
      </c>
      <c r="K680" t="s">
        <v>83</v>
      </c>
      <c r="L680" t="s">
        <v>84</v>
      </c>
      <c r="M680" t="s">
        <v>85</v>
      </c>
      <c r="N680">
        <v>2</v>
      </c>
      <c r="O680" s="1">
        <v>44655.865868055553</v>
      </c>
      <c r="P680" s="1">
        <v>44655.945729166669</v>
      </c>
      <c r="Q680">
        <v>5100</v>
      </c>
      <c r="R680">
        <v>1800</v>
      </c>
      <c r="S680" t="b">
        <v>0</v>
      </c>
      <c r="T680" t="s">
        <v>86</v>
      </c>
      <c r="U680" t="b">
        <v>1</v>
      </c>
      <c r="V680" t="s">
        <v>321</v>
      </c>
      <c r="W680" s="1">
        <v>44655.876099537039</v>
      </c>
      <c r="X680">
        <v>848</v>
      </c>
      <c r="Y680">
        <v>217</v>
      </c>
      <c r="Z680">
        <v>0</v>
      </c>
      <c r="AA680">
        <v>217</v>
      </c>
      <c r="AB680">
        <v>0</v>
      </c>
      <c r="AC680">
        <v>17</v>
      </c>
      <c r="AD680">
        <v>25</v>
      </c>
      <c r="AE680">
        <v>0</v>
      </c>
      <c r="AF680">
        <v>0</v>
      </c>
      <c r="AG680">
        <v>0</v>
      </c>
      <c r="AH680" t="s">
        <v>239</v>
      </c>
      <c r="AI680" s="1">
        <v>44655.945729166669</v>
      </c>
      <c r="AJ680">
        <v>952</v>
      </c>
      <c r="AK680">
        <v>3</v>
      </c>
      <c r="AL680">
        <v>0</v>
      </c>
      <c r="AM680">
        <v>3</v>
      </c>
      <c r="AN680">
        <v>0</v>
      </c>
      <c r="AO680">
        <v>3</v>
      </c>
      <c r="AP680">
        <v>22</v>
      </c>
      <c r="AQ680">
        <v>0</v>
      </c>
      <c r="AR680">
        <v>0</v>
      </c>
      <c r="AS680">
        <v>0</v>
      </c>
      <c r="AT680" t="s">
        <v>86</v>
      </c>
      <c r="AU680" t="s">
        <v>86</v>
      </c>
      <c r="AV680" t="s">
        <v>86</v>
      </c>
      <c r="AW680" t="s">
        <v>86</v>
      </c>
      <c r="AX680" t="s">
        <v>86</v>
      </c>
      <c r="AY680" t="s">
        <v>86</v>
      </c>
      <c r="AZ680" t="s">
        <v>86</v>
      </c>
      <c r="BA680" t="s">
        <v>86</v>
      </c>
      <c r="BB680" t="s">
        <v>86</v>
      </c>
      <c r="BC680" t="s">
        <v>86</v>
      </c>
      <c r="BD680" t="s">
        <v>86</v>
      </c>
      <c r="BE680" t="s">
        <v>86</v>
      </c>
    </row>
    <row r="681" spans="1:57" x14ac:dyDescent="0.45">
      <c r="A681" t="s">
        <v>1538</v>
      </c>
      <c r="B681" t="s">
        <v>77</v>
      </c>
      <c r="C681" t="s">
        <v>1539</v>
      </c>
      <c r="D681" t="s">
        <v>79</v>
      </c>
      <c r="E681" s="2" t="str">
        <f>HYPERLINK("capsilon://?command=openfolder&amp;siteaddress=FAM.docvelocity-na8.net&amp;folderid=FXD48C9912-D065-19D1-C05D-665066D436DF","FX22041004")</f>
        <v>FX22041004</v>
      </c>
      <c r="F681" t="s">
        <v>80</v>
      </c>
      <c r="G681" t="s">
        <v>80</v>
      </c>
      <c r="H681" t="s">
        <v>81</v>
      </c>
      <c r="I681" t="s">
        <v>1540</v>
      </c>
      <c r="J681">
        <v>125</v>
      </c>
      <c r="K681" t="s">
        <v>83</v>
      </c>
      <c r="L681" t="s">
        <v>84</v>
      </c>
      <c r="M681" t="s">
        <v>85</v>
      </c>
      <c r="N681">
        <v>2</v>
      </c>
      <c r="O681" s="1">
        <v>44655.873518518521</v>
      </c>
      <c r="P681" s="1">
        <v>44655.992719907408</v>
      </c>
      <c r="Q681">
        <v>7428</v>
      </c>
      <c r="R681">
        <v>2871</v>
      </c>
      <c r="S681" t="b">
        <v>0</v>
      </c>
      <c r="T681" t="s">
        <v>86</v>
      </c>
      <c r="U681" t="b">
        <v>0</v>
      </c>
      <c r="V681" t="s">
        <v>319</v>
      </c>
      <c r="W681" s="1">
        <v>44655.906643518516</v>
      </c>
      <c r="X681">
        <v>1753</v>
      </c>
      <c r="Y681">
        <v>83</v>
      </c>
      <c r="Z681">
        <v>0</v>
      </c>
      <c r="AA681">
        <v>83</v>
      </c>
      <c r="AB681">
        <v>0</v>
      </c>
      <c r="AC681">
        <v>33</v>
      </c>
      <c r="AD681">
        <v>42</v>
      </c>
      <c r="AE681">
        <v>30</v>
      </c>
      <c r="AF681">
        <v>0</v>
      </c>
      <c r="AG681">
        <v>0</v>
      </c>
      <c r="AH681" t="s">
        <v>239</v>
      </c>
      <c r="AI681" s="1">
        <v>44655.992719907408</v>
      </c>
      <c r="AJ681">
        <v>654</v>
      </c>
      <c r="AK681">
        <v>3</v>
      </c>
      <c r="AL681">
        <v>0</v>
      </c>
      <c r="AM681">
        <v>3</v>
      </c>
      <c r="AN681">
        <v>29</v>
      </c>
      <c r="AO681">
        <v>3</v>
      </c>
      <c r="AP681">
        <v>39</v>
      </c>
      <c r="AQ681">
        <v>0</v>
      </c>
      <c r="AR681">
        <v>0</v>
      </c>
      <c r="AS681">
        <v>0</v>
      </c>
      <c r="AT681" t="s">
        <v>86</v>
      </c>
      <c r="AU681" t="s">
        <v>86</v>
      </c>
      <c r="AV681" t="s">
        <v>86</v>
      </c>
      <c r="AW681" t="s">
        <v>86</v>
      </c>
      <c r="AX681" t="s">
        <v>86</v>
      </c>
      <c r="AY681" t="s">
        <v>86</v>
      </c>
      <c r="AZ681" t="s">
        <v>86</v>
      </c>
      <c r="BA681" t="s">
        <v>86</v>
      </c>
      <c r="BB681" t="s">
        <v>86</v>
      </c>
      <c r="BC681" t="s">
        <v>86</v>
      </c>
      <c r="BD681" t="s">
        <v>86</v>
      </c>
      <c r="BE681" t="s">
        <v>86</v>
      </c>
    </row>
    <row r="682" spans="1:57" x14ac:dyDescent="0.45">
      <c r="A682" t="s">
        <v>1541</v>
      </c>
      <c r="B682" t="s">
        <v>77</v>
      </c>
      <c r="C682" t="s">
        <v>1530</v>
      </c>
      <c r="D682" t="s">
        <v>79</v>
      </c>
      <c r="E682" s="2" t="str">
        <f>HYPERLINK("capsilon://?command=openfolder&amp;siteaddress=FAM.docvelocity-na8.net&amp;folderid=FXE9859051-497C-C95E-4E6E-D21CFF324C41","FX22033050")</f>
        <v>FX22033050</v>
      </c>
      <c r="F682" t="s">
        <v>80</v>
      </c>
      <c r="G682" t="s">
        <v>80</v>
      </c>
      <c r="H682" t="s">
        <v>81</v>
      </c>
      <c r="I682" t="s">
        <v>1531</v>
      </c>
      <c r="J682">
        <v>625</v>
      </c>
      <c r="K682" t="s">
        <v>83</v>
      </c>
      <c r="L682" t="s">
        <v>84</v>
      </c>
      <c r="M682" t="s">
        <v>85</v>
      </c>
      <c r="N682">
        <v>2</v>
      </c>
      <c r="O682" s="1">
        <v>44655.891840277778</v>
      </c>
      <c r="P682" s="1">
        <v>44655.978344907409</v>
      </c>
      <c r="Q682">
        <v>3250</v>
      </c>
      <c r="R682">
        <v>4224</v>
      </c>
      <c r="S682" t="b">
        <v>0</v>
      </c>
      <c r="T682" t="s">
        <v>86</v>
      </c>
      <c r="U682" t="b">
        <v>1</v>
      </c>
      <c r="V682" t="s">
        <v>244</v>
      </c>
      <c r="W682" s="1">
        <v>44655.917812500003</v>
      </c>
      <c r="X682">
        <v>1832</v>
      </c>
      <c r="Y682">
        <v>543</v>
      </c>
      <c r="Z682">
        <v>0</v>
      </c>
      <c r="AA682">
        <v>543</v>
      </c>
      <c r="AB682">
        <v>0</v>
      </c>
      <c r="AC682">
        <v>15</v>
      </c>
      <c r="AD682">
        <v>82</v>
      </c>
      <c r="AE682">
        <v>0</v>
      </c>
      <c r="AF682">
        <v>0</v>
      </c>
      <c r="AG682">
        <v>0</v>
      </c>
      <c r="AH682" t="s">
        <v>199</v>
      </c>
      <c r="AI682" s="1">
        <v>44655.978344907409</v>
      </c>
      <c r="AJ682">
        <v>2392</v>
      </c>
      <c r="AK682">
        <v>2</v>
      </c>
      <c r="AL682">
        <v>0</v>
      </c>
      <c r="AM682">
        <v>2</v>
      </c>
      <c r="AN682">
        <v>0</v>
      </c>
      <c r="AO682">
        <v>1</v>
      </c>
      <c r="AP682">
        <v>80</v>
      </c>
      <c r="AQ682">
        <v>0</v>
      </c>
      <c r="AR682">
        <v>0</v>
      </c>
      <c r="AS682">
        <v>0</v>
      </c>
      <c r="AT682" t="s">
        <v>86</v>
      </c>
      <c r="AU682" t="s">
        <v>86</v>
      </c>
      <c r="AV682" t="s">
        <v>86</v>
      </c>
      <c r="AW682" t="s">
        <v>86</v>
      </c>
      <c r="AX682" t="s">
        <v>86</v>
      </c>
      <c r="AY682" t="s">
        <v>86</v>
      </c>
      <c r="AZ682" t="s">
        <v>86</v>
      </c>
      <c r="BA682" t="s">
        <v>86</v>
      </c>
      <c r="BB682" t="s">
        <v>86</v>
      </c>
      <c r="BC682" t="s">
        <v>86</v>
      </c>
      <c r="BD682" t="s">
        <v>86</v>
      </c>
      <c r="BE682" t="s">
        <v>86</v>
      </c>
    </row>
    <row r="683" spans="1:57" x14ac:dyDescent="0.45">
      <c r="A683" t="s">
        <v>1542</v>
      </c>
      <c r="B683" t="s">
        <v>77</v>
      </c>
      <c r="C683" t="s">
        <v>1543</v>
      </c>
      <c r="D683" t="s">
        <v>79</v>
      </c>
      <c r="E683" s="2" t="str">
        <f t="shared" ref="E683:E698" si="18">HYPERLINK("capsilon://?command=openfolder&amp;siteaddress=FAM.docvelocity-na8.net&amp;folderid=FXEC91461F-4F41-F3F2-2A32-4B67332601A2","FX220313930")</f>
        <v>FX220313930</v>
      </c>
      <c r="F683" t="s">
        <v>80</v>
      </c>
      <c r="G683" t="s">
        <v>80</v>
      </c>
      <c r="H683" t="s">
        <v>81</v>
      </c>
      <c r="I683" t="s">
        <v>1544</v>
      </c>
      <c r="J683">
        <v>64</v>
      </c>
      <c r="K683" t="s">
        <v>83</v>
      </c>
      <c r="L683" t="s">
        <v>84</v>
      </c>
      <c r="M683" t="s">
        <v>85</v>
      </c>
      <c r="N683">
        <v>2</v>
      </c>
      <c r="O683" s="1">
        <v>44655.89403935185</v>
      </c>
      <c r="P683" s="1">
        <v>44655.992592592593</v>
      </c>
      <c r="Q683">
        <v>7704</v>
      </c>
      <c r="R683">
        <v>811</v>
      </c>
      <c r="S683" t="b">
        <v>0</v>
      </c>
      <c r="T683" t="s">
        <v>86</v>
      </c>
      <c r="U683" t="b">
        <v>0</v>
      </c>
      <c r="V683" t="s">
        <v>314</v>
      </c>
      <c r="W683" s="1">
        <v>44655.914247685185</v>
      </c>
      <c r="X683">
        <v>407</v>
      </c>
      <c r="Y683">
        <v>59</v>
      </c>
      <c r="Z683">
        <v>0</v>
      </c>
      <c r="AA683">
        <v>59</v>
      </c>
      <c r="AB683">
        <v>0</v>
      </c>
      <c r="AC683">
        <v>11</v>
      </c>
      <c r="AD683">
        <v>5</v>
      </c>
      <c r="AE683">
        <v>0</v>
      </c>
      <c r="AF683">
        <v>0</v>
      </c>
      <c r="AG683">
        <v>0</v>
      </c>
      <c r="AH683" t="s">
        <v>351</v>
      </c>
      <c r="AI683" s="1">
        <v>44655.992592592593</v>
      </c>
      <c r="AJ683">
        <v>401</v>
      </c>
      <c r="AK683">
        <v>2</v>
      </c>
      <c r="AL683">
        <v>0</v>
      </c>
      <c r="AM683">
        <v>2</v>
      </c>
      <c r="AN683">
        <v>0</v>
      </c>
      <c r="AO683">
        <v>1</v>
      </c>
      <c r="AP683">
        <v>3</v>
      </c>
      <c r="AQ683">
        <v>0</v>
      </c>
      <c r="AR683">
        <v>0</v>
      </c>
      <c r="AS683">
        <v>0</v>
      </c>
      <c r="AT683" t="s">
        <v>86</v>
      </c>
      <c r="AU683" t="s">
        <v>86</v>
      </c>
      <c r="AV683" t="s">
        <v>86</v>
      </c>
      <c r="AW683" t="s">
        <v>86</v>
      </c>
      <c r="AX683" t="s">
        <v>86</v>
      </c>
      <c r="AY683" t="s">
        <v>86</v>
      </c>
      <c r="AZ683" t="s">
        <v>86</v>
      </c>
      <c r="BA683" t="s">
        <v>86</v>
      </c>
      <c r="BB683" t="s">
        <v>86</v>
      </c>
      <c r="BC683" t="s">
        <v>86</v>
      </c>
      <c r="BD683" t="s">
        <v>86</v>
      </c>
      <c r="BE683" t="s">
        <v>86</v>
      </c>
    </row>
    <row r="684" spans="1:57" x14ac:dyDescent="0.45">
      <c r="A684" t="s">
        <v>1545</v>
      </c>
      <c r="B684" t="s">
        <v>77</v>
      </c>
      <c r="C684" t="s">
        <v>1543</v>
      </c>
      <c r="D684" t="s">
        <v>79</v>
      </c>
      <c r="E684" s="2" t="str">
        <f t="shared" si="18"/>
        <v>FX220313930</v>
      </c>
      <c r="F684" t="s">
        <v>80</v>
      </c>
      <c r="G684" t="s">
        <v>80</v>
      </c>
      <c r="H684" t="s">
        <v>81</v>
      </c>
      <c r="I684" t="s">
        <v>1546</v>
      </c>
      <c r="J684">
        <v>65</v>
      </c>
      <c r="K684" t="s">
        <v>83</v>
      </c>
      <c r="L684" t="s">
        <v>84</v>
      </c>
      <c r="M684" t="s">
        <v>85</v>
      </c>
      <c r="N684">
        <v>2</v>
      </c>
      <c r="O684" s="1">
        <v>44655.894849537035</v>
      </c>
      <c r="P684" s="1">
        <v>44656.00037037037</v>
      </c>
      <c r="Q684">
        <v>8086</v>
      </c>
      <c r="R684">
        <v>1031</v>
      </c>
      <c r="S684" t="b">
        <v>0</v>
      </c>
      <c r="T684" t="s">
        <v>86</v>
      </c>
      <c r="U684" t="b">
        <v>0</v>
      </c>
      <c r="V684" t="s">
        <v>350</v>
      </c>
      <c r="W684" s="1">
        <v>44655.918402777781</v>
      </c>
      <c r="X684">
        <v>360</v>
      </c>
      <c r="Y684">
        <v>66</v>
      </c>
      <c r="Z684">
        <v>0</v>
      </c>
      <c r="AA684">
        <v>66</v>
      </c>
      <c r="AB684">
        <v>0</v>
      </c>
      <c r="AC684">
        <v>7</v>
      </c>
      <c r="AD684">
        <v>-1</v>
      </c>
      <c r="AE684">
        <v>0</v>
      </c>
      <c r="AF684">
        <v>0</v>
      </c>
      <c r="AG684">
        <v>0</v>
      </c>
      <c r="AH684" t="s">
        <v>351</v>
      </c>
      <c r="AI684" s="1">
        <v>44656.00037037037</v>
      </c>
      <c r="AJ684">
        <v>671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-1</v>
      </c>
      <c r="AQ684">
        <v>0</v>
      </c>
      <c r="AR684">
        <v>0</v>
      </c>
      <c r="AS684">
        <v>0</v>
      </c>
      <c r="AT684" t="s">
        <v>86</v>
      </c>
      <c r="AU684" t="s">
        <v>86</v>
      </c>
      <c r="AV684" t="s">
        <v>86</v>
      </c>
      <c r="AW684" t="s">
        <v>86</v>
      </c>
      <c r="AX684" t="s">
        <v>86</v>
      </c>
      <c r="AY684" t="s">
        <v>86</v>
      </c>
      <c r="AZ684" t="s">
        <v>86</v>
      </c>
      <c r="BA684" t="s">
        <v>86</v>
      </c>
      <c r="BB684" t="s">
        <v>86</v>
      </c>
      <c r="BC684" t="s">
        <v>86</v>
      </c>
      <c r="BD684" t="s">
        <v>86</v>
      </c>
      <c r="BE684" t="s">
        <v>86</v>
      </c>
    </row>
    <row r="685" spans="1:57" x14ac:dyDescent="0.45">
      <c r="A685" t="s">
        <v>1547</v>
      </c>
      <c r="B685" t="s">
        <v>77</v>
      </c>
      <c r="C685" t="s">
        <v>1543</v>
      </c>
      <c r="D685" t="s">
        <v>79</v>
      </c>
      <c r="E685" s="2" t="str">
        <f t="shared" si="18"/>
        <v>FX220313930</v>
      </c>
      <c r="F685" t="s">
        <v>80</v>
      </c>
      <c r="G685" t="s">
        <v>80</v>
      </c>
      <c r="H685" t="s">
        <v>81</v>
      </c>
      <c r="I685" t="s">
        <v>1548</v>
      </c>
      <c r="J685">
        <v>65</v>
      </c>
      <c r="K685" t="s">
        <v>83</v>
      </c>
      <c r="L685" t="s">
        <v>84</v>
      </c>
      <c r="M685" t="s">
        <v>85</v>
      </c>
      <c r="N685">
        <v>2</v>
      </c>
      <c r="O685" s="1">
        <v>44655.894942129627</v>
      </c>
      <c r="P685" s="1">
        <v>44655.995034722226</v>
      </c>
      <c r="Q685">
        <v>8274</v>
      </c>
      <c r="R685">
        <v>374</v>
      </c>
      <c r="S685" t="b">
        <v>0</v>
      </c>
      <c r="T685" t="s">
        <v>86</v>
      </c>
      <c r="U685" t="b">
        <v>0</v>
      </c>
      <c r="V685" t="s">
        <v>314</v>
      </c>
      <c r="W685" s="1">
        <v>44655.916284722225</v>
      </c>
      <c r="X685">
        <v>175</v>
      </c>
      <c r="Y685">
        <v>60</v>
      </c>
      <c r="Z685">
        <v>0</v>
      </c>
      <c r="AA685">
        <v>60</v>
      </c>
      <c r="AB685">
        <v>0</v>
      </c>
      <c r="AC685">
        <v>1</v>
      </c>
      <c r="AD685">
        <v>5</v>
      </c>
      <c r="AE685">
        <v>0</v>
      </c>
      <c r="AF685">
        <v>0</v>
      </c>
      <c r="AG685">
        <v>0</v>
      </c>
      <c r="AH685" t="s">
        <v>239</v>
      </c>
      <c r="AI685" s="1">
        <v>44655.995034722226</v>
      </c>
      <c r="AJ685">
        <v>199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5</v>
      </c>
      <c r="AQ685">
        <v>0</v>
      </c>
      <c r="AR685">
        <v>0</v>
      </c>
      <c r="AS685">
        <v>0</v>
      </c>
      <c r="AT685" t="s">
        <v>86</v>
      </c>
      <c r="AU685" t="s">
        <v>86</v>
      </c>
      <c r="AV685" t="s">
        <v>86</v>
      </c>
      <c r="AW685" t="s">
        <v>86</v>
      </c>
      <c r="AX685" t="s">
        <v>86</v>
      </c>
      <c r="AY685" t="s">
        <v>86</v>
      </c>
      <c r="AZ685" t="s">
        <v>86</v>
      </c>
      <c r="BA685" t="s">
        <v>86</v>
      </c>
      <c r="BB685" t="s">
        <v>86</v>
      </c>
      <c r="BC685" t="s">
        <v>86</v>
      </c>
      <c r="BD685" t="s">
        <v>86</v>
      </c>
      <c r="BE685" t="s">
        <v>86</v>
      </c>
    </row>
    <row r="686" spans="1:57" x14ac:dyDescent="0.45">
      <c r="A686" t="s">
        <v>1549</v>
      </c>
      <c r="B686" t="s">
        <v>77</v>
      </c>
      <c r="C686" t="s">
        <v>1543</v>
      </c>
      <c r="D686" t="s">
        <v>79</v>
      </c>
      <c r="E686" s="2" t="str">
        <f t="shared" si="18"/>
        <v>FX220313930</v>
      </c>
      <c r="F686" t="s">
        <v>80</v>
      </c>
      <c r="G686" t="s">
        <v>80</v>
      </c>
      <c r="H686" t="s">
        <v>81</v>
      </c>
      <c r="I686" t="s">
        <v>1550</v>
      </c>
      <c r="J686">
        <v>65</v>
      </c>
      <c r="K686" t="s">
        <v>83</v>
      </c>
      <c r="L686" t="s">
        <v>84</v>
      </c>
      <c r="M686" t="s">
        <v>85</v>
      </c>
      <c r="N686">
        <v>2</v>
      </c>
      <c r="O686" s="1">
        <v>44655.895196759258</v>
      </c>
      <c r="P686" s="1">
        <v>44656.011550925927</v>
      </c>
      <c r="Q686">
        <v>9005</v>
      </c>
      <c r="R686">
        <v>1048</v>
      </c>
      <c r="S686" t="b">
        <v>0</v>
      </c>
      <c r="T686" t="s">
        <v>86</v>
      </c>
      <c r="U686" t="b">
        <v>0</v>
      </c>
      <c r="V686" t="s">
        <v>314</v>
      </c>
      <c r="W686" s="1">
        <v>44655.921967592592</v>
      </c>
      <c r="X686">
        <v>490</v>
      </c>
      <c r="Y686">
        <v>60</v>
      </c>
      <c r="Z686">
        <v>0</v>
      </c>
      <c r="AA686">
        <v>60</v>
      </c>
      <c r="AB686">
        <v>0</v>
      </c>
      <c r="AC686">
        <v>7</v>
      </c>
      <c r="AD686">
        <v>5</v>
      </c>
      <c r="AE686">
        <v>0</v>
      </c>
      <c r="AF686">
        <v>0</v>
      </c>
      <c r="AG686">
        <v>0</v>
      </c>
      <c r="AH686" t="s">
        <v>239</v>
      </c>
      <c r="AI686" s="1">
        <v>44656.011550925927</v>
      </c>
      <c r="AJ686">
        <v>558</v>
      </c>
      <c r="AK686">
        <v>7</v>
      </c>
      <c r="AL686">
        <v>0</v>
      </c>
      <c r="AM686">
        <v>7</v>
      </c>
      <c r="AN686">
        <v>0</v>
      </c>
      <c r="AO686">
        <v>7</v>
      </c>
      <c r="AP686">
        <v>-2</v>
      </c>
      <c r="AQ686">
        <v>0</v>
      </c>
      <c r="AR686">
        <v>0</v>
      </c>
      <c r="AS686">
        <v>0</v>
      </c>
      <c r="AT686" t="s">
        <v>86</v>
      </c>
      <c r="AU686" t="s">
        <v>86</v>
      </c>
      <c r="AV686" t="s">
        <v>86</v>
      </c>
      <c r="AW686" t="s">
        <v>86</v>
      </c>
      <c r="AX686" t="s">
        <v>86</v>
      </c>
      <c r="AY686" t="s">
        <v>86</v>
      </c>
      <c r="AZ686" t="s">
        <v>86</v>
      </c>
      <c r="BA686" t="s">
        <v>86</v>
      </c>
      <c r="BB686" t="s">
        <v>86</v>
      </c>
      <c r="BC686" t="s">
        <v>86</v>
      </c>
      <c r="BD686" t="s">
        <v>86</v>
      </c>
      <c r="BE686" t="s">
        <v>86</v>
      </c>
    </row>
    <row r="687" spans="1:57" x14ac:dyDescent="0.45">
      <c r="A687" t="s">
        <v>1551</v>
      </c>
      <c r="B687" t="s">
        <v>77</v>
      </c>
      <c r="C687" t="s">
        <v>1543</v>
      </c>
      <c r="D687" t="s">
        <v>79</v>
      </c>
      <c r="E687" s="2" t="str">
        <f t="shared" si="18"/>
        <v>FX220313930</v>
      </c>
      <c r="F687" t="s">
        <v>80</v>
      </c>
      <c r="G687" t="s">
        <v>80</v>
      </c>
      <c r="H687" t="s">
        <v>81</v>
      </c>
      <c r="I687" t="s">
        <v>1552</v>
      </c>
      <c r="J687">
        <v>28</v>
      </c>
      <c r="K687" t="s">
        <v>83</v>
      </c>
      <c r="L687" t="s">
        <v>84</v>
      </c>
      <c r="M687" t="s">
        <v>85</v>
      </c>
      <c r="N687">
        <v>2</v>
      </c>
      <c r="O687" s="1">
        <v>44655.895335648151</v>
      </c>
      <c r="P687" s="1">
        <v>44656.013692129629</v>
      </c>
      <c r="Q687">
        <v>9856</v>
      </c>
      <c r="R687">
        <v>370</v>
      </c>
      <c r="S687" t="b">
        <v>0</v>
      </c>
      <c r="T687" t="s">
        <v>86</v>
      </c>
      <c r="U687" t="b">
        <v>0</v>
      </c>
      <c r="V687" t="s">
        <v>350</v>
      </c>
      <c r="W687" s="1">
        <v>44655.920567129629</v>
      </c>
      <c r="X687">
        <v>186</v>
      </c>
      <c r="Y687">
        <v>21</v>
      </c>
      <c r="Z687">
        <v>0</v>
      </c>
      <c r="AA687">
        <v>21</v>
      </c>
      <c r="AB687">
        <v>0</v>
      </c>
      <c r="AC687">
        <v>3</v>
      </c>
      <c r="AD687">
        <v>7</v>
      </c>
      <c r="AE687">
        <v>0</v>
      </c>
      <c r="AF687">
        <v>0</v>
      </c>
      <c r="AG687">
        <v>0</v>
      </c>
      <c r="AH687" t="s">
        <v>239</v>
      </c>
      <c r="AI687" s="1">
        <v>44656.013692129629</v>
      </c>
      <c r="AJ687">
        <v>184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7</v>
      </c>
      <c r="AQ687">
        <v>0</v>
      </c>
      <c r="AR687">
        <v>0</v>
      </c>
      <c r="AS687">
        <v>0</v>
      </c>
      <c r="AT687" t="s">
        <v>86</v>
      </c>
      <c r="AU687" t="s">
        <v>86</v>
      </c>
      <c r="AV687" t="s">
        <v>86</v>
      </c>
      <c r="AW687" t="s">
        <v>86</v>
      </c>
      <c r="AX687" t="s">
        <v>86</v>
      </c>
      <c r="AY687" t="s">
        <v>86</v>
      </c>
      <c r="AZ687" t="s">
        <v>86</v>
      </c>
      <c r="BA687" t="s">
        <v>86</v>
      </c>
      <c r="BB687" t="s">
        <v>86</v>
      </c>
      <c r="BC687" t="s">
        <v>86</v>
      </c>
      <c r="BD687" t="s">
        <v>86</v>
      </c>
      <c r="BE687" t="s">
        <v>86</v>
      </c>
    </row>
    <row r="688" spans="1:57" x14ac:dyDescent="0.45">
      <c r="A688" t="s">
        <v>1553</v>
      </c>
      <c r="B688" t="s">
        <v>77</v>
      </c>
      <c r="C688" t="s">
        <v>1543</v>
      </c>
      <c r="D688" t="s">
        <v>79</v>
      </c>
      <c r="E688" s="2" t="str">
        <f t="shared" si="18"/>
        <v>FX220313930</v>
      </c>
      <c r="F688" t="s">
        <v>80</v>
      </c>
      <c r="G688" t="s">
        <v>80</v>
      </c>
      <c r="H688" t="s">
        <v>81</v>
      </c>
      <c r="I688" t="s">
        <v>1554</v>
      </c>
      <c r="J688">
        <v>65</v>
      </c>
      <c r="K688" t="s">
        <v>83</v>
      </c>
      <c r="L688" t="s">
        <v>84</v>
      </c>
      <c r="M688" t="s">
        <v>85</v>
      </c>
      <c r="N688">
        <v>2</v>
      </c>
      <c r="O688" s="1">
        <v>44655.895636574074</v>
      </c>
      <c r="P688" s="1">
        <v>44656.033206018517</v>
      </c>
      <c r="Q688">
        <v>11090</v>
      </c>
      <c r="R688">
        <v>796</v>
      </c>
      <c r="S688" t="b">
        <v>0</v>
      </c>
      <c r="T688" t="s">
        <v>86</v>
      </c>
      <c r="U688" t="b">
        <v>0</v>
      </c>
      <c r="V688" t="s">
        <v>350</v>
      </c>
      <c r="W688" s="1">
        <v>44655.92690972222</v>
      </c>
      <c r="X688">
        <v>547</v>
      </c>
      <c r="Y688">
        <v>60</v>
      </c>
      <c r="Z688">
        <v>0</v>
      </c>
      <c r="AA688">
        <v>60</v>
      </c>
      <c r="AB688">
        <v>0</v>
      </c>
      <c r="AC688">
        <v>11</v>
      </c>
      <c r="AD688">
        <v>5</v>
      </c>
      <c r="AE688">
        <v>0</v>
      </c>
      <c r="AF688">
        <v>0</v>
      </c>
      <c r="AG688">
        <v>0</v>
      </c>
      <c r="AH688" t="s">
        <v>239</v>
      </c>
      <c r="AI688" s="1">
        <v>44656.033206018517</v>
      </c>
      <c r="AJ688">
        <v>249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5</v>
      </c>
      <c r="AQ688">
        <v>0</v>
      </c>
      <c r="AR688">
        <v>0</v>
      </c>
      <c r="AS688">
        <v>0</v>
      </c>
      <c r="AT688" t="s">
        <v>86</v>
      </c>
      <c r="AU688" t="s">
        <v>86</v>
      </c>
      <c r="AV688" t="s">
        <v>86</v>
      </c>
      <c r="AW688" t="s">
        <v>86</v>
      </c>
      <c r="AX688" t="s">
        <v>86</v>
      </c>
      <c r="AY688" t="s">
        <v>86</v>
      </c>
      <c r="AZ688" t="s">
        <v>86</v>
      </c>
      <c r="BA688" t="s">
        <v>86</v>
      </c>
      <c r="BB688" t="s">
        <v>86</v>
      </c>
      <c r="BC688" t="s">
        <v>86</v>
      </c>
      <c r="BD688" t="s">
        <v>86</v>
      </c>
      <c r="BE688" t="s">
        <v>86</v>
      </c>
    </row>
    <row r="689" spans="1:57" x14ac:dyDescent="0.45">
      <c r="A689" t="s">
        <v>1555</v>
      </c>
      <c r="B689" t="s">
        <v>77</v>
      </c>
      <c r="C689" t="s">
        <v>1543</v>
      </c>
      <c r="D689" t="s">
        <v>79</v>
      </c>
      <c r="E689" s="2" t="str">
        <f t="shared" si="18"/>
        <v>FX220313930</v>
      </c>
      <c r="F689" t="s">
        <v>80</v>
      </c>
      <c r="G689" t="s">
        <v>80</v>
      </c>
      <c r="H689" t="s">
        <v>81</v>
      </c>
      <c r="I689" t="s">
        <v>1556</v>
      </c>
      <c r="J689">
        <v>28</v>
      </c>
      <c r="K689" t="s">
        <v>83</v>
      </c>
      <c r="L689" t="s">
        <v>84</v>
      </c>
      <c r="M689" t="s">
        <v>85</v>
      </c>
      <c r="N689">
        <v>2</v>
      </c>
      <c r="O689" s="1">
        <v>44655.895775462966</v>
      </c>
      <c r="P689" s="1">
        <v>44656.034907407404</v>
      </c>
      <c r="Q689">
        <v>11713</v>
      </c>
      <c r="R689">
        <v>308</v>
      </c>
      <c r="S689" t="b">
        <v>0</v>
      </c>
      <c r="T689" t="s">
        <v>86</v>
      </c>
      <c r="U689" t="b">
        <v>0</v>
      </c>
      <c r="V689" t="s">
        <v>314</v>
      </c>
      <c r="W689" s="1">
        <v>44655.923842592594</v>
      </c>
      <c r="X689">
        <v>162</v>
      </c>
      <c r="Y689">
        <v>21</v>
      </c>
      <c r="Z689">
        <v>0</v>
      </c>
      <c r="AA689">
        <v>21</v>
      </c>
      <c r="AB689">
        <v>0</v>
      </c>
      <c r="AC689">
        <v>0</v>
      </c>
      <c r="AD689">
        <v>7</v>
      </c>
      <c r="AE689">
        <v>0</v>
      </c>
      <c r="AF689">
        <v>0</v>
      </c>
      <c r="AG689">
        <v>0</v>
      </c>
      <c r="AH689" t="s">
        <v>239</v>
      </c>
      <c r="AI689" s="1">
        <v>44656.034907407404</v>
      </c>
      <c r="AJ689">
        <v>146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7</v>
      </c>
      <c r="AQ689">
        <v>0</v>
      </c>
      <c r="AR689">
        <v>0</v>
      </c>
      <c r="AS689">
        <v>0</v>
      </c>
      <c r="AT689" t="s">
        <v>86</v>
      </c>
      <c r="AU689" t="s">
        <v>86</v>
      </c>
      <c r="AV689" t="s">
        <v>86</v>
      </c>
      <c r="AW689" t="s">
        <v>86</v>
      </c>
      <c r="AX689" t="s">
        <v>86</v>
      </c>
      <c r="AY689" t="s">
        <v>86</v>
      </c>
      <c r="AZ689" t="s">
        <v>86</v>
      </c>
      <c r="BA689" t="s">
        <v>86</v>
      </c>
      <c r="BB689" t="s">
        <v>86</v>
      </c>
      <c r="BC689" t="s">
        <v>86</v>
      </c>
      <c r="BD689" t="s">
        <v>86</v>
      </c>
      <c r="BE689" t="s">
        <v>86</v>
      </c>
    </row>
    <row r="690" spans="1:57" x14ac:dyDescent="0.45">
      <c r="A690" t="s">
        <v>1557</v>
      </c>
      <c r="B690" t="s">
        <v>77</v>
      </c>
      <c r="C690" t="s">
        <v>1543</v>
      </c>
      <c r="D690" t="s">
        <v>79</v>
      </c>
      <c r="E690" s="2" t="str">
        <f t="shared" si="18"/>
        <v>FX220313930</v>
      </c>
      <c r="F690" t="s">
        <v>80</v>
      </c>
      <c r="G690" t="s">
        <v>80</v>
      </c>
      <c r="H690" t="s">
        <v>81</v>
      </c>
      <c r="I690" t="s">
        <v>1558</v>
      </c>
      <c r="J690">
        <v>28</v>
      </c>
      <c r="K690" t="s">
        <v>83</v>
      </c>
      <c r="L690" t="s">
        <v>84</v>
      </c>
      <c r="M690" t="s">
        <v>85</v>
      </c>
      <c r="N690">
        <v>2</v>
      </c>
      <c r="O690" s="1">
        <v>44655.896354166667</v>
      </c>
      <c r="P690" s="1">
        <v>44656.037199074075</v>
      </c>
      <c r="Q690">
        <v>11699</v>
      </c>
      <c r="R690">
        <v>470</v>
      </c>
      <c r="S690" t="b">
        <v>0</v>
      </c>
      <c r="T690" t="s">
        <v>86</v>
      </c>
      <c r="U690" t="b">
        <v>0</v>
      </c>
      <c r="V690" t="s">
        <v>314</v>
      </c>
      <c r="W690" s="1">
        <v>44655.92701388889</v>
      </c>
      <c r="X690">
        <v>273</v>
      </c>
      <c r="Y690">
        <v>21</v>
      </c>
      <c r="Z690">
        <v>0</v>
      </c>
      <c r="AA690">
        <v>21</v>
      </c>
      <c r="AB690">
        <v>0</v>
      </c>
      <c r="AC690">
        <v>5</v>
      </c>
      <c r="AD690">
        <v>7</v>
      </c>
      <c r="AE690">
        <v>0</v>
      </c>
      <c r="AF690">
        <v>0</v>
      </c>
      <c r="AG690">
        <v>0</v>
      </c>
      <c r="AH690" t="s">
        <v>239</v>
      </c>
      <c r="AI690" s="1">
        <v>44656.037199074075</v>
      </c>
      <c r="AJ690">
        <v>197</v>
      </c>
      <c r="AK690">
        <v>2</v>
      </c>
      <c r="AL690">
        <v>0</v>
      </c>
      <c r="AM690">
        <v>2</v>
      </c>
      <c r="AN690">
        <v>0</v>
      </c>
      <c r="AO690">
        <v>2</v>
      </c>
      <c r="AP690">
        <v>5</v>
      </c>
      <c r="AQ690">
        <v>0</v>
      </c>
      <c r="AR690">
        <v>0</v>
      </c>
      <c r="AS690">
        <v>0</v>
      </c>
      <c r="AT690" t="s">
        <v>86</v>
      </c>
      <c r="AU690" t="s">
        <v>86</v>
      </c>
      <c r="AV690" t="s">
        <v>86</v>
      </c>
      <c r="AW690" t="s">
        <v>86</v>
      </c>
      <c r="AX690" t="s">
        <v>86</v>
      </c>
      <c r="AY690" t="s">
        <v>86</v>
      </c>
      <c r="AZ690" t="s">
        <v>86</v>
      </c>
      <c r="BA690" t="s">
        <v>86</v>
      </c>
      <c r="BB690" t="s">
        <v>86</v>
      </c>
      <c r="BC690" t="s">
        <v>86</v>
      </c>
      <c r="BD690" t="s">
        <v>86</v>
      </c>
      <c r="BE690" t="s">
        <v>86</v>
      </c>
    </row>
    <row r="691" spans="1:57" x14ac:dyDescent="0.45">
      <c r="A691" t="s">
        <v>1559</v>
      </c>
      <c r="B691" t="s">
        <v>77</v>
      </c>
      <c r="C691" t="s">
        <v>1543</v>
      </c>
      <c r="D691" t="s">
        <v>79</v>
      </c>
      <c r="E691" s="2" t="str">
        <f t="shared" si="18"/>
        <v>FX220313930</v>
      </c>
      <c r="F691" t="s">
        <v>80</v>
      </c>
      <c r="G691" t="s">
        <v>80</v>
      </c>
      <c r="H691" t="s">
        <v>81</v>
      </c>
      <c r="I691" t="s">
        <v>1560</v>
      </c>
      <c r="J691">
        <v>64</v>
      </c>
      <c r="K691" t="s">
        <v>83</v>
      </c>
      <c r="L691" t="s">
        <v>84</v>
      </c>
      <c r="M691" t="s">
        <v>85</v>
      </c>
      <c r="N691">
        <v>2</v>
      </c>
      <c r="O691" s="1">
        <v>44655.896793981483</v>
      </c>
      <c r="P691" s="1">
        <v>44656.045740740738</v>
      </c>
      <c r="Q691">
        <v>10853</v>
      </c>
      <c r="R691">
        <v>2016</v>
      </c>
      <c r="S691" t="b">
        <v>0</v>
      </c>
      <c r="T691" t="s">
        <v>86</v>
      </c>
      <c r="U691" t="b">
        <v>0</v>
      </c>
      <c r="V691" t="s">
        <v>350</v>
      </c>
      <c r="W691" s="1">
        <v>44655.941724537035</v>
      </c>
      <c r="X691">
        <v>1279</v>
      </c>
      <c r="Y691">
        <v>83</v>
      </c>
      <c r="Z691">
        <v>0</v>
      </c>
      <c r="AA691">
        <v>83</v>
      </c>
      <c r="AB691">
        <v>0</v>
      </c>
      <c r="AC691">
        <v>35</v>
      </c>
      <c r="AD691">
        <v>-19</v>
      </c>
      <c r="AE691">
        <v>0</v>
      </c>
      <c r="AF691">
        <v>0</v>
      </c>
      <c r="AG691">
        <v>0</v>
      </c>
      <c r="AH691" t="s">
        <v>239</v>
      </c>
      <c r="AI691" s="1">
        <v>44656.045740740738</v>
      </c>
      <c r="AJ691">
        <v>737</v>
      </c>
      <c r="AK691">
        <v>6</v>
      </c>
      <c r="AL691">
        <v>0</v>
      </c>
      <c r="AM691">
        <v>6</v>
      </c>
      <c r="AN691">
        <v>0</v>
      </c>
      <c r="AO691">
        <v>6</v>
      </c>
      <c r="AP691">
        <v>-25</v>
      </c>
      <c r="AQ691">
        <v>0</v>
      </c>
      <c r="AR691">
        <v>0</v>
      </c>
      <c r="AS691">
        <v>0</v>
      </c>
      <c r="AT691" t="s">
        <v>86</v>
      </c>
      <c r="AU691" t="s">
        <v>86</v>
      </c>
      <c r="AV691" t="s">
        <v>86</v>
      </c>
      <c r="AW691" t="s">
        <v>86</v>
      </c>
      <c r="AX691" t="s">
        <v>86</v>
      </c>
      <c r="AY691" t="s">
        <v>86</v>
      </c>
      <c r="AZ691" t="s">
        <v>86</v>
      </c>
      <c r="BA691" t="s">
        <v>86</v>
      </c>
      <c r="BB691" t="s">
        <v>86</v>
      </c>
      <c r="BC691" t="s">
        <v>86</v>
      </c>
      <c r="BD691" t="s">
        <v>86</v>
      </c>
      <c r="BE691" t="s">
        <v>86</v>
      </c>
    </row>
    <row r="692" spans="1:57" x14ac:dyDescent="0.45">
      <c r="A692" t="s">
        <v>1561</v>
      </c>
      <c r="B692" t="s">
        <v>77</v>
      </c>
      <c r="C692" t="s">
        <v>1543</v>
      </c>
      <c r="D692" t="s">
        <v>79</v>
      </c>
      <c r="E692" s="2" t="str">
        <f t="shared" si="18"/>
        <v>FX220313930</v>
      </c>
      <c r="F692" t="s">
        <v>80</v>
      </c>
      <c r="G692" t="s">
        <v>80</v>
      </c>
      <c r="H692" t="s">
        <v>81</v>
      </c>
      <c r="I692" t="s">
        <v>1562</v>
      </c>
      <c r="J692">
        <v>65</v>
      </c>
      <c r="K692" t="s">
        <v>83</v>
      </c>
      <c r="L692" t="s">
        <v>84</v>
      </c>
      <c r="M692" t="s">
        <v>85</v>
      </c>
      <c r="N692">
        <v>2</v>
      </c>
      <c r="O692" s="1">
        <v>44655.897280092591</v>
      </c>
      <c r="P692" s="1">
        <v>44656.05364583333</v>
      </c>
      <c r="Q692">
        <v>12612</v>
      </c>
      <c r="R692">
        <v>898</v>
      </c>
      <c r="S692" t="b">
        <v>0</v>
      </c>
      <c r="T692" t="s">
        <v>86</v>
      </c>
      <c r="U692" t="b">
        <v>0</v>
      </c>
      <c r="V692" t="s">
        <v>314</v>
      </c>
      <c r="W692" s="1">
        <v>44655.929409722223</v>
      </c>
      <c r="X692">
        <v>206</v>
      </c>
      <c r="Y692">
        <v>60</v>
      </c>
      <c r="Z692">
        <v>0</v>
      </c>
      <c r="AA692">
        <v>60</v>
      </c>
      <c r="AB692">
        <v>0</v>
      </c>
      <c r="AC692">
        <v>1</v>
      </c>
      <c r="AD692">
        <v>5</v>
      </c>
      <c r="AE692">
        <v>0</v>
      </c>
      <c r="AF692">
        <v>0</v>
      </c>
      <c r="AG692">
        <v>0</v>
      </c>
      <c r="AH692" t="s">
        <v>351</v>
      </c>
      <c r="AI692" s="1">
        <v>44656.05364583333</v>
      </c>
      <c r="AJ692">
        <v>692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</v>
      </c>
      <c r="AQ692">
        <v>0</v>
      </c>
      <c r="AR692">
        <v>0</v>
      </c>
      <c r="AS692">
        <v>0</v>
      </c>
      <c r="AT692" t="s">
        <v>86</v>
      </c>
      <c r="AU692" t="s">
        <v>86</v>
      </c>
      <c r="AV692" t="s">
        <v>86</v>
      </c>
      <c r="AW692" t="s">
        <v>86</v>
      </c>
      <c r="AX692" t="s">
        <v>86</v>
      </c>
      <c r="AY692" t="s">
        <v>86</v>
      </c>
      <c r="AZ692" t="s">
        <v>86</v>
      </c>
      <c r="BA692" t="s">
        <v>86</v>
      </c>
      <c r="BB692" t="s">
        <v>86</v>
      </c>
      <c r="BC692" t="s">
        <v>86</v>
      </c>
      <c r="BD692" t="s">
        <v>86</v>
      </c>
      <c r="BE692" t="s">
        <v>86</v>
      </c>
    </row>
    <row r="693" spans="1:57" x14ac:dyDescent="0.45">
      <c r="A693" t="s">
        <v>1563</v>
      </c>
      <c r="B693" t="s">
        <v>77</v>
      </c>
      <c r="C693" t="s">
        <v>1543</v>
      </c>
      <c r="D693" t="s">
        <v>79</v>
      </c>
      <c r="E693" s="2" t="str">
        <f t="shared" si="18"/>
        <v>FX220313930</v>
      </c>
      <c r="F693" t="s">
        <v>80</v>
      </c>
      <c r="G693" t="s">
        <v>80</v>
      </c>
      <c r="H693" t="s">
        <v>81</v>
      </c>
      <c r="I693" t="s">
        <v>1564</v>
      </c>
      <c r="J693">
        <v>65</v>
      </c>
      <c r="K693" t="s">
        <v>83</v>
      </c>
      <c r="L693" t="s">
        <v>84</v>
      </c>
      <c r="M693" t="s">
        <v>85</v>
      </c>
      <c r="N693">
        <v>2</v>
      </c>
      <c r="O693" s="1">
        <v>44655.897407407407</v>
      </c>
      <c r="P693" s="1">
        <v>44656.050833333335</v>
      </c>
      <c r="Q693">
        <v>12673</v>
      </c>
      <c r="R693">
        <v>583</v>
      </c>
      <c r="S693" t="b">
        <v>0</v>
      </c>
      <c r="T693" t="s">
        <v>86</v>
      </c>
      <c r="U693" t="b">
        <v>0</v>
      </c>
      <c r="V693" t="s">
        <v>314</v>
      </c>
      <c r="W693" s="1">
        <v>44655.931076388886</v>
      </c>
      <c r="X693">
        <v>144</v>
      </c>
      <c r="Y693">
        <v>60</v>
      </c>
      <c r="Z693">
        <v>0</v>
      </c>
      <c r="AA693">
        <v>60</v>
      </c>
      <c r="AB693">
        <v>0</v>
      </c>
      <c r="AC693">
        <v>2</v>
      </c>
      <c r="AD693">
        <v>5</v>
      </c>
      <c r="AE693">
        <v>0</v>
      </c>
      <c r="AF693">
        <v>0</v>
      </c>
      <c r="AG693">
        <v>0</v>
      </c>
      <c r="AH693" t="s">
        <v>239</v>
      </c>
      <c r="AI693" s="1">
        <v>44656.050833333335</v>
      </c>
      <c r="AJ693">
        <v>439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5</v>
      </c>
      <c r="AQ693">
        <v>0</v>
      </c>
      <c r="AR693">
        <v>0</v>
      </c>
      <c r="AS693">
        <v>0</v>
      </c>
      <c r="AT693" t="s">
        <v>86</v>
      </c>
      <c r="AU693" t="s">
        <v>86</v>
      </c>
      <c r="AV693" t="s">
        <v>86</v>
      </c>
      <c r="AW693" t="s">
        <v>86</v>
      </c>
      <c r="AX693" t="s">
        <v>86</v>
      </c>
      <c r="AY693" t="s">
        <v>86</v>
      </c>
      <c r="AZ693" t="s">
        <v>86</v>
      </c>
      <c r="BA693" t="s">
        <v>86</v>
      </c>
      <c r="BB693" t="s">
        <v>86</v>
      </c>
      <c r="BC693" t="s">
        <v>86</v>
      </c>
      <c r="BD693" t="s">
        <v>86</v>
      </c>
      <c r="BE693" t="s">
        <v>86</v>
      </c>
    </row>
    <row r="694" spans="1:57" x14ac:dyDescent="0.45">
      <c r="A694" t="s">
        <v>1565</v>
      </c>
      <c r="B694" t="s">
        <v>77</v>
      </c>
      <c r="C694" t="s">
        <v>1543</v>
      </c>
      <c r="D694" t="s">
        <v>79</v>
      </c>
      <c r="E694" s="2" t="str">
        <f t="shared" si="18"/>
        <v>FX220313930</v>
      </c>
      <c r="F694" t="s">
        <v>80</v>
      </c>
      <c r="G694" t="s">
        <v>80</v>
      </c>
      <c r="H694" t="s">
        <v>81</v>
      </c>
      <c r="I694" t="s">
        <v>1566</v>
      </c>
      <c r="J694">
        <v>65</v>
      </c>
      <c r="K694" t="s">
        <v>83</v>
      </c>
      <c r="L694" t="s">
        <v>84</v>
      </c>
      <c r="M694" t="s">
        <v>85</v>
      </c>
      <c r="N694">
        <v>2</v>
      </c>
      <c r="O694" s="1">
        <v>44655.897858796299</v>
      </c>
      <c r="P694" s="1">
        <v>44656.054386574076</v>
      </c>
      <c r="Q694">
        <v>12792</v>
      </c>
      <c r="R694">
        <v>732</v>
      </c>
      <c r="S694" t="b">
        <v>0</v>
      </c>
      <c r="T694" t="s">
        <v>86</v>
      </c>
      <c r="U694" t="b">
        <v>0</v>
      </c>
      <c r="V694" t="s">
        <v>244</v>
      </c>
      <c r="W694" s="1">
        <v>44655.935347222221</v>
      </c>
      <c r="X694">
        <v>426</v>
      </c>
      <c r="Y694">
        <v>60</v>
      </c>
      <c r="Z694">
        <v>0</v>
      </c>
      <c r="AA694">
        <v>60</v>
      </c>
      <c r="AB694">
        <v>0</v>
      </c>
      <c r="AC694">
        <v>9</v>
      </c>
      <c r="AD694">
        <v>5</v>
      </c>
      <c r="AE694">
        <v>0</v>
      </c>
      <c r="AF694">
        <v>0</v>
      </c>
      <c r="AG694">
        <v>0</v>
      </c>
      <c r="AH694" t="s">
        <v>239</v>
      </c>
      <c r="AI694" s="1">
        <v>44656.054386574076</v>
      </c>
      <c r="AJ694">
        <v>306</v>
      </c>
      <c r="AK694">
        <v>2</v>
      </c>
      <c r="AL694">
        <v>0</v>
      </c>
      <c r="AM694">
        <v>2</v>
      </c>
      <c r="AN694">
        <v>0</v>
      </c>
      <c r="AO694">
        <v>2</v>
      </c>
      <c r="AP694">
        <v>3</v>
      </c>
      <c r="AQ694">
        <v>0</v>
      </c>
      <c r="AR694">
        <v>0</v>
      </c>
      <c r="AS694">
        <v>0</v>
      </c>
      <c r="AT694" t="s">
        <v>86</v>
      </c>
      <c r="AU694" t="s">
        <v>86</v>
      </c>
      <c r="AV694" t="s">
        <v>86</v>
      </c>
      <c r="AW694" t="s">
        <v>86</v>
      </c>
      <c r="AX694" t="s">
        <v>86</v>
      </c>
      <c r="AY694" t="s">
        <v>86</v>
      </c>
      <c r="AZ694" t="s">
        <v>86</v>
      </c>
      <c r="BA694" t="s">
        <v>86</v>
      </c>
      <c r="BB694" t="s">
        <v>86</v>
      </c>
      <c r="BC694" t="s">
        <v>86</v>
      </c>
      <c r="BD694" t="s">
        <v>86</v>
      </c>
      <c r="BE694" t="s">
        <v>86</v>
      </c>
    </row>
    <row r="695" spans="1:57" x14ac:dyDescent="0.45">
      <c r="A695" t="s">
        <v>1567</v>
      </c>
      <c r="B695" t="s">
        <v>77</v>
      </c>
      <c r="C695" t="s">
        <v>1543</v>
      </c>
      <c r="D695" t="s">
        <v>79</v>
      </c>
      <c r="E695" s="2" t="str">
        <f t="shared" si="18"/>
        <v>FX220313930</v>
      </c>
      <c r="F695" t="s">
        <v>80</v>
      </c>
      <c r="G695" t="s">
        <v>80</v>
      </c>
      <c r="H695" t="s">
        <v>81</v>
      </c>
      <c r="I695" t="s">
        <v>1568</v>
      </c>
      <c r="J695">
        <v>28</v>
      </c>
      <c r="K695" t="s">
        <v>83</v>
      </c>
      <c r="L695" t="s">
        <v>84</v>
      </c>
      <c r="M695" t="s">
        <v>85</v>
      </c>
      <c r="N695">
        <v>2</v>
      </c>
      <c r="O695" s="1">
        <v>44655.898182870369</v>
      </c>
      <c r="P695" s="1">
        <v>44656.058807870373</v>
      </c>
      <c r="Q695">
        <v>13306</v>
      </c>
      <c r="R695">
        <v>572</v>
      </c>
      <c r="S695" t="b">
        <v>0</v>
      </c>
      <c r="T695" t="s">
        <v>86</v>
      </c>
      <c r="U695" t="b">
        <v>0</v>
      </c>
      <c r="V695" t="s">
        <v>314</v>
      </c>
      <c r="W695" s="1">
        <v>44655.932557870372</v>
      </c>
      <c r="X695">
        <v>127</v>
      </c>
      <c r="Y695">
        <v>21</v>
      </c>
      <c r="Z695">
        <v>0</v>
      </c>
      <c r="AA695">
        <v>21</v>
      </c>
      <c r="AB695">
        <v>0</v>
      </c>
      <c r="AC695">
        <v>1</v>
      </c>
      <c r="AD695">
        <v>7</v>
      </c>
      <c r="AE695">
        <v>0</v>
      </c>
      <c r="AF695">
        <v>0</v>
      </c>
      <c r="AG695">
        <v>0</v>
      </c>
      <c r="AH695" t="s">
        <v>351</v>
      </c>
      <c r="AI695" s="1">
        <v>44656.058807870373</v>
      </c>
      <c r="AJ695">
        <v>445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7</v>
      </c>
      <c r="AQ695">
        <v>0</v>
      </c>
      <c r="AR695">
        <v>0</v>
      </c>
      <c r="AS695">
        <v>0</v>
      </c>
      <c r="AT695" t="s">
        <v>86</v>
      </c>
      <c r="AU695" t="s">
        <v>86</v>
      </c>
      <c r="AV695" t="s">
        <v>86</v>
      </c>
      <c r="AW695" t="s">
        <v>86</v>
      </c>
      <c r="AX695" t="s">
        <v>86</v>
      </c>
      <c r="AY695" t="s">
        <v>86</v>
      </c>
      <c r="AZ695" t="s">
        <v>86</v>
      </c>
      <c r="BA695" t="s">
        <v>86</v>
      </c>
      <c r="BB695" t="s">
        <v>86</v>
      </c>
      <c r="BC695" t="s">
        <v>86</v>
      </c>
      <c r="BD695" t="s">
        <v>86</v>
      </c>
      <c r="BE695" t="s">
        <v>86</v>
      </c>
    </row>
    <row r="696" spans="1:57" x14ac:dyDescent="0.45">
      <c r="A696" t="s">
        <v>1569</v>
      </c>
      <c r="B696" t="s">
        <v>77</v>
      </c>
      <c r="C696" t="s">
        <v>1543</v>
      </c>
      <c r="D696" t="s">
        <v>79</v>
      </c>
      <c r="E696" s="2" t="str">
        <f t="shared" si="18"/>
        <v>FX220313930</v>
      </c>
      <c r="F696" t="s">
        <v>80</v>
      </c>
      <c r="G696" t="s">
        <v>80</v>
      </c>
      <c r="H696" t="s">
        <v>81</v>
      </c>
      <c r="I696" t="s">
        <v>1570</v>
      </c>
      <c r="J696">
        <v>65</v>
      </c>
      <c r="K696" t="s">
        <v>83</v>
      </c>
      <c r="L696" t="s">
        <v>84</v>
      </c>
      <c r="M696" t="s">
        <v>85</v>
      </c>
      <c r="N696">
        <v>2</v>
      </c>
      <c r="O696" s="1">
        <v>44655.898287037038</v>
      </c>
      <c r="P696" s="1">
        <v>44656.061863425923</v>
      </c>
      <c r="Q696">
        <v>13039</v>
      </c>
      <c r="R696">
        <v>1094</v>
      </c>
      <c r="S696" t="b">
        <v>0</v>
      </c>
      <c r="T696" t="s">
        <v>86</v>
      </c>
      <c r="U696" t="b">
        <v>0</v>
      </c>
      <c r="V696" t="s">
        <v>244</v>
      </c>
      <c r="W696" s="1">
        <v>44655.948900462965</v>
      </c>
      <c r="X696">
        <v>605</v>
      </c>
      <c r="Y696">
        <v>60</v>
      </c>
      <c r="Z696">
        <v>0</v>
      </c>
      <c r="AA696">
        <v>60</v>
      </c>
      <c r="AB696">
        <v>0</v>
      </c>
      <c r="AC696">
        <v>11</v>
      </c>
      <c r="AD696">
        <v>5</v>
      </c>
      <c r="AE696">
        <v>0</v>
      </c>
      <c r="AF696">
        <v>0</v>
      </c>
      <c r="AG696">
        <v>0</v>
      </c>
      <c r="AH696" t="s">
        <v>239</v>
      </c>
      <c r="AI696" s="1">
        <v>44656.061863425923</v>
      </c>
      <c r="AJ696">
        <v>475</v>
      </c>
      <c r="AK696">
        <v>3</v>
      </c>
      <c r="AL696">
        <v>0</v>
      </c>
      <c r="AM696">
        <v>3</v>
      </c>
      <c r="AN696">
        <v>0</v>
      </c>
      <c r="AO696">
        <v>2</v>
      </c>
      <c r="AP696">
        <v>2</v>
      </c>
      <c r="AQ696">
        <v>0</v>
      </c>
      <c r="AR696">
        <v>0</v>
      </c>
      <c r="AS696">
        <v>0</v>
      </c>
      <c r="AT696" t="s">
        <v>86</v>
      </c>
      <c r="AU696" t="s">
        <v>86</v>
      </c>
      <c r="AV696" t="s">
        <v>86</v>
      </c>
      <c r="AW696" t="s">
        <v>86</v>
      </c>
      <c r="AX696" t="s">
        <v>86</v>
      </c>
      <c r="AY696" t="s">
        <v>86</v>
      </c>
      <c r="AZ696" t="s">
        <v>86</v>
      </c>
      <c r="BA696" t="s">
        <v>86</v>
      </c>
      <c r="BB696" t="s">
        <v>86</v>
      </c>
      <c r="BC696" t="s">
        <v>86</v>
      </c>
      <c r="BD696" t="s">
        <v>86</v>
      </c>
      <c r="BE696" t="s">
        <v>86</v>
      </c>
    </row>
    <row r="697" spans="1:57" x14ac:dyDescent="0.45">
      <c r="A697" t="s">
        <v>1571</v>
      </c>
      <c r="B697" t="s">
        <v>77</v>
      </c>
      <c r="C697" t="s">
        <v>1543</v>
      </c>
      <c r="D697" t="s">
        <v>79</v>
      </c>
      <c r="E697" s="2" t="str">
        <f t="shared" si="18"/>
        <v>FX220313930</v>
      </c>
      <c r="F697" t="s">
        <v>80</v>
      </c>
      <c r="G697" t="s">
        <v>80</v>
      </c>
      <c r="H697" t="s">
        <v>81</v>
      </c>
      <c r="I697" t="s">
        <v>1572</v>
      </c>
      <c r="J697">
        <v>28</v>
      </c>
      <c r="K697" t="s">
        <v>83</v>
      </c>
      <c r="L697" t="s">
        <v>84</v>
      </c>
      <c r="M697" t="s">
        <v>85</v>
      </c>
      <c r="N697">
        <v>2</v>
      </c>
      <c r="O697" s="1">
        <v>44655.898773148147</v>
      </c>
      <c r="P697" s="1">
        <v>44656.063993055555</v>
      </c>
      <c r="Q697">
        <v>13570</v>
      </c>
      <c r="R697">
        <v>705</v>
      </c>
      <c r="S697" t="b">
        <v>0</v>
      </c>
      <c r="T697" t="s">
        <v>86</v>
      </c>
      <c r="U697" t="b">
        <v>0</v>
      </c>
      <c r="V697" t="s">
        <v>244</v>
      </c>
      <c r="W697" s="1">
        <v>44655.951898148145</v>
      </c>
      <c r="X697">
        <v>258</v>
      </c>
      <c r="Y697">
        <v>21</v>
      </c>
      <c r="Z697">
        <v>0</v>
      </c>
      <c r="AA697">
        <v>21</v>
      </c>
      <c r="AB697">
        <v>0</v>
      </c>
      <c r="AC697">
        <v>6</v>
      </c>
      <c r="AD697">
        <v>7</v>
      </c>
      <c r="AE697">
        <v>0</v>
      </c>
      <c r="AF697">
        <v>0</v>
      </c>
      <c r="AG697">
        <v>0</v>
      </c>
      <c r="AH697" t="s">
        <v>351</v>
      </c>
      <c r="AI697" s="1">
        <v>44656.063993055555</v>
      </c>
      <c r="AJ697">
        <v>447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7</v>
      </c>
      <c r="AQ697">
        <v>0</v>
      </c>
      <c r="AR697">
        <v>0</v>
      </c>
      <c r="AS697">
        <v>0</v>
      </c>
      <c r="AT697" t="s">
        <v>86</v>
      </c>
      <c r="AU697" t="s">
        <v>86</v>
      </c>
      <c r="AV697" t="s">
        <v>86</v>
      </c>
      <c r="AW697" t="s">
        <v>86</v>
      </c>
      <c r="AX697" t="s">
        <v>86</v>
      </c>
      <c r="AY697" t="s">
        <v>86</v>
      </c>
      <c r="AZ697" t="s">
        <v>86</v>
      </c>
      <c r="BA697" t="s">
        <v>86</v>
      </c>
      <c r="BB697" t="s">
        <v>86</v>
      </c>
      <c r="BC697" t="s">
        <v>86</v>
      </c>
      <c r="BD697" t="s">
        <v>86</v>
      </c>
      <c r="BE697" t="s">
        <v>86</v>
      </c>
    </row>
    <row r="698" spans="1:57" x14ac:dyDescent="0.45">
      <c r="A698" t="s">
        <v>1573</v>
      </c>
      <c r="B698" t="s">
        <v>77</v>
      </c>
      <c r="C698" t="s">
        <v>1543</v>
      </c>
      <c r="D698" t="s">
        <v>79</v>
      </c>
      <c r="E698" s="2" t="str">
        <f t="shared" si="18"/>
        <v>FX220313930</v>
      </c>
      <c r="F698" t="s">
        <v>80</v>
      </c>
      <c r="G698" t="s">
        <v>80</v>
      </c>
      <c r="H698" t="s">
        <v>81</v>
      </c>
      <c r="I698" t="s">
        <v>1574</v>
      </c>
      <c r="J698">
        <v>28</v>
      </c>
      <c r="K698" t="s">
        <v>83</v>
      </c>
      <c r="L698" t="s">
        <v>84</v>
      </c>
      <c r="M698" t="s">
        <v>85</v>
      </c>
      <c r="N698">
        <v>2</v>
      </c>
      <c r="O698" s="1">
        <v>44655.898854166669</v>
      </c>
      <c r="P698" s="1">
        <v>44656.063680555555</v>
      </c>
      <c r="Q698">
        <v>13873</v>
      </c>
      <c r="R698">
        <v>368</v>
      </c>
      <c r="S698" t="b">
        <v>0</v>
      </c>
      <c r="T698" t="s">
        <v>86</v>
      </c>
      <c r="U698" t="b">
        <v>0</v>
      </c>
      <c r="V698" t="s">
        <v>244</v>
      </c>
      <c r="W698" s="1">
        <v>44655.954363425924</v>
      </c>
      <c r="X698">
        <v>212</v>
      </c>
      <c r="Y698">
        <v>21</v>
      </c>
      <c r="Z698">
        <v>0</v>
      </c>
      <c r="AA698">
        <v>21</v>
      </c>
      <c r="AB698">
        <v>0</v>
      </c>
      <c r="AC698">
        <v>0</v>
      </c>
      <c r="AD698">
        <v>7</v>
      </c>
      <c r="AE698">
        <v>0</v>
      </c>
      <c r="AF698">
        <v>0</v>
      </c>
      <c r="AG698">
        <v>0</v>
      </c>
      <c r="AH698" t="s">
        <v>239</v>
      </c>
      <c r="AI698" s="1">
        <v>44656.063680555555</v>
      </c>
      <c r="AJ698">
        <v>156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7</v>
      </c>
      <c r="AQ698">
        <v>0</v>
      </c>
      <c r="AR698">
        <v>0</v>
      </c>
      <c r="AS698">
        <v>0</v>
      </c>
      <c r="AT698" t="s">
        <v>86</v>
      </c>
      <c r="AU698" t="s">
        <v>86</v>
      </c>
      <c r="AV698" t="s">
        <v>86</v>
      </c>
      <c r="AW698" t="s">
        <v>86</v>
      </c>
      <c r="AX698" t="s">
        <v>86</v>
      </c>
      <c r="AY698" t="s">
        <v>86</v>
      </c>
      <c r="AZ698" t="s">
        <v>86</v>
      </c>
      <c r="BA698" t="s">
        <v>86</v>
      </c>
      <c r="BB698" t="s">
        <v>86</v>
      </c>
      <c r="BC698" t="s">
        <v>86</v>
      </c>
      <c r="BD698" t="s">
        <v>86</v>
      </c>
      <c r="BE698" t="s">
        <v>86</v>
      </c>
    </row>
    <row r="699" spans="1:57" x14ac:dyDescent="0.45">
      <c r="A699" t="s">
        <v>1575</v>
      </c>
      <c r="B699" t="s">
        <v>77</v>
      </c>
      <c r="C699" t="s">
        <v>1576</v>
      </c>
      <c r="D699" t="s">
        <v>79</v>
      </c>
      <c r="E699" s="2" t="str">
        <f>HYPERLINK("capsilon://?command=openfolder&amp;siteaddress=FAM.docvelocity-na8.net&amp;folderid=FX14E2274F-93EA-1B32-8E23-B67144162927","FX220311268")</f>
        <v>FX220311268</v>
      </c>
      <c r="F699" t="s">
        <v>80</v>
      </c>
      <c r="G699" t="s">
        <v>80</v>
      </c>
      <c r="H699" t="s">
        <v>81</v>
      </c>
      <c r="I699" t="s">
        <v>1577</v>
      </c>
      <c r="J699">
        <v>74</v>
      </c>
      <c r="K699" t="s">
        <v>83</v>
      </c>
      <c r="L699" t="s">
        <v>84</v>
      </c>
      <c r="M699" t="s">
        <v>85</v>
      </c>
      <c r="N699">
        <v>2</v>
      </c>
      <c r="O699" s="1">
        <v>44655.903425925928</v>
      </c>
      <c r="P699" s="1">
        <v>44656.066111111111</v>
      </c>
      <c r="Q699">
        <v>13460</v>
      </c>
      <c r="R699">
        <v>596</v>
      </c>
      <c r="S699" t="b">
        <v>0</v>
      </c>
      <c r="T699" t="s">
        <v>86</v>
      </c>
      <c r="U699" t="b">
        <v>0</v>
      </c>
      <c r="V699" t="s">
        <v>244</v>
      </c>
      <c r="W699" s="1">
        <v>44655.958854166667</v>
      </c>
      <c r="X699">
        <v>387</v>
      </c>
      <c r="Y699">
        <v>64</v>
      </c>
      <c r="Z699">
        <v>0</v>
      </c>
      <c r="AA699">
        <v>64</v>
      </c>
      <c r="AB699">
        <v>0</v>
      </c>
      <c r="AC699">
        <v>7</v>
      </c>
      <c r="AD699">
        <v>10</v>
      </c>
      <c r="AE699">
        <v>0</v>
      </c>
      <c r="AF699">
        <v>0</v>
      </c>
      <c r="AG699">
        <v>0</v>
      </c>
      <c r="AH699" t="s">
        <v>239</v>
      </c>
      <c r="AI699" s="1">
        <v>44656.066111111111</v>
      </c>
      <c r="AJ699">
        <v>209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10</v>
      </c>
      <c r="AQ699">
        <v>0</v>
      </c>
      <c r="AR699">
        <v>0</v>
      </c>
      <c r="AS699">
        <v>0</v>
      </c>
      <c r="AT699" t="s">
        <v>86</v>
      </c>
      <c r="AU699" t="s">
        <v>86</v>
      </c>
      <c r="AV699" t="s">
        <v>86</v>
      </c>
      <c r="AW699" t="s">
        <v>86</v>
      </c>
      <c r="AX699" t="s">
        <v>86</v>
      </c>
      <c r="AY699" t="s">
        <v>86</v>
      </c>
      <c r="AZ699" t="s">
        <v>86</v>
      </c>
      <c r="BA699" t="s">
        <v>86</v>
      </c>
      <c r="BB699" t="s">
        <v>86</v>
      </c>
      <c r="BC699" t="s">
        <v>86</v>
      </c>
      <c r="BD699" t="s">
        <v>86</v>
      </c>
      <c r="BE699" t="s">
        <v>86</v>
      </c>
    </row>
    <row r="700" spans="1:57" x14ac:dyDescent="0.45">
      <c r="A700" t="s">
        <v>1578</v>
      </c>
      <c r="B700" t="s">
        <v>77</v>
      </c>
      <c r="C700" t="s">
        <v>1576</v>
      </c>
      <c r="D700" t="s">
        <v>79</v>
      </c>
      <c r="E700" s="2" t="str">
        <f>HYPERLINK("capsilon://?command=openfolder&amp;siteaddress=FAM.docvelocity-na8.net&amp;folderid=FX14E2274F-93EA-1B32-8E23-B67144162927","FX220311268")</f>
        <v>FX220311268</v>
      </c>
      <c r="F700" t="s">
        <v>80</v>
      </c>
      <c r="G700" t="s">
        <v>80</v>
      </c>
      <c r="H700" t="s">
        <v>81</v>
      </c>
      <c r="I700" t="s">
        <v>1579</v>
      </c>
      <c r="J700">
        <v>28</v>
      </c>
      <c r="K700" t="s">
        <v>83</v>
      </c>
      <c r="L700" t="s">
        <v>84</v>
      </c>
      <c r="M700" t="s">
        <v>85</v>
      </c>
      <c r="N700">
        <v>2</v>
      </c>
      <c r="O700" s="1">
        <v>44655.90351851852</v>
      </c>
      <c r="P700" s="1">
        <v>44656.069594907407</v>
      </c>
      <c r="Q700">
        <v>13756</v>
      </c>
      <c r="R700">
        <v>593</v>
      </c>
      <c r="S700" t="b">
        <v>0</v>
      </c>
      <c r="T700" t="s">
        <v>86</v>
      </c>
      <c r="U700" t="b">
        <v>0</v>
      </c>
      <c r="V700" t="s">
        <v>314</v>
      </c>
      <c r="W700" s="1">
        <v>44655.955983796295</v>
      </c>
      <c r="X700">
        <v>110</v>
      </c>
      <c r="Y700">
        <v>21</v>
      </c>
      <c r="Z700">
        <v>0</v>
      </c>
      <c r="AA700">
        <v>21</v>
      </c>
      <c r="AB700">
        <v>0</v>
      </c>
      <c r="AC700">
        <v>0</v>
      </c>
      <c r="AD700">
        <v>7</v>
      </c>
      <c r="AE700">
        <v>0</v>
      </c>
      <c r="AF700">
        <v>0</v>
      </c>
      <c r="AG700">
        <v>0</v>
      </c>
      <c r="AH700" t="s">
        <v>351</v>
      </c>
      <c r="AI700" s="1">
        <v>44656.069594907407</v>
      </c>
      <c r="AJ700">
        <v>483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7</v>
      </c>
      <c r="AQ700">
        <v>0</v>
      </c>
      <c r="AR700">
        <v>0</v>
      </c>
      <c r="AS700">
        <v>0</v>
      </c>
      <c r="AT700" t="s">
        <v>86</v>
      </c>
      <c r="AU700" t="s">
        <v>86</v>
      </c>
      <c r="AV700" t="s">
        <v>86</v>
      </c>
      <c r="AW700" t="s">
        <v>86</v>
      </c>
      <c r="AX700" t="s">
        <v>86</v>
      </c>
      <c r="AY700" t="s">
        <v>86</v>
      </c>
      <c r="AZ700" t="s">
        <v>86</v>
      </c>
      <c r="BA700" t="s">
        <v>86</v>
      </c>
      <c r="BB700" t="s">
        <v>86</v>
      </c>
      <c r="BC700" t="s">
        <v>86</v>
      </c>
      <c r="BD700" t="s">
        <v>86</v>
      </c>
      <c r="BE700" t="s">
        <v>86</v>
      </c>
    </row>
    <row r="701" spans="1:57" x14ac:dyDescent="0.45">
      <c r="A701" t="s">
        <v>1580</v>
      </c>
      <c r="B701" t="s">
        <v>77</v>
      </c>
      <c r="C701" t="s">
        <v>1576</v>
      </c>
      <c r="D701" t="s">
        <v>79</v>
      </c>
      <c r="E701" s="2" t="str">
        <f>HYPERLINK("capsilon://?command=openfolder&amp;siteaddress=FAM.docvelocity-na8.net&amp;folderid=FX14E2274F-93EA-1B32-8E23-B67144162927","FX220311268")</f>
        <v>FX220311268</v>
      </c>
      <c r="F701" t="s">
        <v>80</v>
      </c>
      <c r="G701" t="s">
        <v>80</v>
      </c>
      <c r="H701" t="s">
        <v>81</v>
      </c>
      <c r="I701" t="s">
        <v>1581</v>
      </c>
      <c r="J701">
        <v>74</v>
      </c>
      <c r="K701" t="s">
        <v>83</v>
      </c>
      <c r="L701" t="s">
        <v>84</v>
      </c>
      <c r="M701" t="s">
        <v>85</v>
      </c>
      <c r="N701">
        <v>2</v>
      </c>
      <c r="O701" s="1">
        <v>44655.904664351852</v>
      </c>
      <c r="P701" s="1">
        <v>44656.067858796298</v>
      </c>
      <c r="Q701">
        <v>13711</v>
      </c>
      <c r="R701">
        <v>389</v>
      </c>
      <c r="S701" t="b">
        <v>0</v>
      </c>
      <c r="T701" t="s">
        <v>86</v>
      </c>
      <c r="U701" t="b">
        <v>0</v>
      </c>
      <c r="V701" t="s">
        <v>314</v>
      </c>
      <c r="W701" s="1">
        <v>44655.958761574075</v>
      </c>
      <c r="X701">
        <v>239</v>
      </c>
      <c r="Y701">
        <v>64</v>
      </c>
      <c r="Z701">
        <v>0</v>
      </c>
      <c r="AA701">
        <v>64</v>
      </c>
      <c r="AB701">
        <v>0</v>
      </c>
      <c r="AC701">
        <v>6</v>
      </c>
      <c r="AD701">
        <v>10</v>
      </c>
      <c r="AE701">
        <v>0</v>
      </c>
      <c r="AF701">
        <v>0</v>
      </c>
      <c r="AG701">
        <v>0</v>
      </c>
      <c r="AH701" t="s">
        <v>239</v>
      </c>
      <c r="AI701" s="1">
        <v>44656.067858796298</v>
      </c>
      <c r="AJ701">
        <v>150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10</v>
      </c>
      <c r="AQ701">
        <v>0</v>
      </c>
      <c r="AR701">
        <v>0</v>
      </c>
      <c r="AS701">
        <v>0</v>
      </c>
      <c r="AT701" t="s">
        <v>86</v>
      </c>
      <c r="AU701" t="s">
        <v>86</v>
      </c>
      <c r="AV701" t="s">
        <v>86</v>
      </c>
      <c r="AW701" t="s">
        <v>86</v>
      </c>
      <c r="AX701" t="s">
        <v>86</v>
      </c>
      <c r="AY701" t="s">
        <v>86</v>
      </c>
      <c r="AZ701" t="s">
        <v>86</v>
      </c>
      <c r="BA701" t="s">
        <v>86</v>
      </c>
      <c r="BB701" t="s">
        <v>86</v>
      </c>
      <c r="BC701" t="s">
        <v>86</v>
      </c>
      <c r="BD701" t="s">
        <v>86</v>
      </c>
      <c r="BE701" t="s">
        <v>86</v>
      </c>
    </row>
    <row r="702" spans="1:57" x14ac:dyDescent="0.45">
      <c r="A702" t="s">
        <v>1582</v>
      </c>
      <c r="B702" t="s">
        <v>77</v>
      </c>
      <c r="C702" t="s">
        <v>1583</v>
      </c>
      <c r="D702" t="s">
        <v>79</v>
      </c>
      <c r="E702" s="2" t="str">
        <f>HYPERLINK("capsilon://?command=openfolder&amp;siteaddress=FAM.docvelocity-na8.net&amp;folderid=FX9DA16A85-F027-CFAC-99DA-20C74B20B0AD","FX2204242")</f>
        <v>FX2204242</v>
      </c>
      <c r="F702" t="s">
        <v>80</v>
      </c>
      <c r="G702" t="s">
        <v>80</v>
      </c>
      <c r="H702" t="s">
        <v>81</v>
      </c>
      <c r="I702" t="s">
        <v>1584</v>
      </c>
      <c r="J702">
        <v>152</v>
      </c>
      <c r="K702" t="s">
        <v>83</v>
      </c>
      <c r="L702" t="s">
        <v>84</v>
      </c>
      <c r="M702" t="s">
        <v>85</v>
      </c>
      <c r="N702">
        <v>1</v>
      </c>
      <c r="O702" s="1">
        <v>44655.914641203701</v>
      </c>
      <c r="P702" s="1">
        <v>44655.967928240738</v>
      </c>
      <c r="Q702">
        <v>3881</v>
      </c>
      <c r="R702">
        <v>723</v>
      </c>
      <c r="S702" t="b">
        <v>0</v>
      </c>
      <c r="T702" t="s">
        <v>86</v>
      </c>
      <c r="U702" t="b">
        <v>0</v>
      </c>
      <c r="V702" t="s">
        <v>244</v>
      </c>
      <c r="W702" s="1">
        <v>44655.967928240738</v>
      </c>
      <c r="X702">
        <v>634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152</v>
      </c>
      <c r="AE702">
        <v>133</v>
      </c>
      <c r="AF702">
        <v>0</v>
      </c>
      <c r="AG702">
        <v>8</v>
      </c>
      <c r="AH702" t="s">
        <v>86</v>
      </c>
      <c r="AI702" t="s">
        <v>86</v>
      </c>
      <c r="AJ702" t="s">
        <v>86</v>
      </c>
      <c r="AK702" t="s">
        <v>86</v>
      </c>
      <c r="AL702" t="s">
        <v>86</v>
      </c>
      <c r="AM702" t="s">
        <v>86</v>
      </c>
      <c r="AN702" t="s">
        <v>86</v>
      </c>
      <c r="AO702" t="s">
        <v>86</v>
      </c>
      <c r="AP702" t="s">
        <v>86</v>
      </c>
      <c r="AQ702" t="s">
        <v>86</v>
      </c>
      <c r="AR702" t="s">
        <v>86</v>
      </c>
      <c r="AS702" t="s">
        <v>86</v>
      </c>
      <c r="AT702" t="s">
        <v>86</v>
      </c>
      <c r="AU702" t="s">
        <v>86</v>
      </c>
      <c r="AV702" t="s">
        <v>86</v>
      </c>
      <c r="AW702" t="s">
        <v>86</v>
      </c>
      <c r="AX702" t="s">
        <v>86</v>
      </c>
      <c r="AY702" t="s">
        <v>86</v>
      </c>
      <c r="AZ702" t="s">
        <v>86</v>
      </c>
      <c r="BA702" t="s">
        <v>86</v>
      </c>
      <c r="BB702" t="s">
        <v>86</v>
      </c>
      <c r="BC702" t="s">
        <v>86</v>
      </c>
      <c r="BD702" t="s">
        <v>86</v>
      </c>
      <c r="BE702" t="s">
        <v>86</v>
      </c>
    </row>
    <row r="703" spans="1:57" x14ac:dyDescent="0.45">
      <c r="A703" t="s">
        <v>1585</v>
      </c>
      <c r="B703" t="s">
        <v>77</v>
      </c>
      <c r="C703" t="s">
        <v>1534</v>
      </c>
      <c r="D703" t="s">
        <v>79</v>
      </c>
      <c r="E703" s="2" t="str">
        <f>HYPERLINK("capsilon://?command=openfolder&amp;siteaddress=FAM.docvelocity-na8.net&amp;folderid=FXB7AE2D7D-78C8-82B0-008E-1657420B91BD","FX2204810")</f>
        <v>FX2204810</v>
      </c>
      <c r="F703" t="s">
        <v>80</v>
      </c>
      <c r="G703" t="s">
        <v>80</v>
      </c>
      <c r="H703" t="s">
        <v>81</v>
      </c>
      <c r="I703" t="s">
        <v>1535</v>
      </c>
      <c r="J703">
        <v>496</v>
      </c>
      <c r="K703" t="s">
        <v>83</v>
      </c>
      <c r="L703" t="s">
        <v>84</v>
      </c>
      <c r="M703" t="s">
        <v>85</v>
      </c>
      <c r="N703">
        <v>2</v>
      </c>
      <c r="O703" s="1">
        <v>44655.931481481479</v>
      </c>
      <c r="P703" s="1">
        <v>44656.045624999999</v>
      </c>
      <c r="Q703">
        <v>1498</v>
      </c>
      <c r="R703">
        <v>8364</v>
      </c>
      <c r="S703" t="b">
        <v>0</v>
      </c>
      <c r="T703" t="s">
        <v>86</v>
      </c>
      <c r="U703" t="b">
        <v>1</v>
      </c>
      <c r="V703" t="s">
        <v>350</v>
      </c>
      <c r="W703" s="1">
        <v>44655.984212962961</v>
      </c>
      <c r="X703">
        <v>3563</v>
      </c>
      <c r="Y703">
        <v>278</v>
      </c>
      <c r="Z703">
        <v>0</v>
      </c>
      <c r="AA703">
        <v>278</v>
      </c>
      <c r="AB703">
        <v>94</v>
      </c>
      <c r="AC703">
        <v>79</v>
      </c>
      <c r="AD703">
        <v>218</v>
      </c>
      <c r="AE703">
        <v>0</v>
      </c>
      <c r="AF703">
        <v>0</v>
      </c>
      <c r="AG703">
        <v>0</v>
      </c>
      <c r="AH703" t="s">
        <v>351</v>
      </c>
      <c r="AI703" s="1">
        <v>44656.045624999999</v>
      </c>
      <c r="AJ703">
        <v>3909</v>
      </c>
      <c r="AK703">
        <v>4</v>
      </c>
      <c r="AL703">
        <v>0</v>
      </c>
      <c r="AM703">
        <v>4</v>
      </c>
      <c r="AN703">
        <v>94</v>
      </c>
      <c r="AO703">
        <v>2</v>
      </c>
      <c r="AP703">
        <v>214</v>
      </c>
      <c r="AQ703">
        <v>0</v>
      </c>
      <c r="AR703">
        <v>0</v>
      </c>
      <c r="AS703">
        <v>0</v>
      </c>
      <c r="AT703" t="s">
        <v>86</v>
      </c>
      <c r="AU703" t="s">
        <v>86</v>
      </c>
      <c r="AV703" t="s">
        <v>86</v>
      </c>
      <c r="AW703" t="s">
        <v>86</v>
      </c>
      <c r="AX703" t="s">
        <v>86</v>
      </c>
      <c r="AY703" t="s">
        <v>86</v>
      </c>
      <c r="AZ703" t="s">
        <v>86</v>
      </c>
      <c r="BA703" t="s">
        <v>86</v>
      </c>
      <c r="BB703" t="s">
        <v>86</v>
      </c>
      <c r="BC703" t="s">
        <v>86</v>
      </c>
      <c r="BD703" t="s">
        <v>86</v>
      </c>
      <c r="BE703" t="s">
        <v>86</v>
      </c>
    </row>
    <row r="704" spans="1:57" x14ac:dyDescent="0.45">
      <c r="A704" t="s">
        <v>1586</v>
      </c>
      <c r="B704" t="s">
        <v>77</v>
      </c>
      <c r="C704" t="s">
        <v>1583</v>
      </c>
      <c r="D704" t="s">
        <v>79</v>
      </c>
      <c r="E704" s="2" t="str">
        <f>HYPERLINK("capsilon://?command=openfolder&amp;siteaddress=FAM.docvelocity-na8.net&amp;folderid=FX9DA16A85-F027-CFAC-99DA-20C74B20B0AD","FX2204242")</f>
        <v>FX2204242</v>
      </c>
      <c r="F704" t="s">
        <v>80</v>
      </c>
      <c r="G704" t="s">
        <v>80</v>
      </c>
      <c r="H704" t="s">
        <v>81</v>
      </c>
      <c r="I704" t="s">
        <v>1584</v>
      </c>
      <c r="J704">
        <v>284</v>
      </c>
      <c r="K704" t="s">
        <v>83</v>
      </c>
      <c r="L704" t="s">
        <v>84</v>
      </c>
      <c r="M704" t="s">
        <v>85</v>
      </c>
      <c r="N704">
        <v>2</v>
      </c>
      <c r="O704" s="1">
        <v>44655.968993055554</v>
      </c>
      <c r="P704" s="1">
        <v>44656.030324074076</v>
      </c>
      <c r="Q704">
        <v>1421</v>
      </c>
      <c r="R704">
        <v>3878</v>
      </c>
      <c r="S704" t="b">
        <v>0</v>
      </c>
      <c r="T704" t="s">
        <v>86</v>
      </c>
      <c r="U704" t="b">
        <v>1</v>
      </c>
      <c r="V704" t="s">
        <v>350</v>
      </c>
      <c r="W704" s="1">
        <v>44656.012488425928</v>
      </c>
      <c r="X704">
        <v>2442</v>
      </c>
      <c r="Y704">
        <v>234</v>
      </c>
      <c r="Z704">
        <v>0</v>
      </c>
      <c r="AA704">
        <v>234</v>
      </c>
      <c r="AB704">
        <v>0</v>
      </c>
      <c r="AC704">
        <v>41</v>
      </c>
      <c r="AD704">
        <v>50</v>
      </c>
      <c r="AE704">
        <v>0</v>
      </c>
      <c r="AF704">
        <v>0</v>
      </c>
      <c r="AG704">
        <v>0</v>
      </c>
      <c r="AH704" t="s">
        <v>239</v>
      </c>
      <c r="AI704" s="1">
        <v>44656.030324074076</v>
      </c>
      <c r="AJ704">
        <v>1436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43</v>
      </c>
      <c r="AQ704">
        <v>0</v>
      </c>
      <c r="AR704">
        <v>0</v>
      </c>
      <c r="AS704">
        <v>0</v>
      </c>
      <c r="AT704" t="s">
        <v>86</v>
      </c>
      <c r="AU704" t="s">
        <v>86</v>
      </c>
      <c r="AV704" t="s">
        <v>86</v>
      </c>
      <c r="AW704" t="s">
        <v>86</v>
      </c>
      <c r="AX704" t="s">
        <v>86</v>
      </c>
      <c r="AY704" t="s">
        <v>86</v>
      </c>
      <c r="AZ704" t="s">
        <v>86</v>
      </c>
      <c r="BA704" t="s">
        <v>86</v>
      </c>
      <c r="BB704" t="s">
        <v>86</v>
      </c>
      <c r="BC704" t="s">
        <v>86</v>
      </c>
      <c r="BD704" t="s">
        <v>86</v>
      </c>
      <c r="BE704" t="s">
        <v>86</v>
      </c>
    </row>
    <row r="705" spans="1:57" x14ac:dyDescent="0.45">
      <c r="A705" t="s">
        <v>1587</v>
      </c>
      <c r="B705" t="s">
        <v>77</v>
      </c>
      <c r="C705" t="s">
        <v>548</v>
      </c>
      <c r="D705" t="s">
        <v>79</v>
      </c>
      <c r="E705" s="2" t="str">
        <f>HYPERLINK("capsilon://?command=openfolder&amp;siteaddress=FAM.docvelocity-na8.net&amp;folderid=FX13739A65-101B-F33E-6196-F22F080A6B7A","FX22041011")</f>
        <v>FX22041011</v>
      </c>
      <c r="F705" t="s">
        <v>80</v>
      </c>
      <c r="G705" t="s">
        <v>80</v>
      </c>
      <c r="H705" t="s">
        <v>81</v>
      </c>
      <c r="I705" t="s">
        <v>1588</v>
      </c>
      <c r="J705">
        <v>132</v>
      </c>
      <c r="K705" t="s">
        <v>83</v>
      </c>
      <c r="L705" t="s">
        <v>84</v>
      </c>
      <c r="M705" t="s">
        <v>85</v>
      </c>
      <c r="N705">
        <v>1</v>
      </c>
      <c r="O705" s="1">
        <v>44656.055671296293</v>
      </c>
      <c r="P705" s="1">
        <v>44656.063946759263</v>
      </c>
      <c r="Q705">
        <v>179</v>
      </c>
      <c r="R705">
        <v>536</v>
      </c>
      <c r="S705" t="b">
        <v>0</v>
      </c>
      <c r="T705" t="s">
        <v>86</v>
      </c>
      <c r="U705" t="b">
        <v>0</v>
      </c>
      <c r="V705" t="s">
        <v>350</v>
      </c>
      <c r="W705" s="1">
        <v>44656.063946759263</v>
      </c>
      <c r="X705">
        <v>536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132</v>
      </c>
      <c r="AE705">
        <v>120</v>
      </c>
      <c r="AF705">
        <v>0</v>
      </c>
      <c r="AG705">
        <v>4</v>
      </c>
      <c r="AH705" t="s">
        <v>86</v>
      </c>
      <c r="AI705" t="s">
        <v>86</v>
      </c>
      <c r="AJ705" t="s">
        <v>86</v>
      </c>
      <c r="AK705" t="s">
        <v>86</v>
      </c>
      <c r="AL705" t="s">
        <v>86</v>
      </c>
      <c r="AM705" t="s">
        <v>86</v>
      </c>
      <c r="AN705" t="s">
        <v>86</v>
      </c>
      <c r="AO705" t="s">
        <v>86</v>
      </c>
      <c r="AP705" t="s">
        <v>86</v>
      </c>
      <c r="AQ705" t="s">
        <v>86</v>
      </c>
      <c r="AR705" t="s">
        <v>86</v>
      </c>
      <c r="AS705" t="s">
        <v>86</v>
      </c>
      <c r="AT705" t="s">
        <v>86</v>
      </c>
      <c r="AU705" t="s">
        <v>86</v>
      </c>
      <c r="AV705" t="s">
        <v>86</v>
      </c>
      <c r="AW705" t="s">
        <v>86</v>
      </c>
      <c r="AX705" t="s">
        <v>86</v>
      </c>
      <c r="AY705" t="s">
        <v>86</v>
      </c>
      <c r="AZ705" t="s">
        <v>86</v>
      </c>
      <c r="BA705" t="s">
        <v>86</v>
      </c>
      <c r="BB705" t="s">
        <v>86</v>
      </c>
      <c r="BC705" t="s">
        <v>86</v>
      </c>
      <c r="BD705" t="s">
        <v>86</v>
      </c>
      <c r="BE705" t="s">
        <v>86</v>
      </c>
    </row>
    <row r="706" spans="1:57" x14ac:dyDescent="0.45">
      <c r="A706" t="s">
        <v>1589</v>
      </c>
      <c r="B706" t="s">
        <v>77</v>
      </c>
      <c r="C706" t="s">
        <v>548</v>
      </c>
      <c r="D706" t="s">
        <v>79</v>
      </c>
      <c r="E706" s="2" t="str">
        <f>HYPERLINK("capsilon://?command=openfolder&amp;siteaddress=FAM.docvelocity-na8.net&amp;folderid=FX13739A65-101B-F33E-6196-F22F080A6B7A","FX22041011")</f>
        <v>FX22041011</v>
      </c>
      <c r="F706" t="s">
        <v>80</v>
      </c>
      <c r="G706" t="s">
        <v>80</v>
      </c>
      <c r="H706" t="s">
        <v>81</v>
      </c>
      <c r="I706" t="s">
        <v>1588</v>
      </c>
      <c r="J706">
        <v>184</v>
      </c>
      <c r="K706" t="s">
        <v>83</v>
      </c>
      <c r="L706" t="s">
        <v>84</v>
      </c>
      <c r="M706" t="s">
        <v>85</v>
      </c>
      <c r="N706">
        <v>2</v>
      </c>
      <c r="O706" s="1">
        <v>44656.064756944441</v>
      </c>
      <c r="P706" s="1">
        <v>44656.168113425927</v>
      </c>
      <c r="Q706">
        <v>6479</v>
      </c>
      <c r="R706">
        <v>2451</v>
      </c>
      <c r="S706" t="b">
        <v>0</v>
      </c>
      <c r="T706" t="s">
        <v>86</v>
      </c>
      <c r="U706" t="b">
        <v>1</v>
      </c>
      <c r="V706" t="s">
        <v>350</v>
      </c>
      <c r="W706" s="1">
        <v>44656.080289351848</v>
      </c>
      <c r="X706">
        <v>1164</v>
      </c>
      <c r="Y706">
        <v>160</v>
      </c>
      <c r="Z706">
        <v>0</v>
      </c>
      <c r="AA706">
        <v>160</v>
      </c>
      <c r="AB706">
        <v>0</v>
      </c>
      <c r="AC706">
        <v>40</v>
      </c>
      <c r="AD706">
        <v>24</v>
      </c>
      <c r="AE706">
        <v>0</v>
      </c>
      <c r="AF706">
        <v>0</v>
      </c>
      <c r="AG706">
        <v>0</v>
      </c>
      <c r="AH706" t="s">
        <v>419</v>
      </c>
      <c r="AI706" s="1">
        <v>44656.168113425927</v>
      </c>
      <c r="AJ706">
        <v>1266</v>
      </c>
      <c r="AK706">
        <v>9</v>
      </c>
      <c r="AL706">
        <v>0</v>
      </c>
      <c r="AM706">
        <v>9</v>
      </c>
      <c r="AN706">
        <v>0</v>
      </c>
      <c r="AO706">
        <v>7</v>
      </c>
      <c r="AP706">
        <v>15</v>
      </c>
      <c r="AQ706">
        <v>0</v>
      </c>
      <c r="AR706">
        <v>0</v>
      </c>
      <c r="AS706">
        <v>0</v>
      </c>
      <c r="AT706" t="s">
        <v>86</v>
      </c>
      <c r="AU706" t="s">
        <v>86</v>
      </c>
      <c r="AV706" t="s">
        <v>86</v>
      </c>
      <c r="AW706" t="s">
        <v>86</v>
      </c>
      <c r="AX706" t="s">
        <v>86</v>
      </c>
      <c r="AY706" t="s">
        <v>86</v>
      </c>
      <c r="AZ706" t="s">
        <v>86</v>
      </c>
      <c r="BA706" t="s">
        <v>86</v>
      </c>
      <c r="BB706" t="s">
        <v>86</v>
      </c>
      <c r="BC706" t="s">
        <v>86</v>
      </c>
      <c r="BD706" t="s">
        <v>86</v>
      </c>
      <c r="BE706" t="s">
        <v>86</v>
      </c>
    </row>
    <row r="707" spans="1:57" x14ac:dyDescent="0.45">
      <c r="A707" t="s">
        <v>1590</v>
      </c>
      <c r="B707" t="s">
        <v>77</v>
      </c>
      <c r="C707" t="s">
        <v>1591</v>
      </c>
      <c r="D707" t="s">
        <v>79</v>
      </c>
      <c r="E707" s="2" t="str">
        <f>HYPERLINK("capsilon://?command=openfolder&amp;siteaddress=FAM.docvelocity-na8.net&amp;folderid=FX1BF1B0F8-024E-645F-88BC-816F3DB63F35","FX220313224")</f>
        <v>FX220313224</v>
      </c>
      <c r="F707" t="s">
        <v>80</v>
      </c>
      <c r="G707" t="s">
        <v>80</v>
      </c>
      <c r="H707" t="s">
        <v>81</v>
      </c>
      <c r="I707" t="s">
        <v>1592</v>
      </c>
      <c r="J707">
        <v>301</v>
      </c>
      <c r="K707" t="s">
        <v>83</v>
      </c>
      <c r="L707" t="s">
        <v>84</v>
      </c>
      <c r="M707" t="s">
        <v>85</v>
      </c>
      <c r="N707">
        <v>1</v>
      </c>
      <c r="O707" s="1">
        <v>44652.407337962963</v>
      </c>
      <c r="P707" s="1">
        <v>44652.413101851853</v>
      </c>
      <c r="Q707">
        <v>74</v>
      </c>
      <c r="R707">
        <v>424</v>
      </c>
      <c r="S707" t="b">
        <v>0</v>
      </c>
      <c r="T707" t="s">
        <v>86</v>
      </c>
      <c r="U707" t="b">
        <v>0</v>
      </c>
      <c r="V707" t="s">
        <v>659</v>
      </c>
      <c r="W707" s="1">
        <v>44652.413101851853</v>
      </c>
      <c r="X707">
        <v>424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301</v>
      </c>
      <c r="AE707">
        <v>277</v>
      </c>
      <c r="AF707">
        <v>0</v>
      </c>
      <c r="AG707">
        <v>10</v>
      </c>
      <c r="AH707" t="s">
        <v>86</v>
      </c>
      <c r="AI707" t="s">
        <v>86</v>
      </c>
      <c r="AJ707" t="s">
        <v>86</v>
      </c>
      <c r="AK707" t="s">
        <v>86</v>
      </c>
      <c r="AL707" t="s">
        <v>86</v>
      </c>
      <c r="AM707" t="s">
        <v>86</v>
      </c>
      <c r="AN707" t="s">
        <v>86</v>
      </c>
      <c r="AO707" t="s">
        <v>86</v>
      </c>
      <c r="AP707" t="s">
        <v>86</v>
      </c>
      <c r="AQ707" t="s">
        <v>86</v>
      </c>
      <c r="AR707" t="s">
        <v>86</v>
      </c>
      <c r="AS707" t="s">
        <v>86</v>
      </c>
      <c r="AT707" t="s">
        <v>86</v>
      </c>
      <c r="AU707" t="s">
        <v>86</v>
      </c>
      <c r="AV707" t="s">
        <v>86</v>
      </c>
      <c r="AW707" t="s">
        <v>86</v>
      </c>
      <c r="AX707" t="s">
        <v>86</v>
      </c>
      <c r="AY707" t="s">
        <v>86</v>
      </c>
      <c r="AZ707" t="s">
        <v>86</v>
      </c>
      <c r="BA707" t="s">
        <v>86</v>
      </c>
      <c r="BB707" t="s">
        <v>86</v>
      </c>
      <c r="BC707" t="s">
        <v>86</v>
      </c>
      <c r="BD707" t="s">
        <v>86</v>
      </c>
      <c r="BE707" t="s">
        <v>86</v>
      </c>
    </row>
    <row r="708" spans="1:57" x14ac:dyDescent="0.45">
      <c r="A708" t="s">
        <v>1593</v>
      </c>
      <c r="B708" t="s">
        <v>77</v>
      </c>
      <c r="C708" t="s">
        <v>186</v>
      </c>
      <c r="D708" t="s">
        <v>79</v>
      </c>
      <c r="E708" s="2" t="str">
        <f>HYPERLINK("capsilon://?command=openfolder&amp;siteaddress=FAM.docvelocity-na8.net&amp;folderid=FX14A511DF-9C0B-5617-EB30-7488EF4E3F0C","FX220313857")</f>
        <v>FX220313857</v>
      </c>
      <c r="F708" t="s">
        <v>80</v>
      </c>
      <c r="G708" t="s">
        <v>80</v>
      </c>
      <c r="H708" t="s">
        <v>81</v>
      </c>
      <c r="I708" t="s">
        <v>1594</v>
      </c>
      <c r="J708">
        <v>76</v>
      </c>
      <c r="K708" t="s">
        <v>83</v>
      </c>
      <c r="L708" t="s">
        <v>84</v>
      </c>
      <c r="M708" t="s">
        <v>85</v>
      </c>
      <c r="N708">
        <v>1</v>
      </c>
      <c r="O708" s="1">
        <v>44652.41134259259</v>
      </c>
      <c r="P708" s="1">
        <v>44652.414178240739</v>
      </c>
      <c r="Q708">
        <v>36</v>
      </c>
      <c r="R708">
        <v>209</v>
      </c>
      <c r="S708" t="b">
        <v>0</v>
      </c>
      <c r="T708" t="s">
        <v>86</v>
      </c>
      <c r="U708" t="b">
        <v>0</v>
      </c>
      <c r="V708" t="s">
        <v>406</v>
      </c>
      <c r="W708" s="1">
        <v>44652.414178240739</v>
      </c>
      <c r="X708">
        <v>209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76</v>
      </c>
      <c r="AE708">
        <v>71</v>
      </c>
      <c r="AF708">
        <v>0</v>
      </c>
      <c r="AG708">
        <v>2</v>
      </c>
      <c r="AH708" t="s">
        <v>86</v>
      </c>
      <c r="AI708" t="s">
        <v>86</v>
      </c>
      <c r="AJ708" t="s">
        <v>86</v>
      </c>
      <c r="AK708" t="s">
        <v>86</v>
      </c>
      <c r="AL708" t="s">
        <v>86</v>
      </c>
      <c r="AM708" t="s">
        <v>86</v>
      </c>
      <c r="AN708" t="s">
        <v>86</v>
      </c>
      <c r="AO708" t="s">
        <v>86</v>
      </c>
      <c r="AP708" t="s">
        <v>86</v>
      </c>
      <c r="AQ708" t="s">
        <v>86</v>
      </c>
      <c r="AR708" t="s">
        <v>86</v>
      </c>
      <c r="AS708" t="s">
        <v>86</v>
      </c>
      <c r="AT708" t="s">
        <v>86</v>
      </c>
      <c r="AU708" t="s">
        <v>86</v>
      </c>
      <c r="AV708" t="s">
        <v>86</v>
      </c>
      <c r="AW708" t="s">
        <v>86</v>
      </c>
      <c r="AX708" t="s">
        <v>86</v>
      </c>
      <c r="AY708" t="s">
        <v>86</v>
      </c>
      <c r="AZ708" t="s">
        <v>86</v>
      </c>
      <c r="BA708" t="s">
        <v>86</v>
      </c>
      <c r="BB708" t="s">
        <v>86</v>
      </c>
      <c r="BC708" t="s">
        <v>86</v>
      </c>
      <c r="BD708" t="s">
        <v>86</v>
      </c>
      <c r="BE708" t="s">
        <v>86</v>
      </c>
    </row>
    <row r="709" spans="1:57" x14ac:dyDescent="0.45">
      <c r="A709" t="s">
        <v>1595</v>
      </c>
      <c r="B709" t="s">
        <v>77</v>
      </c>
      <c r="C709" t="s">
        <v>186</v>
      </c>
      <c r="D709" t="s">
        <v>79</v>
      </c>
      <c r="E709" s="2" t="str">
        <f>HYPERLINK("capsilon://?command=openfolder&amp;siteaddress=FAM.docvelocity-na8.net&amp;folderid=FX14A511DF-9C0B-5617-EB30-7488EF4E3F0C","FX220313857")</f>
        <v>FX220313857</v>
      </c>
      <c r="F709" t="s">
        <v>80</v>
      </c>
      <c r="G709" t="s">
        <v>80</v>
      </c>
      <c r="H709" t="s">
        <v>81</v>
      </c>
      <c r="I709" t="s">
        <v>1596</v>
      </c>
      <c r="J709">
        <v>76</v>
      </c>
      <c r="K709" t="s">
        <v>83</v>
      </c>
      <c r="L709" t="s">
        <v>84</v>
      </c>
      <c r="M709" t="s">
        <v>85</v>
      </c>
      <c r="N709">
        <v>1</v>
      </c>
      <c r="O709" s="1">
        <v>44652.411377314813</v>
      </c>
      <c r="P709" s="1">
        <v>44652.438206018516</v>
      </c>
      <c r="Q709">
        <v>2134</v>
      </c>
      <c r="R709">
        <v>184</v>
      </c>
      <c r="S709" t="b">
        <v>0</v>
      </c>
      <c r="T709" t="s">
        <v>86</v>
      </c>
      <c r="U709" t="b">
        <v>0</v>
      </c>
      <c r="V709" t="s">
        <v>659</v>
      </c>
      <c r="W709" s="1">
        <v>44652.438206018516</v>
      </c>
      <c r="X709">
        <v>173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76</v>
      </c>
      <c r="AE709">
        <v>71</v>
      </c>
      <c r="AF709">
        <v>0</v>
      </c>
      <c r="AG709">
        <v>2</v>
      </c>
      <c r="AH709" t="s">
        <v>86</v>
      </c>
      <c r="AI709" t="s">
        <v>86</v>
      </c>
      <c r="AJ709" t="s">
        <v>86</v>
      </c>
      <c r="AK709" t="s">
        <v>86</v>
      </c>
      <c r="AL709" t="s">
        <v>86</v>
      </c>
      <c r="AM709" t="s">
        <v>86</v>
      </c>
      <c r="AN709" t="s">
        <v>86</v>
      </c>
      <c r="AO709" t="s">
        <v>86</v>
      </c>
      <c r="AP709" t="s">
        <v>86</v>
      </c>
      <c r="AQ709" t="s">
        <v>86</v>
      </c>
      <c r="AR709" t="s">
        <v>86</v>
      </c>
      <c r="AS709" t="s">
        <v>86</v>
      </c>
      <c r="AT709" t="s">
        <v>86</v>
      </c>
      <c r="AU709" t="s">
        <v>86</v>
      </c>
      <c r="AV709" t="s">
        <v>86</v>
      </c>
      <c r="AW709" t="s">
        <v>86</v>
      </c>
      <c r="AX709" t="s">
        <v>86</v>
      </c>
      <c r="AY709" t="s">
        <v>86</v>
      </c>
      <c r="AZ709" t="s">
        <v>86</v>
      </c>
      <c r="BA709" t="s">
        <v>86</v>
      </c>
      <c r="BB709" t="s">
        <v>86</v>
      </c>
      <c r="BC709" t="s">
        <v>86</v>
      </c>
      <c r="BD709" t="s">
        <v>86</v>
      </c>
      <c r="BE709" t="s">
        <v>86</v>
      </c>
    </row>
    <row r="710" spans="1:57" x14ac:dyDescent="0.45">
      <c r="A710" t="s">
        <v>1597</v>
      </c>
      <c r="B710" t="s">
        <v>77</v>
      </c>
      <c r="C710" t="s">
        <v>186</v>
      </c>
      <c r="D710" t="s">
        <v>79</v>
      </c>
      <c r="E710" s="2" t="str">
        <f>HYPERLINK("capsilon://?command=openfolder&amp;siteaddress=FAM.docvelocity-na8.net&amp;folderid=FX14A511DF-9C0B-5617-EB30-7488EF4E3F0C","FX220313857")</f>
        <v>FX220313857</v>
      </c>
      <c r="F710" t="s">
        <v>80</v>
      </c>
      <c r="G710" t="s">
        <v>80</v>
      </c>
      <c r="H710" t="s">
        <v>81</v>
      </c>
      <c r="I710" t="s">
        <v>187</v>
      </c>
      <c r="J710">
        <v>28</v>
      </c>
      <c r="K710" t="s">
        <v>83</v>
      </c>
      <c r="L710" t="s">
        <v>84</v>
      </c>
      <c r="M710" t="s">
        <v>85</v>
      </c>
      <c r="N710">
        <v>1</v>
      </c>
      <c r="O710" s="1">
        <v>44652.411817129629</v>
      </c>
      <c r="P710" s="1">
        <v>44652.465370370373</v>
      </c>
      <c r="Q710">
        <v>4313</v>
      </c>
      <c r="R710">
        <v>314</v>
      </c>
      <c r="S710" t="b">
        <v>0</v>
      </c>
      <c r="T710" t="s">
        <v>86</v>
      </c>
      <c r="U710" t="b">
        <v>0</v>
      </c>
      <c r="V710" t="s">
        <v>406</v>
      </c>
      <c r="W710" s="1">
        <v>44652.465370370373</v>
      </c>
      <c r="X710">
        <v>309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28</v>
      </c>
      <c r="AE710">
        <v>21</v>
      </c>
      <c r="AF710">
        <v>0</v>
      </c>
      <c r="AG710">
        <v>3</v>
      </c>
      <c r="AH710" t="s">
        <v>86</v>
      </c>
      <c r="AI710" t="s">
        <v>86</v>
      </c>
      <c r="AJ710" t="s">
        <v>86</v>
      </c>
      <c r="AK710" t="s">
        <v>86</v>
      </c>
      <c r="AL710" t="s">
        <v>86</v>
      </c>
      <c r="AM710" t="s">
        <v>86</v>
      </c>
      <c r="AN710" t="s">
        <v>86</v>
      </c>
      <c r="AO710" t="s">
        <v>86</v>
      </c>
      <c r="AP710" t="s">
        <v>86</v>
      </c>
      <c r="AQ710" t="s">
        <v>86</v>
      </c>
      <c r="AR710" t="s">
        <v>86</v>
      </c>
      <c r="AS710" t="s">
        <v>86</v>
      </c>
      <c r="AT710" t="s">
        <v>86</v>
      </c>
      <c r="AU710" t="s">
        <v>86</v>
      </c>
      <c r="AV710" t="s">
        <v>86</v>
      </c>
      <c r="AW710" t="s">
        <v>86</v>
      </c>
      <c r="AX710" t="s">
        <v>86</v>
      </c>
      <c r="AY710" t="s">
        <v>86</v>
      </c>
      <c r="AZ710" t="s">
        <v>86</v>
      </c>
      <c r="BA710" t="s">
        <v>86</v>
      </c>
      <c r="BB710" t="s">
        <v>86</v>
      </c>
      <c r="BC710" t="s">
        <v>86</v>
      </c>
      <c r="BD710" t="s">
        <v>86</v>
      </c>
      <c r="BE710" t="s">
        <v>86</v>
      </c>
    </row>
    <row r="711" spans="1:57" x14ac:dyDescent="0.45">
      <c r="A711" t="s">
        <v>1598</v>
      </c>
      <c r="B711" t="s">
        <v>77</v>
      </c>
      <c r="C711" t="s">
        <v>186</v>
      </c>
      <c r="D711" t="s">
        <v>79</v>
      </c>
      <c r="E711" s="2" t="str">
        <f>HYPERLINK("capsilon://?command=openfolder&amp;siteaddress=FAM.docvelocity-na8.net&amp;folderid=FX14A511DF-9C0B-5617-EB30-7488EF4E3F0C","FX220313857")</f>
        <v>FX220313857</v>
      </c>
      <c r="F711" t="s">
        <v>80</v>
      </c>
      <c r="G711" t="s">
        <v>80</v>
      </c>
      <c r="H711" t="s">
        <v>81</v>
      </c>
      <c r="I711" t="s">
        <v>213</v>
      </c>
      <c r="J711">
        <v>28</v>
      </c>
      <c r="K711" t="s">
        <v>83</v>
      </c>
      <c r="L711" t="s">
        <v>84</v>
      </c>
      <c r="M711" t="s">
        <v>85</v>
      </c>
      <c r="N711">
        <v>1</v>
      </c>
      <c r="O711" s="1">
        <v>44652.411932870367</v>
      </c>
      <c r="P711" s="1">
        <v>44652.467893518522</v>
      </c>
      <c r="Q711">
        <v>4618</v>
      </c>
      <c r="R711">
        <v>217</v>
      </c>
      <c r="S711" t="b">
        <v>0</v>
      </c>
      <c r="T711" t="s">
        <v>86</v>
      </c>
      <c r="U711" t="b">
        <v>0</v>
      </c>
      <c r="V711" t="s">
        <v>406</v>
      </c>
      <c r="W711" s="1">
        <v>44652.467893518522</v>
      </c>
      <c r="X711">
        <v>217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28</v>
      </c>
      <c r="AE711">
        <v>21</v>
      </c>
      <c r="AF711">
        <v>0</v>
      </c>
      <c r="AG711">
        <v>3</v>
      </c>
      <c r="AH711" t="s">
        <v>86</v>
      </c>
      <c r="AI711" t="s">
        <v>86</v>
      </c>
      <c r="AJ711" t="s">
        <v>86</v>
      </c>
      <c r="AK711" t="s">
        <v>86</v>
      </c>
      <c r="AL711" t="s">
        <v>86</v>
      </c>
      <c r="AM711" t="s">
        <v>86</v>
      </c>
      <c r="AN711" t="s">
        <v>86</v>
      </c>
      <c r="AO711" t="s">
        <v>86</v>
      </c>
      <c r="AP711" t="s">
        <v>86</v>
      </c>
      <c r="AQ711" t="s">
        <v>86</v>
      </c>
      <c r="AR711" t="s">
        <v>86</v>
      </c>
      <c r="AS711" t="s">
        <v>86</v>
      </c>
      <c r="AT711" t="s">
        <v>86</v>
      </c>
      <c r="AU711" t="s">
        <v>86</v>
      </c>
      <c r="AV711" t="s">
        <v>86</v>
      </c>
      <c r="AW711" t="s">
        <v>86</v>
      </c>
      <c r="AX711" t="s">
        <v>86</v>
      </c>
      <c r="AY711" t="s">
        <v>86</v>
      </c>
      <c r="AZ711" t="s">
        <v>86</v>
      </c>
      <c r="BA711" t="s">
        <v>86</v>
      </c>
      <c r="BB711" t="s">
        <v>86</v>
      </c>
      <c r="BC711" t="s">
        <v>86</v>
      </c>
      <c r="BD711" t="s">
        <v>86</v>
      </c>
      <c r="BE711" t="s">
        <v>86</v>
      </c>
    </row>
    <row r="712" spans="1:57" x14ac:dyDescent="0.45">
      <c r="A712" t="s">
        <v>1599</v>
      </c>
      <c r="B712" t="s">
        <v>77</v>
      </c>
      <c r="C712" t="s">
        <v>1591</v>
      </c>
      <c r="D712" t="s">
        <v>79</v>
      </c>
      <c r="E712" s="2" t="str">
        <f>HYPERLINK("capsilon://?command=openfolder&amp;siteaddress=FAM.docvelocity-na8.net&amp;folderid=FX1BF1B0F8-024E-645F-88BC-816F3DB63F35","FX220313224")</f>
        <v>FX220313224</v>
      </c>
      <c r="F712" t="s">
        <v>80</v>
      </c>
      <c r="G712" t="s">
        <v>80</v>
      </c>
      <c r="H712" t="s">
        <v>81</v>
      </c>
      <c r="I712" t="s">
        <v>1592</v>
      </c>
      <c r="J712">
        <v>453</v>
      </c>
      <c r="K712" t="s">
        <v>83</v>
      </c>
      <c r="L712" t="s">
        <v>84</v>
      </c>
      <c r="M712" t="s">
        <v>85</v>
      </c>
      <c r="N712">
        <v>2</v>
      </c>
      <c r="O712" s="1">
        <v>44652.414143518516</v>
      </c>
      <c r="P712" s="1">
        <v>44652.473124999997</v>
      </c>
      <c r="Q712">
        <v>9</v>
      </c>
      <c r="R712">
        <v>5087</v>
      </c>
      <c r="S712" t="b">
        <v>0</v>
      </c>
      <c r="T712" t="s">
        <v>86</v>
      </c>
      <c r="U712" t="b">
        <v>1</v>
      </c>
      <c r="V712" t="s">
        <v>406</v>
      </c>
      <c r="W712" s="1">
        <v>44652.455810185187</v>
      </c>
      <c r="X712">
        <v>3597</v>
      </c>
      <c r="Y712">
        <v>395</v>
      </c>
      <c r="Z712">
        <v>0</v>
      </c>
      <c r="AA712">
        <v>395</v>
      </c>
      <c r="AB712">
        <v>0</v>
      </c>
      <c r="AC712">
        <v>43</v>
      </c>
      <c r="AD712">
        <v>58</v>
      </c>
      <c r="AE712">
        <v>0</v>
      </c>
      <c r="AF712">
        <v>0</v>
      </c>
      <c r="AG712">
        <v>0</v>
      </c>
      <c r="AH712" t="s">
        <v>419</v>
      </c>
      <c r="AI712" s="1">
        <v>44652.473124999997</v>
      </c>
      <c r="AJ712">
        <v>1490</v>
      </c>
      <c r="AK712">
        <v>3</v>
      </c>
      <c r="AL712">
        <v>0</v>
      </c>
      <c r="AM712">
        <v>3</v>
      </c>
      <c r="AN712">
        <v>0</v>
      </c>
      <c r="AO712">
        <v>2</v>
      </c>
      <c r="AP712">
        <v>55</v>
      </c>
      <c r="AQ712">
        <v>0</v>
      </c>
      <c r="AR712">
        <v>0</v>
      </c>
      <c r="AS712">
        <v>0</v>
      </c>
      <c r="AT712" t="s">
        <v>86</v>
      </c>
      <c r="AU712" t="s">
        <v>86</v>
      </c>
      <c r="AV712" t="s">
        <v>86</v>
      </c>
      <c r="AW712" t="s">
        <v>86</v>
      </c>
      <c r="AX712" t="s">
        <v>86</v>
      </c>
      <c r="AY712" t="s">
        <v>86</v>
      </c>
      <c r="AZ712" t="s">
        <v>86</v>
      </c>
      <c r="BA712" t="s">
        <v>86</v>
      </c>
      <c r="BB712" t="s">
        <v>86</v>
      </c>
      <c r="BC712" t="s">
        <v>86</v>
      </c>
      <c r="BD712" t="s">
        <v>86</v>
      </c>
      <c r="BE712" t="s">
        <v>86</v>
      </c>
    </row>
    <row r="713" spans="1:57" x14ac:dyDescent="0.45">
      <c r="A713" t="s">
        <v>1600</v>
      </c>
      <c r="B713" t="s">
        <v>77</v>
      </c>
      <c r="C713" t="s">
        <v>186</v>
      </c>
      <c r="D713" t="s">
        <v>79</v>
      </c>
      <c r="E713" s="2" t="str">
        <f>HYPERLINK("capsilon://?command=openfolder&amp;siteaddress=FAM.docvelocity-na8.net&amp;folderid=FX14A511DF-9C0B-5617-EB30-7488EF4E3F0C","FX220313857")</f>
        <v>FX220313857</v>
      </c>
      <c r="F713" t="s">
        <v>80</v>
      </c>
      <c r="G713" t="s">
        <v>80</v>
      </c>
      <c r="H713" t="s">
        <v>81</v>
      </c>
      <c r="I713" t="s">
        <v>1594</v>
      </c>
      <c r="J713">
        <v>100</v>
      </c>
      <c r="K713" t="s">
        <v>83</v>
      </c>
      <c r="L713" t="s">
        <v>84</v>
      </c>
      <c r="M713" t="s">
        <v>85</v>
      </c>
      <c r="N713">
        <v>2</v>
      </c>
      <c r="O713" s="1">
        <v>44652.41479166667</v>
      </c>
      <c r="P713" s="1">
        <v>44652.429490740738</v>
      </c>
      <c r="Q713">
        <v>344</v>
      </c>
      <c r="R713">
        <v>926</v>
      </c>
      <c r="S713" t="b">
        <v>0</v>
      </c>
      <c r="T713" t="s">
        <v>86</v>
      </c>
      <c r="U713" t="b">
        <v>1</v>
      </c>
      <c r="V713" t="s">
        <v>659</v>
      </c>
      <c r="W713" s="1">
        <v>44652.422766203701</v>
      </c>
      <c r="X713">
        <v>447</v>
      </c>
      <c r="Y713">
        <v>90</v>
      </c>
      <c r="Z713">
        <v>0</v>
      </c>
      <c r="AA713">
        <v>90</v>
      </c>
      <c r="AB713">
        <v>0</v>
      </c>
      <c r="AC713">
        <v>0</v>
      </c>
      <c r="AD713">
        <v>10</v>
      </c>
      <c r="AE713">
        <v>0</v>
      </c>
      <c r="AF713">
        <v>0</v>
      </c>
      <c r="AG713">
        <v>0</v>
      </c>
      <c r="AH713" t="s">
        <v>441</v>
      </c>
      <c r="AI713" s="1">
        <v>44652.429490740738</v>
      </c>
      <c r="AJ713">
        <v>479</v>
      </c>
      <c r="AK713">
        <v>2</v>
      </c>
      <c r="AL713">
        <v>0</v>
      </c>
      <c r="AM713">
        <v>2</v>
      </c>
      <c r="AN713">
        <v>0</v>
      </c>
      <c r="AO713">
        <v>2</v>
      </c>
      <c r="AP713">
        <v>8</v>
      </c>
      <c r="AQ713">
        <v>0</v>
      </c>
      <c r="AR713">
        <v>0</v>
      </c>
      <c r="AS713">
        <v>0</v>
      </c>
      <c r="AT713" t="s">
        <v>86</v>
      </c>
      <c r="AU713" t="s">
        <v>86</v>
      </c>
      <c r="AV713" t="s">
        <v>86</v>
      </c>
      <c r="AW713" t="s">
        <v>86</v>
      </c>
      <c r="AX713" t="s">
        <v>86</v>
      </c>
      <c r="AY713" t="s">
        <v>86</v>
      </c>
      <c r="AZ713" t="s">
        <v>86</v>
      </c>
      <c r="BA713" t="s">
        <v>86</v>
      </c>
      <c r="BB713" t="s">
        <v>86</v>
      </c>
      <c r="BC713" t="s">
        <v>86</v>
      </c>
      <c r="BD713" t="s">
        <v>86</v>
      </c>
      <c r="BE713" t="s">
        <v>86</v>
      </c>
    </row>
    <row r="714" spans="1:57" x14ac:dyDescent="0.45">
      <c r="A714" t="s">
        <v>1601</v>
      </c>
      <c r="B714" t="s">
        <v>77</v>
      </c>
      <c r="C714" t="s">
        <v>736</v>
      </c>
      <c r="D714" t="s">
        <v>79</v>
      </c>
      <c r="E714" s="2" t="str">
        <f>HYPERLINK("capsilon://?command=openfolder&amp;siteaddress=FAM.docvelocity-na8.net&amp;folderid=FXF9CC45FD-7199-4486-64F4-108F205932F5","FX22041029")</f>
        <v>FX22041029</v>
      </c>
      <c r="F714" t="s">
        <v>80</v>
      </c>
      <c r="G714" t="s">
        <v>80</v>
      </c>
      <c r="H714" t="s">
        <v>81</v>
      </c>
      <c r="I714" t="s">
        <v>1602</v>
      </c>
      <c r="J714">
        <v>130</v>
      </c>
      <c r="K714" t="s">
        <v>83</v>
      </c>
      <c r="L714" t="s">
        <v>84</v>
      </c>
      <c r="M714" t="s">
        <v>85</v>
      </c>
      <c r="N714">
        <v>1</v>
      </c>
      <c r="O714" s="1">
        <v>44656.414675925924</v>
      </c>
      <c r="P714" s="1">
        <v>44656.418541666666</v>
      </c>
      <c r="Q714">
        <v>226</v>
      </c>
      <c r="R714">
        <v>108</v>
      </c>
      <c r="S714" t="b">
        <v>0</v>
      </c>
      <c r="T714" t="s">
        <v>86</v>
      </c>
      <c r="U714" t="b">
        <v>0</v>
      </c>
      <c r="V714" t="s">
        <v>992</v>
      </c>
      <c r="W714" s="1">
        <v>44656.418541666666</v>
      </c>
      <c r="X714">
        <v>108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130</v>
      </c>
      <c r="AE714">
        <v>118</v>
      </c>
      <c r="AF714">
        <v>0</v>
      </c>
      <c r="AG714">
        <v>4</v>
      </c>
      <c r="AH714" t="s">
        <v>86</v>
      </c>
      <c r="AI714" t="s">
        <v>86</v>
      </c>
      <c r="AJ714" t="s">
        <v>86</v>
      </c>
      <c r="AK714" t="s">
        <v>86</v>
      </c>
      <c r="AL714" t="s">
        <v>86</v>
      </c>
      <c r="AM714" t="s">
        <v>86</v>
      </c>
      <c r="AN714" t="s">
        <v>86</v>
      </c>
      <c r="AO714" t="s">
        <v>86</v>
      </c>
      <c r="AP714" t="s">
        <v>86</v>
      </c>
      <c r="AQ714" t="s">
        <v>86</v>
      </c>
      <c r="AR714" t="s">
        <v>86</v>
      </c>
      <c r="AS714" t="s">
        <v>86</v>
      </c>
      <c r="AT714" t="s">
        <v>86</v>
      </c>
      <c r="AU714" t="s">
        <v>86</v>
      </c>
      <c r="AV714" t="s">
        <v>86</v>
      </c>
      <c r="AW714" t="s">
        <v>86</v>
      </c>
      <c r="AX714" t="s">
        <v>86</v>
      </c>
      <c r="AY714" t="s">
        <v>86</v>
      </c>
      <c r="AZ714" t="s">
        <v>86</v>
      </c>
      <c r="BA714" t="s">
        <v>86</v>
      </c>
      <c r="BB714" t="s">
        <v>86</v>
      </c>
      <c r="BC714" t="s">
        <v>86</v>
      </c>
      <c r="BD714" t="s">
        <v>86</v>
      </c>
      <c r="BE714" t="s">
        <v>86</v>
      </c>
    </row>
    <row r="715" spans="1:57" x14ac:dyDescent="0.45">
      <c r="A715" t="s">
        <v>1603</v>
      </c>
      <c r="B715" t="s">
        <v>77</v>
      </c>
      <c r="C715" t="s">
        <v>736</v>
      </c>
      <c r="D715" t="s">
        <v>79</v>
      </c>
      <c r="E715" s="2" t="str">
        <f>HYPERLINK("capsilon://?command=openfolder&amp;siteaddress=FAM.docvelocity-na8.net&amp;folderid=FXF9CC45FD-7199-4486-64F4-108F205932F5","FX22041029")</f>
        <v>FX22041029</v>
      </c>
      <c r="F715" t="s">
        <v>80</v>
      </c>
      <c r="G715" t="s">
        <v>80</v>
      </c>
      <c r="H715" t="s">
        <v>81</v>
      </c>
      <c r="I715" t="s">
        <v>1602</v>
      </c>
      <c r="J715">
        <v>182</v>
      </c>
      <c r="K715" t="s">
        <v>83</v>
      </c>
      <c r="L715" t="s">
        <v>84</v>
      </c>
      <c r="M715" t="s">
        <v>85</v>
      </c>
      <c r="N715">
        <v>2</v>
      </c>
      <c r="O715" s="1">
        <v>44656.419317129628</v>
      </c>
      <c r="P715" s="1">
        <v>44656.44054398148</v>
      </c>
      <c r="Q715">
        <v>515</v>
      </c>
      <c r="R715">
        <v>1319</v>
      </c>
      <c r="S715" t="b">
        <v>0</v>
      </c>
      <c r="T715" t="s">
        <v>86</v>
      </c>
      <c r="U715" t="b">
        <v>1</v>
      </c>
      <c r="V715" t="s">
        <v>992</v>
      </c>
      <c r="W715" s="1">
        <v>44656.425162037034</v>
      </c>
      <c r="X715">
        <v>480</v>
      </c>
      <c r="Y715">
        <v>158</v>
      </c>
      <c r="Z715">
        <v>0</v>
      </c>
      <c r="AA715">
        <v>158</v>
      </c>
      <c r="AB715">
        <v>0</v>
      </c>
      <c r="AC715">
        <v>5</v>
      </c>
      <c r="AD715">
        <v>24</v>
      </c>
      <c r="AE715">
        <v>0</v>
      </c>
      <c r="AF715">
        <v>0</v>
      </c>
      <c r="AG715">
        <v>0</v>
      </c>
      <c r="AH715" t="s">
        <v>419</v>
      </c>
      <c r="AI715" s="1">
        <v>44656.44054398148</v>
      </c>
      <c r="AJ715">
        <v>839</v>
      </c>
      <c r="AK715">
        <v>2</v>
      </c>
      <c r="AL715">
        <v>0</v>
      </c>
      <c r="AM715">
        <v>2</v>
      </c>
      <c r="AN715">
        <v>0</v>
      </c>
      <c r="AO715">
        <v>0</v>
      </c>
      <c r="AP715">
        <v>22</v>
      </c>
      <c r="AQ715">
        <v>0</v>
      </c>
      <c r="AR715">
        <v>0</v>
      </c>
      <c r="AS715">
        <v>0</v>
      </c>
      <c r="AT715" t="s">
        <v>86</v>
      </c>
      <c r="AU715" t="s">
        <v>86</v>
      </c>
      <c r="AV715" t="s">
        <v>86</v>
      </c>
      <c r="AW715" t="s">
        <v>86</v>
      </c>
      <c r="AX715" t="s">
        <v>86</v>
      </c>
      <c r="AY715" t="s">
        <v>86</v>
      </c>
      <c r="AZ715" t="s">
        <v>86</v>
      </c>
      <c r="BA715" t="s">
        <v>86</v>
      </c>
      <c r="BB715" t="s">
        <v>86</v>
      </c>
      <c r="BC715" t="s">
        <v>86</v>
      </c>
      <c r="BD715" t="s">
        <v>86</v>
      </c>
      <c r="BE715" t="s">
        <v>86</v>
      </c>
    </row>
    <row r="716" spans="1:57" x14ac:dyDescent="0.45">
      <c r="A716" t="s">
        <v>1604</v>
      </c>
      <c r="B716" t="s">
        <v>77</v>
      </c>
      <c r="C716" t="s">
        <v>1605</v>
      </c>
      <c r="D716" t="s">
        <v>79</v>
      </c>
      <c r="E716" s="2" t="str">
        <f>HYPERLINK("capsilon://?command=openfolder&amp;siteaddress=FAM.docvelocity-na8.net&amp;folderid=FXE77C1929-9CAB-145A-7F0F-DE3F9DC1AC91","FX22032978")</f>
        <v>FX22032978</v>
      </c>
      <c r="F716" t="s">
        <v>80</v>
      </c>
      <c r="G716" t="s">
        <v>80</v>
      </c>
      <c r="H716" t="s">
        <v>81</v>
      </c>
      <c r="I716" t="s">
        <v>1606</v>
      </c>
      <c r="J716">
        <v>0</v>
      </c>
      <c r="K716" t="s">
        <v>83</v>
      </c>
      <c r="L716" t="s">
        <v>84</v>
      </c>
      <c r="M716" t="s">
        <v>85</v>
      </c>
      <c r="N716">
        <v>2</v>
      </c>
      <c r="O716" s="1">
        <v>44652.418645833335</v>
      </c>
      <c r="P716" s="1">
        <v>44652.518263888887</v>
      </c>
      <c r="Q716">
        <v>6248</v>
      </c>
      <c r="R716">
        <v>2359</v>
      </c>
      <c r="S716" t="b">
        <v>0</v>
      </c>
      <c r="T716" t="s">
        <v>86</v>
      </c>
      <c r="U716" t="b">
        <v>0</v>
      </c>
      <c r="V716" t="s">
        <v>138</v>
      </c>
      <c r="W716" s="1">
        <v>44652.506215277775</v>
      </c>
      <c r="X716">
        <v>1921</v>
      </c>
      <c r="Y716">
        <v>52</v>
      </c>
      <c r="Z716">
        <v>0</v>
      </c>
      <c r="AA716">
        <v>52</v>
      </c>
      <c r="AB716">
        <v>0</v>
      </c>
      <c r="AC716">
        <v>26</v>
      </c>
      <c r="AD716">
        <v>-52</v>
      </c>
      <c r="AE716">
        <v>0</v>
      </c>
      <c r="AF716">
        <v>0</v>
      </c>
      <c r="AG716">
        <v>0</v>
      </c>
      <c r="AH716" t="s">
        <v>189</v>
      </c>
      <c r="AI716" s="1">
        <v>44652.518263888887</v>
      </c>
      <c r="AJ716">
        <v>432</v>
      </c>
      <c r="AK716">
        <v>2</v>
      </c>
      <c r="AL716">
        <v>0</v>
      </c>
      <c r="AM716">
        <v>2</v>
      </c>
      <c r="AN716">
        <v>0</v>
      </c>
      <c r="AO716">
        <v>2</v>
      </c>
      <c r="AP716">
        <v>-54</v>
      </c>
      <c r="AQ716">
        <v>0</v>
      </c>
      <c r="AR716">
        <v>0</v>
      </c>
      <c r="AS716">
        <v>0</v>
      </c>
      <c r="AT716" t="s">
        <v>86</v>
      </c>
      <c r="AU716" t="s">
        <v>86</v>
      </c>
      <c r="AV716" t="s">
        <v>86</v>
      </c>
      <c r="AW716" t="s">
        <v>86</v>
      </c>
      <c r="AX716" t="s">
        <v>86</v>
      </c>
      <c r="AY716" t="s">
        <v>86</v>
      </c>
      <c r="AZ716" t="s">
        <v>86</v>
      </c>
      <c r="BA716" t="s">
        <v>86</v>
      </c>
      <c r="BB716" t="s">
        <v>86</v>
      </c>
      <c r="BC716" t="s">
        <v>86</v>
      </c>
      <c r="BD716" t="s">
        <v>86</v>
      </c>
      <c r="BE716" t="s">
        <v>86</v>
      </c>
    </row>
    <row r="717" spans="1:57" x14ac:dyDescent="0.45">
      <c r="A717" t="s">
        <v>1607</v>
      </c>
      <c r="B717" t="s">
        <v>77</v>
      </c>
      <c r="C717" t="s">
        <v>1608</v>
      </c>
      <c r="D717" t="s">
        <v>79</v>
      </c>
      <c r="E717" s="2" t="str">
        <f>HYPERLINK("capsilon://?command=openfolder&amp;siteaddress=FAM.docvelocity-na8.net&amp;folderid=FX57B34363-3E79-9821-E766-B6633AF38C1A","FX22031690")</f>
        <v>FX22031690</v>
      </c>
      <c r="F717" t="s">
        <v>80</v>
      </c>
      <c r="G717" t="s">
        <v>80</v>
      </c>
      <c r="H717" t="s">
        <v>81</v>
      </c>
      <c r="I717" t="s">
        <v>1609</v>
      </c>
      <c r="J717">
        <v>48</v>
      </c>
      <c r="K717" t="s">
        <v>83</v>
      </c>
      <c r="L717" t="s">
        <v>84</v>
      </c>
      <c r="M717" t="s">
        <v>85</v>
      </c>
      <c r="N717">
        <v>2</v>
      </c>
      <c r="O717" s="1">
        <v>44656.420891203707</v>
      </c>
      <c r="P717" s="1">
        <v>44656.432939814818</v>
      </c>
      <c r="Q717">
        <v>585</v>
      </c>
      <c r="R717">
        <v>456</v>
      </c>
      <c r="S717" t="b">
        <v>0</v>
      </c>
      <c r="T717" t="s">
        <v>86</v>
      </c>
      <c r="U717" t="b">
        <v>0</v>
      </c>
      <c r="V717" t="s">
        <v>992</v>
      </c>
      <c r="W717" s="1">
        <v>44656.428391203706</v>
      </c>
      <c r="X717">
        <v>278</v>
      </c>
      <c r="Y717">
        <v>43</v>
      </c>
      <c r="Z717">
        <v>0</v>
      </c>
      <c r="AA717">
        <v>43</v>
      </c>
      <c r="AB717">
        <v>0</v>
      </c>
      <c r="AC717">
        <v>5</v>
      </c>
      <c r="AD717">
        <v>5</v>
      </c>
      <c r="AE717">
        <v>0</v>
      </c>
      <c r="AF717">
        <v>0</v>
      </c>
      <c r="AG717">
        <v>0</v>
      </c>
      <c r="AH717" t="s">
        <v>412</v>
      </c>
      <c r="AI717" s="1">
        <v>44656.432939814818</v>
      </c>
      <c r="AJ717">
        <v>178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5</v>
      </c>
      <c r="AQ717">
        <v>0</v>
      </c>
      <c r="AR717">
        <v>0</v>
      </c>
      <c r="AS717">
        <v>0</v>
      </c>
      <c r="AT717" t="s">
        <v>86</v>
      </c>
      <c r="AU717" t="s">
        <v>86</v>
      </c>
      <c r="AV717" t="s">
        <v>86</v>
      </c>
      <c r="AW717" t="s">
        <v>86</v>
      </c>
      <c r="AX717" t="s">
        <v>86</v>
      </c>
      <c r="AY717" t="s">
        <v>86</v>
      </c>
      <c r="AZ717" t="s">
        <v>86</v>
      </c>
      <c r="BA717" t="s">
        <v>86</v>
      </c>
      <c r="BB717" t="s">
        <v>86</v>
      </c>
      <c r="BC717" t="s">
        <v>86</v>
      </c>
      <c r="BD717" t="s">
        <v>86</v>
      </c>
      <c r="BE717" t="s">
        <v>86</v>
      </c>
    </row>
    <row r="718" spans="1:57" x14ac:dyDescent="0.45">
      <c r="A718" t="s">
        <v>1610</v>
      </c>
      <c r="B718" t="s">
        <v>77</v>
      </c>
      <c r="C718" t="s">
        <v>1611</v>
      </c>
      <c r="D718" t="s">
        <v>79</v>
      </c>
      <c r="E718" s="2" t="str">
        <f>HYPERLINK("capsilon://?command=openfolder&amp;siteaddress=FAM.docvelocity-na8.net&amp;folderid=FXD9BF0ADB-9EF5-31C2-5C4E-E51EE474D901","FX220311460")</f>
        <v>FX220311460</v>
      </c>
      <c r="F718" t="s">
        <v>80</v>
      </c>
      <c r="G718" t="s">
        <v>80</v>
      </c>
      <c r="H718" t="s">
        <v>81</v>
      </c>
      <c r="I718" t="s">
        <v>1612</v>
      </c>
      <c r="J718">
        <v>86</v>
      </c>
      <c r="K718" t="s">
        <v>83</v>
      </c>
      <c r="L718" t="s">
        <v>84</v>
      </c>
      <c r="M718" t="s">
        <v>85</v>
      </c>
      <c r="N718">
        <v>1</v>
      </c>
      <c r="O718" s="1">
        <v>44656.42465277778</v>
      </c>
      <c r="P718" s="1">
        <v>44656.43340277778</v>
      </c>
      <c r="Q718">
        <v>603</v>
      </c>
      <c r="R718">
        <v>153</v>
      </c>
      <c r="S718" t="b">
        <v>0</v>
      </c>
      <c r="T718" t="s">
        <v>86</v>
      </c>
      <c r="U718" t="b">
        <v>0</v>
      </c>
      <c r="V718" t="s">
        <v>406</v>
      </c>
      <c r="W718" s="1">
        <v>44656.43340277778</v>
      </c>
      <c r="X718">
        <v>146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86</v>
      </c>
      <c r="AE718">
        <v>74</v>
      </c>
      <c r="AF718">
        <v>0</v>
      </c>
      <c r="AG718">
        <v>3</v>
      </c>
      <c r="AH718" t="s">
        <v>86</v>
      </c>
      <c r="AI718" t="s">
        <v>86</v>
      </c>
      <c r="AJ718" t="s">
        <v>86</v>
      </c>
      <c r="AK718" t="s">
        <v>86</v>
      </c>
      <c r="AL718" t="s">
        <v>86</v>
      </c>
      <c r="AM718" t="s">
        <v>86</v>
      </c>
      <c r="AN718" t="s">
        <v>86</v>
      </c>
      <c r="AO718" t="s">
        <v>86</v>
      </c>
      <c r="AP718" t="s">
        <v>86</v>
      </c>
      <c r="AQ718" t="s">
        <v>86</v>
      </c>
      <c r="AR718" t="s">
        <v>86</v>
      </c>
      <c r="AS718" t="s">
        <v>86</v>
      </c>
      <c r="AT718" t="s">
        <v>86</v>
      </c>
      <c r="AU718" t="s">
        <v>86</v>
      </c>
      <c r="AV718" t="s">
        <v>86</v>
      </c>
      <c r="AW718" t="s">
        <v>86</v>
      </c>
      <c r="AX718" t="s">
        <v>86</v>
      </c>
      <c r="AY718" t="s">
        <v>86</v>
      </c>
      <c r="AZ718" t="s">
        <v>86</v>
      </c>
      <c r="BA718" t="s">
        <v>86</v>
      </c>
      <c r="BB718" t="s">
        <v>86</v>
      </c>
      <c r="BC718" t="s">
        <v>86</v>
      </c>
      <c r="BD718" t="s">
        <v>86</v>
      </c>
      <c r="BE718" t="s">
        <v>86</v>
      </c>
    </row>
    <row r="719" spans="1:57" x14ac:dyDescent="0.45">
      <c r="A719" t="s">
        <v>1613</v>
      </c>
      <c r="B719" t="s">
        <v>77</v>
      </c>
      <c r="C719" t="s">
        <v>1614</v>
      </c>
      <c r="D719" t="s">
        <v>79</v>
      </c>
      <c r="E719" s="2" t="str">
        <f>HYPERLINK("capsilon://?command=openfolder&amp;siteaddress=FAM.docvelocity-na8.net&amp;folderid=FX118D00F1-3454-12C6-C871-39757941E947","FX2204921")</f>
        <v>FX2204921</v>
      </c>
      <c r="F719" t="s">
        <v>80</v>
      </c>
      <c r="G719" t="s">
        <v>80</v>
      </c>
      <c r="H719" t="s">
        <v>81</v>
      </c>
      <c r="I719" t="s">
        <v>1615</v>
      </c>
      <c r="J719">
        <v>132</v>
      </c>
      <c r="K719" t="s">
        <v>83</v>
      </c>
      <c r="L719" t="s">
        <v>84</v>
      </c>
      <c r="M719" t="s">
        <v>85</v>
      </c>
      <c r="N719">
        <v>1</v>
      </c>
      <c r="O719" s="1">
        <v>44656.4296875</v>
      </c>
      <c r="P719" s="1">
        <v>44656.435833333337</v>
      </c>
      <c r="Q719">
        <v>322</v>
      </c>
      <c r="R719">
        <v>209</v>
      </c>
      <c r="S719" t="b">
        <v>0</v>
      </c>
      <c r="T719" t="s">
        <v>86</v>
      </c>
      <c r="U719" t="b">
        <v>0</v>
      </c>
      <c r="V719" t="s">
        <v>406</v>
      </c>
      <c r="W719" s="1">
        <v>44656.435833333337</v>
      </c>
      <c r="X719">
        <v>209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132</v>
      </c>
      <c r="AE719">
        <v>120</v>
      </c>
      <c r="AF719">
        <v>0</v>
      </c>
      <c r="AG719">
        <v>5</v>
      </c>
      <c r="AH719" t="s">
        <v>86</v>
      </c>
      <c r="AI719" t="s">
        <v>86</v>
      </c>
      <c r="AJ719" t="s">
        <v>86</v>
      </c>
      <c r="AK719" t="s">
        <v>86</v>
      </c>
      <c r="AL719" t="s">
        <v>86</v>
      </c>
      <c r="AM719" t="s">
        <v>86</v>
      </c>
      <c r="AN719" t="s">
        <v>86</v>
      </c>
      <c r="AO719" t="s">
        <v>86</v>
      </c>
      <c r="AP719" t="s">
        <v>86</v>
      </c>
      <c r="AQ719" t="s">
        <v>86</v>
      </c>
      <c r="AR719" t="s">
        <v>86</v>
      </c>
      <c r="AS719" t="s">
        <v>86</v>
      </c>
      <c r="AT719" t="s">
        <v>86</v>
      </c>
      <c r="AU719" t="s">
        <v>86</v>
      </c>
      <c r="AV719" t="s">
        <v>86</v>
      </c>
      <c r="AW719" t="s">
        <v>86</v>
      </c>
      <c r="AX719" t="s">
        <v>86</v>
      </c>
      <c r="AY719" t="s">
        <v>86</v>
      </c>
      <c r="AZ719" t="s">
        <v>86</v>
      </c>
      <c r="BA719" t="s">
        <v>86</v>
      </c>
      <c r="BB719" t="s">
        <v>86</v>
      </c>
      <c r="BC719" t="s">
        <v>86</v>
      </c>
      <c r="BD719" t="s">
        <v>86</v>
      </c>
      <c r="BE719" t="s">
        <v>86</v>
      </c>
    </row>
    <row r="720" spans="1:57" x14ac:dyDescent="0.45">
      <c r="A720" t="s">
        <v>1616</v>
      </c>
      <c r="B720" t="s">
        <v>77</v>
      </c>
      <c r="C720" t="s">
        <v>1611</v>
      </c>
      <c r="D720" t="s">
        <v>79</v>
      </c>
      <c r="E720" s="2" t="str">
        <f>HYPERLINK("capsilon://?command=openfolder&amp;siteaddress=FAM.docvelocity-na8.net&amp;folderid=FXD9BF0ADB-9EF5-31C2-5C4E-E51EE474D901","FX220311460")</f>
        <v>FX220311460</v>
      </c>
      <c r="F720" t="s">
        <v>80</v>
      </c>
      <c r="G720" t="s">
        <v>80</v>
      </c>
      <c r="H720" t="s">
        <v>81</v>
      </c>
      <c r="I720" t="s">
        <v>1612</v>
      </c>
      <c r="J720">
        <v>114</v>
      </c>
      <c r="K720" t="s">
        <v>83</v>
      </c>
      <c r="L720" t="s">
        <v>84</v>
      </c>
      <c r="M720" t="s">
        <v>85</v>
      </c>
      <c r="N720">
        <v>2</v>
      </c>
      <c r="O720" s="1">
        <v>44656.434039351851</v>
      </c>
      <c r="P720" s="1">
        <v>44656.467615740738</v>
      </c>
      <c r="Q720">
        <v>1829</v>
      </c>
      <c r="R720">
        <v>1072</v>
      </c>
      <c r="S720" t="b">
        <v>0</v>
      </c>
      <c r="T720" t="s">
        <v>86</v>
      </c>
      <c r="U720" t="b">
        <v>1</v>
      </c>
      <c r="V720" t="s">
        <v>406</v>
      </c>
      <c r="W720" s="1">
        <v>44656.444560185184</v>
      </c>
      <c r="X720">
        <v>753</v>
      </c>
      <c r="Y720">
        <v>121</v>
      </c>
      <c r="Z720">
        <v>0</v>
      </c>
      <c r="AA720">
        <v>121</v>
      </c>
      <c r="AB720">
        <v>0</v>
      </c>
      <c r="AC720">
        <v>30</v>
      </c>
      <c r="AD720">
        <v>-7</v>
      </c>
      <c r="AE720">
        <v>0</v>
      </c>
      <c r="AF720">
        <v>0</v>
      </c>
      <c r="AG720">
        <v>0</v>
      </c>
      <c r="AH720" t="s">
        <v>412</v>
      </c>
      <c r="AI720" s="1">
        <v>44656.467615740738</v>
      </c>
      <c r="AJ720">
        <v>301</v>
      </c>
      <c r="AK720">
        <v>0</v>
      </c>
      <c r="AL720">
        <v>0</v>
      </c>
      <c r="AM720">
        <v>0</v>
      </c>
      <c r="AN720">
        <v>5</v>
      </c>
      <c r="AO720">
        <v>0</v>
      </c>
      <c r="AP720">
        <v>-7</v>
      </c>
      <c r="AQ720">
        <v>0</v>
      </c>
      <c r="AR720">
        <v>0</v>
      </c>
      <c r="AS720">
        <v>0</v>
      </c>
      <c r="AT720" t="s">
        <v>86</v>
      </c>
      <c r="AU720" t="s">
        <v>86</v>
      </c>
      <c r="AV720" t="s">
        <v>86</v>
      </c>
      <c r="AW720" t="s">
        <v>86</v>
      </c>
      <c r="AX720" t="s">
        <v>86</v>
      </c>
      <c r="AY720" t="s">
        <v>86</v>
      </c>
      <c r="AZ720" t="s">
        <v>86</v>
      </c>
      <c r="BA720" t="s">
        <v>86</v>
      </c>
      <c r="BB720" t="s">
        <v>86</v>
      </c>
      <c r="BC720" t="s">
        <v>86</v>
      </c>
      <c r="BD720" t="s">
        <v>86</v>
      </c>
      <c r="BE720" t="s">
        <v>86</v>
      </c>
    </row>
    <row r="721" spans="1:57" x14ac:dyDescent="0.45">
      <c r="A721" t="s">
        <v>1617</v>
      </c>
      <c r="B721" t="s">
        <v>77</v>
      </c>
      <c r="C721" t="s">
        <v>1614</v>
      </c>
      <c r="D721" t="s">
        <v>79</v>
      </c>
      <c r="E721" s="2" t="str">
        <f>HYPERLINK("capsilon://?command=openfolder&amp;siteaddress=FAM.docvelocity-na8.net&amp;folderid=FX118D00F1-3454-12C6-C871-39757941E947","FX2204921")</f>
        <v>FX2204921</v>
      </c>
      <c r="F721" t="s">
        <v>80</v>
      </c>
      <c r="G721" t="s">
        <v>80</v>
      </c>
      <c r="H721" t="s">
        <v>81</v>
      </c>
      <c r="I721" t="s">
        <v>1615</v>
      </c>
      <c r="J721">
        <v>204</v>
      </c>
      <c r="K721" t="s">
        <v>83</v>
      </c>
      <c r="L721" t="s">
        <v>84</v>
      </c>
      <c r="M721" t="s">
        <v>85</v>
      </c>
      <c r="N721">
        <v>2</v>
      </c>
      <c r="O721" s="1">
        <v>44656.436481481483</v>
      </c>
      <c r="P721" s="1">
        <v>44656.470960648148</v>
      </c>
      <c r="Q721">
        <v>1948</v>
      </c>
      <c r="R721">
        <v>1031</v>
      </c>
      <c r="S721" t="b">
        <v>0</v>
      </c>
      <c r="T721" t="s">
        <v>86</v>
      </c>
      <c r="U721" t="b">
        <v>1</v>
      </c>
      <c r="V721" t="s">
        <v>1317</v>
      </c>
      <c r="W721" s="1">
        <v>44656.452222222222</v>
      </c>
      <c r="X721">
        <v>743</v>
      </c>
      <c r="Y721">
        <v>177</v>
      </c>
      <c r="Z721">
        <v>0</v>
      </c>
      <c r="AA721">
        <v>177</v>
      </c>
      <c r="AB721">
        <v>0</v>
      </c>
      <c r="AC721">
        <v>16</v>
      </c>
      <c r="AD721">
        <v>27</v>
      </c>
      <c r="AE721">
        <v>0</v>
      </c>
      <c r="AF721">
        <v>0</v>
      </c>
      <c r="AG721">
        <v>0</v>
      </c>
      <c r="AH721" t="s">
        <v>412</v>
      </c>
      <c r="AI721" s="1">
        <v>44656.470960648148</v>
      </c>
      <c r="AJ721">
        <v>288</v>
      </c>
      <c r="AK721">
        <v>4</v>
      </c>
      <c r="AL721">
        <v>0</v>
      </c>
      <c r="AM721">
        <v>4</v>
      </c>
      <c r="AN721">
        <v>0</v>
      </c>
      <c r="AO721">
        <v>4</v>
      </c>
      <c r="AP721">
        <v>23</v>
      </c>
      <c r="AQ721">
        <v>0</v>
      </c>
      <c r="AR721">
        <v>0</v>
      </c>
      <c r="AS721">
        <v>0</v>
      </c>
      <c r="AT721" t="s">
        <v>86</v>
      </c>
      <c r="AU721" t="s">
        <v>86</v>
      </c>
      <c r="AV721" t="s">
        <v>86</v>
      </c>
      <c r="AW721" t="s">
        <v>86</v>
      </c>
      <c r="AX721" t="s">
        <v>86</v>
      </c>
      <c r="AY721" t="s">
        <v>86</v>
      </c>
      <c r="AZ721" t="s">
        <v>86</v>
      </c>
      <c r="BA721" t="s">
        <v>86</v>
      </c>
      <c r="BB721" t="s">
        <v>86</v>
      </c>
      <c r="BC721" t="s">
        <v>86</v>
      </c>
      <c r="BD721" t="s">
        <v>86</v>
      </c>
      <c r="BE721" t="s">
        <v>86</v>
      </c>
    </row>
    <row r="722" spans="1:57" x14ac:dyDescent="0.45">
      <c r="A722" t="s">
        <v>1618</v>
      </c>
      <c r="B722" t="s">
        <v>77</v>
      </c>
      <c r="C722" t="s">
        <v>1530</v>
      </c>
      <c r="D722" t="s">
        <v>79</v>
      </c>
      <c r="E722" s="2" t="str">
        <f>HYPERLINK("capsilon://?command=openfolder&amp;siteaddress=FAM.docvelocity-na8.net&amp;folderid=FXE9859051-497C-C95E-4E6E-D21CFF324C41","FX22033050")</f>
        <v>FX22033050</v>
      </c>
      <c r="F722" t="s">
        <v>80</v>
      </c>
      <c r="G722" t="s">
        <v>80</v>
      </c>
      <c r="H722" t="s">
        <v>81</v>
      </c>
      <c r="I722" t="s">
        <v>1619</v>
      </c>
      <c r="J722">
        <v>481</v>
      </c>
      <c r="K722" t="s">
        <v>83</v>
      </c>
      <c r="L722" t="s">
        <v>84</v>
      </c>
      <c r="M722" t="s">
        <v>85</v>
      </c>
      <c r="N722">
        <v>1</v>
      </c>
      <c r="O722" s="1">
        <v>44656.450902777775</v>
      </c>
      <c r="P722" s="1">
        <v>44656.507349537038</v>
      </c>
      <c r="Q722">
        <v>3821</v>
      </c>
      <c r="R722">
        <v>1056</v>
      </c>
      <c r="S722" t="b">
        <v>0</v>
      </c>
      <c r="T722" t="s">
        <v>86</v>
      </c>
      <c r="U722" t="b">
        <v>0</v>
      </c>
      <c r="V722" t="s">
        <v>87</v>
      </c>
      <c r="W722" s="1">
        <v>44656.507349537038</v>
      </c>
      <c r="X722">
        <v>456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481</v>
      </c>
      <c r="AE722">
        <v>0</v>
      </c>
      <c r="AF722">
        <v>0</v>
      </c>
      <c r="AG722">
        <v>17</v>
      </c>
      <c r="AH722" t="s">
        <v>86</v>
      </c>
      <c r="AI722" t="s">
        <v>86</v>
      </c>
      <c r="AJ722" t="s">
        <v>86</v>
      </c>
      <c r="AK722" t="s">
        <v>86</v>
      </c>
      <c r="AL722" t="s">
        <v>86</v>
      </c>
      <c r="AM722" t="s">
        <v>86</v>
      </c>
      <c r="AN722" t="s">
        <v>86</v>
      </c>
      <c r="AO722" t="s">
        <v>86</v>
      </c>
      <c r="AP722" t="s">
        <v>86</v>
      </c>
      <c r="AQ722" t="s">
        <v>86</v>
      </c>
      <c r="AR722" t="s">
        <v>86</v>
      </c>
      <c r="AS722" t="s">
        <v>86</v>
      </c>
      <c r="AT722" t="s">
        <v>86</v>
      </c>
      <c r="AU722" t="s">
        <v>86</v>
      </c>
      <c r="AV722" t="s">
        <v>86</v>
      </c>
      <c r="AW722" t="s">
        <v>86</v>
      </c>
      <c r="AX722" t="s">
        <v>86</v>
      </c>
      <c r="AY722" t="s">
        <v>86</v>
      </c>
      <c r="AZ722" t="s">
        <v>86</v>
      </c>
      <c r="BA722" t="s">
        <v>86</v>
      </c>
      <c r="BB722" t="s">
        <v>86</v>
      </c>
      <c r="BC722" t="s">
        <v>86</v>
      </c>
      <c r="BD722" t="s">
        <v>86</v>
      </c>
      <c r="BE722" t="s">
        <v>86</v>
      </c>
    </row>
    <row r="723" spans="1:57" x14ac:dyDescent="0.45">
      <c r="A723" t="s">
        <v>1620</v>
      </c>
      <c r="B723" t="s">
        <v>77</v>
      </c>
      <c r="C723" t="s">
        <v>506</v>
      </c>
      <c r="D723" t="s">
        <v>79</v>
      </c>
      <c r="E723" s="2" t="str">
        <f>HYPERLINK("capsilon://?command=openfolder&amp;siteaddress=FAM.docvelocity-na8.net&amp;folderid=FX354806A9-F86A-A484-6ADE-E4C806868291","FX220314056")</f>
        <v>FX220314056</v>
      </c>
      <c r="F723" t="s">
        <v>80</v>
      </c>
      <c r="G723" t="s">
        <v>80</v>
      </c>
      <c r="H723" t="s">
        <v>81</v>
      </c>
      <c r="I723" t="s">
        <v>1621</v>
      </c>
      <c r="J723">
        <v>180</v>
      </c>
      <c r="K723" t="s">
        <v>83</v>
      </c>
      <c r="L723" t="s">
        <v>84</v>
      </c>
      <c r="M723" t="s">
        <v>85</v>
      </c>
      <c r="N723">
        <v>1</v>
      </c>
      <c r="O723" s="1">
        <v>44656.466064814813</v>
      </c>
      <c r="P723" s="1">
        <v>44656.510162037041</v>
      </c>
      <c r="Q723">
        <v>3195</v>
      </c>
      <c r="R723">
        <v>615</v>
      </c>
      <c r="S723" t="b">
        <v>0</v>
      </c>
      <c r="T723" t="s">
        <v>86</v>
      </c>
      <c r="U723" t="b">
        <v>0</v>
      </c>
      <c r="V723" t="s">
        <v>87</v>
      </c>
      <c r="W723" s="1">
        <v>44656.510162037041</v>
      </c>
      <c r="X723">
        <v>243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180</v>
      </c>
      <c r="AE723">
        <v>144</v>
      </c>
      <c r="AF723">
        <v>0</v>
      </c>
      <c r="AG723">
        <v>16</v>
      </c>
      <c r="AH723" t="s">
        <v>86</v>
      </c>
      <c r="AI723" t="s">
        <v>86</v>
      </c>
      <c r="AJ723" t="s">
        <v>86</v>
      </c>
      <c r="AK723" t="s">
        <v>86</v>
      </c>
      <c r="AL723" t="s">
        <v>86</v>
      </c>
      <c r="AM723" t="s">
        <v>86</v>
      </c>
      <c r="AN723" t="s">
        <v>86</v>
      </c>
      <c r="AO723" t="s">
        <v>86</v>
      </c>
      <c r="AP723" t="s">
        <v>86</v>
      </c>
      <c r="AQ723" t="s">
        <v>86</v>
      </c>
      <c r="AR723" t="s">
        <v>86</v>
      </c>
      <c r="AS723" t="s">
        <v>86</v>
      </c>
      <c r="AT723" t="s">
        <v>86</v>
      </c>
      <c r="AU723" t="s">
        <v>86</v>
      </c>
      <c r="AV723" t="s">
        <v>86</v>
      </c>
      <c r="AW723" t="s">
        <v>86</v>
      </c>
      <c r="AX723" t="s">
        <v>86</v>
      </c>
      <c r="AY723" t="s">
        <v>86</v>
      </c>
      <c r="AZ723" t="s">
        <v>86</v>
      </c>
      <c r="BA723" t="s">
        <v>86</v>
      </c>
      <c r="BB723" t="s">
        <v>86</v>
      </c>
      <c r="BC723" t="s">
        <v>86</v>
      </c>
      <c r="BD723" t="s">
        <v>86</v>
      </c>
      <c r="BE723" t="s">
        <v>86</v>
      </c>
    </row>
    <row r="724" spans="1:57" x14ac:dyDescent="0.45">
      <c r="A724" t="s">
        <v>1622</v>
      </c>
      <c r="B724" t="s">
        <v>77</v>
      </c>
      <c r="C724" t="s">
        <v>1623</v>
      </c>
      <c r="D724" t="s">
        <v>79</v>
      </c>
      <c r="E724" s="2" t="str">
        <f>HYPERLINK("capsilon://?command=openfolder&amp;siteaddress=FAM.docvelocity-na8.net&amp;folderid=FX51D291E2-AB56-7804-956B-A099EBE54C4A","FX22034039")</f>
        <v>FX22034039</v>
      </c>
      <c r="F724" t="s">
        <v>80</v>
      </c>
      <c r="G724" t="s">
        <v>80</v>
      </c>
      <c r="H724" t="s">
        <v>81</v>
      </c>
      <c r="I724" t="s">
        <v>1624</v>
      </c>
      <c r="J724">
        <v>0</v>
      </c>
      <c r="K724" t="s">
        <v>83</v>
      </c>
      <c r="L724" t="s">
        <v>84</v>
      </c>
      <c r="M724" t="s">
        <v>85</v>
      </c>
      <c r="N724">
        <v>2</v>
      </c>
      <c r="O724" s="1">
        <v>44652.424837962964</v>
      </c>
      <c r="P724" s="1">
        <v>44652.513726851852</v>
      </c>
      <c r="Q724">
        <v>7582</v>
      </c>
      <c r="R724">
        <v>98</v>
      </c>
      <c r="S724" t="b">
        <v>0</v>
      </c>
      <c r="T724" t="s">
        <v>86</v>
      </c>
      <c r="U724" t="b">
        <v>0</v>
      </c>
      <c r="V724" t="s">
        <v>195</v>
      </c>
      <c r="W724" s="1">
        <v>44652.487372685187</v>
      </c>
      <c r="X724">
        <v>68</v>
      </c>
      <c r="Y724">
        <v>0</v>
      </c>
      <c r="Z724">
        <v>0</v>
      </c>
      <c r="AA724">
        <v>0</v>
      </c>
      <c r="AB724">
        <v>37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101</v>
      </c>
      <c r="AI724" s="1">
        <v>44652.513726851852</v>
      </c>
      <c r="AJ724">
        <v>30</v>
      </c>
      <c r="AK724">
        <v>0</v>
      </c>
      <c r="AL724">
        <v>0</v>
      </c>
      <c r="AM724">
        <v>0</v>
      </c>
      <c r="AN724">
        <v>37</v>
      </c>
      <c r="AO724">
        <v>0</v>
      </c>
      <c r="AP724">
        <v>0</v>
      </c>
      <c r="AQ724">
        <v>0</v>
      </c>
      <c r="AR724">
        <v>0</v>
      </c>
      <c r="AS724">
        <v>0</v>
      </c>
      <c r="AT724" t="s">
        <v>86</v>
      </c>
      <c r="AU724" t="s">
        <v>86</v>
      </c>
      <c r="AV724" t="s">
        <v>86</v>
      </c>
      <c r="AW724" t="s">
        <v>86</v>
      </c>
      <c r="AX724" t="s">
        <v>86</v>
      </c>
      <c r="AY724" t="s">
        <v>86</v>
      </c>
      <c r="AZ724" t="s">
        <v>86</v>
      </c>
      <c r="BA724" t="s">
        <v>86</v>
      </c>
      <c r="BB724" t="s">
        <v>86</v>
      </c>
      <c r="BC724" t="s">
        <v>86</v>
      </c>
      <c r="BD724" t="s">
        <v>86</v>
      </c>
      <c r="BE724" t="s">
        <v>86</v>
      </c>
    </row>
    <row r="725" spans="1:57" x14ac:dyDescent="0.45">
      <c r="A725" t="s">
        <v>1625</v>
      </c>
      <c r="B725" t="s">
        <v>77</v>
      </c>
      <c r="C725" t="s">
        <v>1626</v>
      </c>
      <c r="D725" t="s">
        <v>79</v>
      </c>
      <c r="E725" s="2" t="str">
        <f>HYPERLINK("capsilon://?command=openfolder&amp;siteaddress=FAM.docvelocity-na8.net&amp;folderid=FX33078F8D-EF9F-F949-6ACA-6526BD6B8A5C","FX22019467")</f>
        <v>FX22019467</v>
      </c>
      <c r="F725" t="s">
        <v>80</v>
      </c>
      <c r="G725" t="s">
        <v>80</v>
      </c>
      <c r="H725" t="s">
        <v>81</v>
      </c>
      <c r="I725" t="s">
        <v>1627</v>
      </c>
      <c r="J725">
        <v>0</v>
      </c>
      <c r="K725" t="s">
        <v>83</v>
      </c>
      <c r="L725" t="s">
        <v>84</v>
      </c>
      <c r="M725" t="s">
        <v>85</v>
      </c>
      <c r="N725">
        <v>2</v>
      </c>
      <c r="O725" s="1">
        <v>44656.467627314814</v>
      </c>
      <c r="P725" s="1">
        <v>44656.49596064815</v>
      </c>
      <c r="Q725">
        <v>2093</v>
      </c>
      <c r="R725">
        <v>355</v>
      </c>
      <c r="S725" t="b">
        <v>0</v>
      </c>
      <c r="T725" t="s">
        <v>86</v>
      </c>
      <c r="U725" t="b">
        <v>0</v>
      </c>
      <c r="V725" t="s">
        <v>126</v>
      </c>
      <c r="W725" s="1">
        <v>44656.49428240741</v>
      </c>
      <c r="X725">
        <v>254</v>
      </c>
      <c r="Y725">
        <v>0</v>
      </c>
      <c r="Z725">
        <v>0</v>
      </c>
      <c r="AA725">
        <v>0</v>
      </c>
      <c r="AB725">
        <v>37</v>
      </c>
      <c r="AC725">
        <v>0</v>
      </c>
      <c r="AD725">
        <v>0</v>
      </c>
      <c r="AE725">
        <v>0</v>
      </c>
      <c r="AF725">
        <v>0</v>
      </c>
      <c r="AG725">
        <v>0</v>
      </c>
      <c r="AH725" t="s">
        <v>1628</v>
      </c>
      <c r="AI725" s="1">
        <v>44656.49596064815</v>
      </c>
      <c r="AJ725">
        <v>30</v>
      </c>
      <c r="AK725">
        <v>0</v>
      </c>
      <c r="AL725">
        <v>0</v>
      </c>
      <c r="AM725">
        <v>0</v>
      </c>
      <c r="AN725">
        <v>37</v>
      </c>
      <c r="AO725">
        <v>0</v>
      </c>
      <c r="AP725">
        <v>0</v>
      </c>
      <c r="AQ725">
        <v>0</v>
      </c>
      <c r="AR725">
        <v>0</v>
      </c>
      <c r="AS725">
        <v>0</v>
      </c>
      <c r="AT725" t="s">
        <v>86</v>
      </c>
      <c r="AU725" t="s">
        <v>86</v>
      </c>
      <c r="AV725" t="s">
        <v>86</v>
      </c>
      <c r="AW725" t="s">
        <v>86</v>
      </c>
      <c r="AX725" t="s">
        <v>86</v>
      </c>
      <c r="AY725" t="s">
        <v>86</v>
      </c>
      <c r="AZ725" t="s">
        <v>86</v>
      </c>
      <c r="BA725" t="s">
        <v>86</v>
      </c>
      <c r="BB725" t="s">
        <v>86</v>
      </c>
      <c r="BC725" t="s">
        <v>86</v>
      </c>
      <c r="BD725" t="s">
        <v>86</v>
      </c>
      <c r="BE725" t="s">
        <v>86</v>
      </c>
    </row>
    <row r="726" spans="1:57" x14ac:dyDescent="0.45">
      <c r="A726" t="s">
        <v>1629</v>
      </c>
      <c r="B726" t="s">
        <v>77</v>
      </c>
      <c r="C726" t="s">
        <v>1576</v>
      </c>
      <c r="D726" t="s">
        <v>79</v>
      </c>
      <c r="E726" s="2" t="str">
        <f>HYPERLINK("capsilon://?command=openfolder&amp;siteaddress=FAM.docvelocity-na8.net&amp;folderid=FX14E2274F-93EA-1B32-8E23-B67144162927","FX220311268")</f>
        <v>FX220311268</v>
      </c>
      <c r="F726" t="s">
        <v>80</v>
      </c>
      <c r="G726" t="s">
        <v>80</v>
      </c>
      <c r="H726" t="s">
        <v>81</v>
      </c>
      <c r="I726" t="s">
        <v>1630</v>
      </c>
      <c r="J726">
        <v>354</v>
      </c>
      <c r="K726" t="s">
        <v>83</v>
      </c>
      <c r="L726" t="s">
        <v>84</v>
      </c>
      <c r="M726" t="s">
        <v>85</v>
      </c>
      <c r="N726">
        <v>1</v>
      </c>
      <c r="O726" s="1">
        <v>44656.468252314815</v>
      </c>
      <c r="P726" s="1">
        <v>44656.51153935185</v>
      </c>
      <c r="Q726">
        <v>3326</v>
      </c>
      <c r="R726">
        <v>414</v>
      </c>
      <c r="S726" t="b">
        <v>0</v>
      </c>
      <c r="T726" t="s">
        <v>86</v>
      </c>
      <c r="U726" t="b">
        <v>0</v>
      </c>
      <c r="V726" t="s">
        <v>87</v>
      </c>
      <c r="W726" s="1">
        <v>44656.51153935185</v>
      </c>
      <c r="X726">
        <v>98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354</v>
      </c>
      <c r="AE726">
        <v>349</v>
      </c>
      <c r="AF726">
        <v>0</v>
      </c>
      <c r="AG726">
        <v>5</v>
      </c>
      <c r="AH726" t="s">
        <v>86</v>
      </c>
      <c r="AI726" t="s">
        <v>86</v>
      </c>
      <c r="AJ726" t="s">
        <v>86</v>
      </c>
      <c r="AK726" t="s">
        <v>86</v>
      </c>
      <c r="AL726" t="s">
        <v>86</v>
      </c>
      <c r="AM726" t="s">
        <v>86</v>
      </c>
      <c r="AN726" t="s">
        <v>86</v>
      </c>
      <c r="AO726" t="s">
        <v>86</v>
      </c>
      <c r="AP726" t="s">
        <v>86</v>
      </c>
      <c r="AQ726" t="s">
        <v>86</v>
      </c>
      <c r="AR726" t="s">
        <v>86</v>
      </c>
      <c r="AS726" t="s">
        <v>86</v>
      </c>
      <c r="AT726" t="s">
        <v>86</v>
      </c>
      <c r="AU726" t="s">
        <v>86</v>
      </c>
      <c r="AV726" t="s">
        <v>86</v>
      </c>
      <c r="AW726" t="s">
        <v>86</v>
      </c>
      <c r="AX726" t="s">
        <v>86</v>
      </c>
      <c r="AY726" t="s">
        <v>86</v>
      </c>
      <c r="AZ726" t="s">
        <v>86</v>
      </c>
      <c r="BA726" t="s">
        <v>86</v>
      </c>
      <c r="BB726" t="s">
        <v>86</v>
      </c>
      <c r="BC726" t="s">
        <v>86</v>
      </c>
      <c r="BD726" t="s">
        <v>86</v>
      </c>
      <c r="BE726" t="s">
        <v>86</v>
      </c>
    </row>
    <row r="727" spans="1:57" x14ac:dyDescent="0.45">
      <c r="A727" t="s">
        <v>1631</v>
      </c>
      <c r="B727" t="s">
        <v>77</v>
      </c>
      <c r="C727" t="s">
        <v>1605</v>
      </c>
      <c r="D727" t="s">
        <v>79</v>
      </c>
      <c r="E727" s="2" t="str">
        <f>HYPERLINK("capsilon://?command=openfolder&amp;siteaddress=FAM.docvelocity-na8.net&amp;folderid=FXE77C1929-9CAB-145A-7F0F-DE3F9DC1AC91","FX22032978")</f>
        <v>FX22032978</v>
      </c>
      <c r="F727" t="s">
        <v>80</v>
      </c>
      <c r="G727" t="s">
        <v>80</v>
      </c>
      <c r="H727" t="s">
        <v>81</v>
      </c>
      <c r="I727" t="s">
        <v>1632</v>
      </c>
      <c r="J727">
        <v>0</v>
      </c>
      <c r="K727" t="s">
        <v>83</v>
      </c>
      <c r="L727" t="s">
        <v>84</v>
      </c>
      <c r="M727" t="s">
        <v>85</v>
      </c>
      <c r="N727">
        <v>2</v>
      </c>
      <c r="O727" s="1">
        <v>44656.468333333331</v>
      </c>
      <c r="P727" s="1">
        <v>44656.498333333337</v>
      </c>
      <c r="Q727">
        <v>1083</v>
      </c>
      <c r="R727">
        <v>1509</v>
      </c>
      <c r="S727" t="b">
        <v>0</v>
      </c>
      <c r="T727" t="s">
        <v>86</v>
      </c>
      <c r="U727" t="b">
        <v>0</v>
      </c>
      <c r="V727" t="s">
        <v>188</v>
      </c>
      <c r="W727" s="1">
        <v>44656.489872685182</v>
      </c>
      <c r="X727">
        <v>1304</v>
      </c>
      <c r="Y727">
        <v>52</v>
      </c>
      <c r="Z727">
        <v>0</v>
      </c>
      <c r="AA727">
        <v>52</v>
      </c>
      <c r="AB727">
        <v>0</v>
      </c>
      <c r="AC727">
        <v>39</v>
      </c>
      <c r="AD727">
        <v>-52</v>
      </c>
      <c r="AE727">
        <v>0</v>
      </c>
      <c r="AF727">
        <v>0</v>
      </c>
      <c r="AG727">
        <v>0</v>
      </c>
      <c r="AH727" t="s">
        <v>1628</v>
      </c>
      <c r="AI727" s="1">
        <v>44656.498333333337</v>
      </c>
      <c r="AJ727">
        <v>205</v>
      </c>
      <c r="AK727">
        <v>3</v>
      </c>
      <c r="AL727">
        <v>0</v>
      </c>
      <c r="AM727">
        <v>3</v>
      </c>
      <c r="AN727">
        <v>0</v>
      </c>
      <c r="AO727">
        <v>2</v>
      </c>
      <c r="AP727">
        <v>-55</v>
      </c>
      <c r="AQ727">
        <v>0</v>
      </c>
      <c r="AR727">
        <v>0</v>
      </c>
      <c r="AS727">
        <v>0</v>
      </c>
      <c r="AT727" t="s">
        <v>86</v>
      </c>
      <c r="AU727" t="s">
        <v>86</v>
      </c>
      <c r="AV727" t="s">
        <v>86</v>
      </c>
      <c r="AW727" t="s">
        <v>86</v>
      </c>
      <c r="AX727" t="s">
        <v>86</v>
      </c>
      <c r="AY727" t="s">
        <v>86</v>
      </c>
      <c r="AZ727" t="s">
        <v>86</v>
      </c>
      <c r="BA727" t="s">
        <v>86</v>
      </c>
      <c r="BB727" t="s">
        <v>86</v>
      </c>
      <c r="BC727" t="s">
        <v>86</v>
      </c>
      <c r="BD727" t="s">
        <v>86</v>
      </c>
      <c r="BE727" t="s">
        <v>86</v>
      </c>
    </row>
    <row r="728" spans="1:57" x14ac:dyDescent="0.45">
      <c r="A728" t="s">
        <v>1633</v>
      </c>
      <c r="B728" t="s">
        <v>77</v>
      </c>
      <c r="C728" t="s">
        <v>1576</v>
      </c>
      <c r="D728" t="s">
        <v>79</v>
      </c>
      <c r="E728" s="2" t="str">
        <f>HYPERLINK("capsilon://?command=openfolder&amp;siteaddress=FAM.docvelocity-na8.net&amp;folderid=FX14E2274F-93EA-1B32-8E23-B67144162927","FX220311268")</f>
        <v>FX220311268</v>
      </c>
      <c r="F728" t="s">
        <v>80</v>
      </c>
      <c r="G728" t="s">
        <v>80</v>
      </c>
      <c r="H728" t="s">
        <v>81</v>
      </c>
      <c r="I728" t="s">
        <v>1634</v>
      </c>
      <c r="J728">
        <v>28</v>
      </c>
      <c r="K728" t="s">
        <v>83</v>
      </c>
      <c r="L728" t="s">
        <v>84</v>
      </c>
      <c r="M728" t="s">
        <v>85</v>
      </c>
      <c r="N728">
        <v>2</v>
      </c>
      <c r="O728" s="1">
        <v>44656.468449074076</v>
      </c>
      <c r="P728" s="1">
        <v>44656.503923611112</v>
      </c>
      <c r="Q728">
        <v>1976</v>
      </c>
      <c r="R728">
        <v>1089</v>
      </c>
      <c r="S728" t="b">
        <v>0</v>
      </c>
      <c r="T728" t="s">
        <v>86</v>
      </c>
      <c r="U728" t="b">
        <v>0</v>
      </c>
      <c r="V728" t="s">
        <v>188</v>
      </c>
      <c r="W728" s="1">
        <v>44656.500231481485</v>
      </c>
      <c r="X728">
        <v>895</v>
      </c>
      <c r="Y728">
        <v>21</v>
      </c>
      <c r="Z728">
        <v>0</v>
      </c>
      <c r="AA728">
        <v>21</v>
      </c>
      <c r="AB728">
        <v>0</v>
      </c>
      <c r="AC728">
        <v>19</v>
      </c>
      <c r="AD728">
        <v>7</v>
      </c>
      <c r="AE728">
        <v>0</v>
      </c>
      <c r="AF728">
        <v>0</v>
      </c>
      <c r="AG728">
        <v>0</v>
      </c>
      <c r="AH728" t="s">
        <v>98</v>
      </c>
      <c r="AI728" s="1">
        <v>44656.503923611112</v>
      </c>
      <c r="AJ728">
        <v>186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7</v>
      </c>
      <c r="AQ728">
        <v>0</v>
      </c>
      <c r="AR728">
        <v>0</v>
      </c>
      <c r="AS728">
        <v>0</v>
      </c>
      <c r="AT728" t="s">
        <v>86</v>
      </c>
      <c r="AU728" t="s">
        <v>86</v>
      </c>
      <c r="AV728" t="s">
        <v>86</v>
      </c>
      <c r="AW728" t="s">
        <v>86</v>
      </c>
      <c r="AX728" t="s">
        <v>86</v>
      </c>
      <c r="AY728" t="s">
        <v>86</v>
      </c>
      <c r="AZ728" t="s">
        <v>86</v>
      </c>
      <c r="BA728" t="s">
        <v>86</v>
      </c>
      <c r="BB728" t="s">
        <v>86</v>
      </c>
      <c r="BC728" t="s">
        <v>86</v>
      </c>
      <c r="BD728" t="s">
        <v>86</v>
      </c>
      <c r="BE728" t="s">
        <v>86</v>
      </c>
    </row>
    <row r="729" spans="1:57" x14ac:dyDescent="0.45">
      <c r="A729" t="s">
        <v>1635</v>
      </c>
      <c r="B729" t="s">
        <v>77</v>
      </c>
      <c r="C729" t="s">
        <v>515</v>
      </c>
      <c r="D729" t="s">
        <v>79</v>
      </c>
      <c r="E729" s="2" t="str">
        <f>HYPERLINK("capsilon://?command=openfolder&amp;siteaddress=FAM.docvelocity-na8.net&amp;folderid=FX04DE7B97-6DD5-BD4E-1B31-CD612F1037DF","FX220313526")</f>
        <v>FX220313526</v>
      </c>
      <c r="F729" t="s">
        <v>80</v>
      </c>
      <c r="G729" t="s">
        <v>80</v>
      </c>
      <c r="H729" t="s">
        <v>81</v>
      </c>
      <c r="I729" t="s">
        <v>1636</v>
      </c>
      <c r="J729">
        <v>184</v>
      </c>
      <c r="K729" t="s">
        <v>83</v>
      </c>
      <c r="L729" t="s">
        <v>84</v>
      </c>
      <c r="M729" t="s">
        <v>85</v>
      </c>
      <c r="N729">
        <v>1</v>
      </c>
      <c r="O729" s="1">
        <v>44656.49150462963</v>
      </c>
      <c r="P729" s="1">
        <v>44656.513726851852</v>
      </c>
      <c r="Q729">
        <v>1278</v>
      </c>
      <c r="R729">
        <v>642</v>
      </c>
      <c r="S729" t="b">
        <v>0</v>
      </c>
      <c r="T729" t="s">
        <v>86</v>
      </c>
      <c r="U729" t="b">
        <v>0</v>
      </c>
      <c r="V729" t="s">
        <v>87</v>
      </c>
      <c r="W729" s="1">
        <v>44656.513726851852</v>
      </c>
      <c r="X729">
        <v>189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184</v>
      </c>
      <c r="AE729">
        <v>153</v>
      </c>
      <c r="AF729">
        <v>0</v>
      </c>
      <c r="AG729">
        <v>9</v>
      </c>
      <c r="AH729" t="s">
        <v>86</v>
      </c>
      <c r="AI729" t="s">
        <v>86</v>
      </c>
      <c r="AJ729" t="s">
        <v>86</v>
      </c>
      <c r="AK729" t="s">
        <v>86</v>
      </c>
      <c r="AL729" t="s">
        <v>86</v>
      </c>
      <c r="AM729" t="s">
        <v>86</v>
      </c>
      <c r="AN729" t="s">
        <v>86</v>
      </c>
      <c r="AO729" t="s">
        <v>86</v>
      </c>
      <c r="AP729" t="s">
        <v>86</v>
      </c>
      <c r="AQ729" t="s">
        <v>86</v>
      </c>
      <c r="AR729" t="s">
        <v>86</v>
      </c>
      <c r="AS729" t="s">
        <v>86</v>
      </c>
      <c r="AT729" t="s">
        <v>86</v>
      </c>
      <c r="AU729" t="s">
        <v>86</v>
      </c>
      <c r="AV729" t="s">
        <v>86</v>
      </c>
      <c r="AW729" t="s">
        <v>86</v>
      </c>
      <c r="AX729" t="s">
        <v>86</v>
      </c>
      <c r="AY729" t="s">
        <v>86</v>
      </c>
      <c r="AZ729" t="s">
        <v>86</v>
      </c>
      <c r="BA729" t="s">
        <v>86</v>
      </c>
      <c r="BB729" t="s">
        <v>86</v>
      </c>
      <c r="BC729" t="s">
        <v>86</v>
      </c>
      <c r="BD729" t="s">
        <v>86</v>
      </c>
      <c r="BE729" t="s">
        <v>86</v>
      </c>
    </row>
    <row r="730" spans="1:57" x14ac:dyDescent="0.45">
      <c r="A730" t="s">
        <v>1637</v>
      </c>
      <c r="B730" t="s">
        <v>77</v>
      </c>
      <c r="C730" t="s">
        <v>1638</v>
      </c>
      <c r="D730" t="s">
        <v>79</v>
      </c>
      <c r="E730" s="2" t="str">
        <f>HYPERLINK("capsilon://?command=openfolder&amp;siteaddress=FAM.docvelocity-na8.net&amp;folderid=FXD68E54BE-D43A-1426-E9A2-FB610B7E74E4","FX22041115")</f>
        <v>FX22041115</v>
      </c>
      <c r="F730" t="s">
        <v>80</v>
      </c>
      <c r="G730" t="s">
        <v>80</v>
      </c>
      <c r="H730" t="s">
        <v>81</v>
      </c>
      <c r="I730" t="s">
        <v>1639</v>
      </c>
      <c r="J730">
        <v>28</v>
      </c>
      <c r="K730" t="s">
        <v>83</v>
      </c>
      <c r="L730" t="s">
        <v>84</v>
      </c>
      <c r="M730" t="s">
        <v>85</v>
      </c>
      <c r="N730">
        <v>2</v>
      </c>
      <c r="O730" s="1">
        <v>44656.503750000003</v>
      </c>
      <c r="P730" s="1">
        <v>44656.509976851848</v>
      </c>
      <c r="Q730">
        <v>199</v>
      </c>
      <c r="R730">
        <v>339</v>
      </c>
      <c r="S730" t="b">
        <v>0</v>
      </c>
      <c r="T730" t="s">
        <v>86</v>
      </c>
      <c r="U730" t="b">
        <v>0</v>
      </c>
      <c r="V730" t="s">
        <v>157</v>
      </c>
      <c r="W730" s="1">
        <v>44656.506215277775</v>
      </c>
      <c r="X730">
        <v>189</v>
      </c>
      <c r="Y730">
        <v>21</v>
      </c>
      <c r="Z730">
        <v>0</v>
      </c>
      <c r="AA730">
        <v>21</v>
      </c>
      <c r="AB730">
        <v>0</v>
      </c>
      <c r="AC730">
        <v>0</v>
      </c>
      <c r="AD730">
        <v>7</v>
      </c>
      <c r="AE730">
        <v>0</v>
      </c>
      <c r="AF730">
        <v>0</v>
      </c>
      <c r="AG730">
        <v>0</v>
      </c>
      <c r="AH730" t="s">
        <v>1628</v>
      </c>
      <c r="AI730" s="1">
        <v>44656.509976851848</v>
      </c>
      <c r="AJ730">
        <v>150</v>
      </c>
      <c r="AK730">
        <v>1</v>
      </c>
      <c r="AL730">
        <v>0</v>
      </c>
      <c r="AM730">
        <v>1</v>
      </c>
      <c r="AN730">
        <v>0</v>
      </c>
      <c r="AO730">
        <v>0</v>
      </c>
      <c r="AP730">
        <v>6</v>
      </c>
      <c r="AQ730">
        <v>0</v>
      </c>
      <c r="AR730">
        <v>0</v>
      </c>
      <c r="AS730">
        <v>0</v>
      </c>
      <c r="AT730" t="s">
        <v>86</v>
      </c>
      <c r="AU730" t="s">
        <v>86</v>
      </c>
      <c r="AV730" t="s">
        <v>86</v>
      </c>
      <c r="AW730" t="s">
        <v>86</v>
      </c>
      <c r="AX730" t="s">
        <v>86</v>
      </c>
      <c r="AY730" t="s">
        <v>86</v>
      </c>
      <c r="AZ730" t="s">
        <v>86</v>
      </c>
      <c r="BA730" t="s">
        <v>86</v>
      </c>
      <c r="BB730" t="s">
        <v>86</v>
      </c>
      <c r="BC730" t="s">
        <v>86</v>
      </c>
      <c r="BD730" t="s">
        <v>86</v>
      </c>
      <c r="BE730" t="s">
        <v>86</v>
      </c>
    </row>
    <row r="731" spans="1:57" x14ac:dyDescent="0.45">
      <c r="A731" t="s">
        <v>1640</v>
      </c>
      <c r="B731" t="s">
        <v>77</v>
      </c>
      <c r="C731" t="s">
        <v>1638</v>
      </c>
      <c r="D731" t="s">
        <v>79</v>
      </c>
      <c r="E731" s="2" t="str">
        <f>HYPERLINK("capsilon://?command=openfolder&amp;siteaddress=FAM.docvelocity-na8.net&amp;folderid=FXD68E54BE-D43A-1426-E9A2-FB610B7E74E4","FX22041115")</f>
        <v>FX22041115</v>
      </c>
      <c r="F731" t="s">
        <v>80</v>
      </c>
      <c r="G731" t="s">
        <v>80</v>
      </c>
      <c r="H731" t="s">
        <v>81</v>
      </c>
      <c r="I731" t="s">
        <v>1641</v>
      </c>
      <c r="J731">
        <v>71</v>
      </c>
      <c r="K731" t="s">
        <v>83</v>
      </c>
      <c r="L731" t="s">
        <v>84</v>
      </c>
      <c r="M731" t="s">
        <v>85</v>
      </c>
      <c r="N731">
        <v>2</v>
      </c>
      <c r="O731" s="1">
        <v>44656.505694444444</v>
      </c>
      <c r="P731" s="1">
        <v>44656.6721412037</v>
      </c>
      <c r="Q731">
        <v>12848</v>
      </c>
      <c r="R731">
        <v>1533</v>
      </c>
      <c r="S731" t="b">
        <v>0</v>
      </c>
      <c r="T731" t="s">
        <v>86</v>
      </c>
      <c r="U731" t="b">
        <v>0</v>
      </c>
      <c r="V731" t="s">
        <v>113</v>
      </c>
      <c r="W731" s="1">
        <v>44656.519062500003</v>
      </c>
      <c r="X731">
        <v>1143</v>
      </c>
      <c r="Y731">
        <v>66</v>
      </c>
      <c r="Z731">
        <v>0</v>
      </c>
      <c r="AA731">
        <v>66</v>
      </c>
      <c r="AB731">
        <v>0</v>
      </c>
      <c r="AC731">
        <v>25</v>
      </c>
      <c r="AD731">
        <v>5</v>
      </c>
      <c r="AE731">
        <v>0</v>
      </c>
      <c r="AF731">
        <v>0</v>
      </c>
      <c r="AG731">
        <v>0</v>
      </c>
      <c r="AH731" t="s">
        <v>101</v>
      </c>
      <c r="AI731" s="1">
        <v>44656.6721412037</v>
      </c>
      <c r="AJ731">
        <v>366</v>
      </c>
      <c r="AK731">
        <v>4</v>
      </c>
      <c r="AL731">
        <v>0</v>
      </c>
      <c r="AM731">
        <v>4</v>
      </c>
      <c r="AN731">
        <v>0</v>
      </c>
      <c r="AO731">
        <v>3</v>
      </c>
      <c r="AP731">
        <v>1</v>
      </c>
      <c r="AQ731">
        <v>0</v>
      </c>
      <c r="AR731">
        <v>0</v>
      </c>
      <c r="AS731">
        <v>0</v>
      </c>
      <c r="AT731" t="s">
        <v>86</v>
      </c>
      <c r="AU731" t="s">
        <v>86</v>
      </c>
      <c r="AV731" t="s">
        <v>86</v>
      </c>
      <c r="AW731" t="s">
        <v>86</v>
      </c>
      <c r="AX731" t="s">
        <v>86</v>
      </c>
      <c r="AY731" t="s">
        <v>86</v>
      </c>
      <c r="AZ731" t="s">
        <v>86</v>
      </c>
      <c r="BA731" t="s">
        <v>86</v>
      </c>
      <c r="BB731" t="s">
        <v>86</v>
      </c>
      <c r="BC731" t="s">
        <v>86</v>
      </c>
      <c r="BD731" t="s">
        <v>86</v>
      </c>
      <c r="BE731" t="s">
        <v>86</v>
      </c>
    </row>
    <row r="732" spans="1:57" x14ac:dyDescent="0.45">
      <c r="A732" t="s">
        <v>1642</v>
      </c>
      <c r="B732" t="s">
        <v>77</v>
      </c>
      <c r="C732" t="s">
        <v>1638</v>
      </c>
      <c r="D732" t="s">
        <v>79</v>
      </c>
      <c r="E732" s="2" t="str">
        <f>HYPERLINK("capsilon://?command=openfolder&amp;siteaddress=FAM.docvelocity-na8.net&amp;folderid=FXD68E54BE-D43A-1426-E9A2-FB610B7E74E4","FX22041115")</f>
        <v>FX22041115</v>
      </c>
      <c r="F732" t="s">
        <v>80</v>
      </c>
      <c r="G732" t="s">
        <v>80</v>
      </c>
      <c r="H732" t="s">
        <v>81</v>
      </c>
      <c r="I732" t="s">
        <v>1643</v>
      </c>
      <c r="J732">
        <v>28</v>
      </c>
      <c r="K732" t="s">
        <v>83</v>
      </c>
      <c r="L732" t="s">
        <v>84</v>
      </c>
      <c r="M732" t="s">
        <v>85</v>
      </c>
      <c r="N732">
        <v>2</v>
      </c>
      <c r="O732" s="1">
        <v>44656.505729166667</v>
      </c>
      <c r="P732" s="1">
        <v>44656.511273148149</v>
      </c>
      <c r="Q732">
        <v>117</v>
      </c>
      <c r="R732">
        <v>362</v>
      </c>
      <c r="S732" t="b">
        <v>0</v>
      </c>
      <c r="T732" t="s">
        <v>86</v>
      </c>
      <c r="U732" t="b">
        <v>0</v>
      </c>
      <c r="V732" t="s">
        <v>135</v>
      </c>
      <c r="W732" s="1">
        <v>44656.508773148147</v>
      </c>
      <c r="X732">
        <v>251</v>
      </c>
      <c r="Y732">
        <v>21</v>
      </c>
      <c r="Z732">
        <v>0</v>
      </c>
      <c r="AA732">
        <v>21</v>
      </c>
      <c r="AB732">
        <v>0</v>
      </c>
      <c r="AC732">
        <v>1</v>
      </c>
      <c r="AD732">
        <v>7</v>
      </c>
      <c r="AE732">
        <v>0</v>
      </c>
      <c r="AF732">
        <v>0</v>
      </c>
      <c r="AG732">
        <v>0</v>
      </c>
      <c r="AH732" t="s">
        <v>1628</v>
      </c>
      <c r="AI732" s="1">
        <v>44656.511273148149</v>
      </c>
      <c r="AJ732">
        <v>111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6</v>
      </c>
      <c r="AQ732">
        <v>0</v>
      </c>
      <c r="AR732">
        <v>0</v>
      </c>
      <c r="AS732">
        <v>0</v>
      </c>
      <c r="AT732" t="s">
        <v>86</v>
      </c>
      <c r="AU732" t="s">
        <v>86</v>
      </c>
      <c r="AV732" t="s">
        <v>86</v>
      </c>
      <c r="AW732" t="s">
        <v>86</v>
      </c>
      <c r="AX732" t="s">
        <v>86</v>
      </c>
      <c r="AY732" t="s">
        <v>86</v>
      </c>
      <c r="AZ732" t="s">
        <v>86</v>
      </c>
      <c r="BA732" t="s">
        <v>86</v>
      </c>
      <c r="BB732" t="s">
        <v>86</v>
      </c>
      <c r="BC732" t="s">
        <v>86</v>
      </c>
      <c r="BD732" t="s">
        <v>86</v>
      </c>
      <c r="BE732" t="s">
        <v>86</v>
      </c>
    </row>
    <row r="733" spans="1:57" x14ac:dyDescent="0.45">
      <c r="A733" t="s">
        <v>1644</v>
      </c>
      <c r="B733" t="s">
        <v>77</v>
      </c>
      <c r="C733" t="s">
        <v>1638</v>
      </c>
      <c r="D733" t="s">
        <v>79</v>
      </c>
      <c r="E733" s="2" t="str">
        <f>HYPERLINK("capsilon://?command=openfolder&amp;siteaddress=FAM.docvelocity-na8.net&amp;folderid=FXD68E54BE-D43A-1426-E9A2-FB610B7E74E4","FX22041115")</f>
        <v>FX22041115</v>
      </c>
      <c r="F733" t="s">
        <v>80</v>
      </c>
      <c r="G733" t="s">
        <v>80</v>
      </c>
      <c r="H733" t="s">
        <v>81</v>
      </c>
      <c r="I733" t="s">
        <v>1645</v>
      </c>
      <c r="J733">
        <v>76</v>
      </c>
      <c r="K733" t="s">
        <v>83</v>
      </c>
      <c r="L733" t="s">
        <v>84</v>
      </c>
      <c r="M733" t="s">
        <v>85</v>
      </c>
      <c r="N733">
        <v>2</v>
      </c>
      <c r="O733" s="1">
        <v>44656.506076388891</v>
      </c>
      <c r="P733" s="1">
        <v>44656.673634259256</v>
      </c>
      <c r="Q733">
        <v>12704</v>
      </c>
      <c r="R733">
        <v>1773</v>
      </c>
      <c r="S733" t="b">
        <v>0</v>
      </c>
      <c r="T733" t="s">
        <v>86</v>
      </c>
      <c r="U733" t="b">
        <v>0</v>
      </c>
      <c r="V733" t="s">
        <v>126</v>
      </c>
      <c r="W733" s="1">
        <v>44656.525625000002</v>
      </c>
      <c r="X733">
        <v>1620</v>
      </c>
      <c r="Y733">
        <v>76</v>
      </c>
      <c r="Z733">
        <v>0</v>
      </c>
      <c r="AA733">
        <v>76</v>
      </c>
      <c r="AB733">
        <v>0</v>
      </c>
      <c r="AC733">
        <v>32</v>
      </c>
      <c r="AD733">
        <v>0</v>
      </c>
      <c r="AE733">
        <v>0</v>
      </c>
      <c r="AF733">
        <v>0</v>
      </c>
      <c r="AG733">
        <v>0</v>
      </c>
      <c r="AH733" t="s">
        <v>101</v>
      </c>
      <c r="AI733" s="1">
        <v>44656.673634259256</v>
      </c>
      <c r="AJ733">
        <v>128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 t="s">
        <v>86</v>
      </c>
      <c r="AU733" t="s">
        <v>86</v>
      </c>
      <c r="AV733" t="s">
        <v>86</v>
      </c>
      <c r="AW733" t="s">
        <v>86</v>
      </c>
      <c r="AX733" t="s">
        <v>86</v>
      </c>
      <c r="AY733" t="s">
        <v>86</v>
      </c>
      <c r="AZ733" t="s">
        <v>86</v>
      </c>
      <c r="BA733" t="s">
        <v>86</v>
      </c>
      <c r="BB733" t="s">
        <v>86</v>
      </c>
      <c r="BC733" t="s">
        <v>86</v>
      </c>
      <c r="BD733" t="s">
        <v>86</v>
      </c>
      <c r="BE733" t="s">
        <v>86</v>
      </c>
    </row>
    <row r="734" spans="1:57" x14ac:dyDescent="0.45">
      <c r="A734" t="s">
        <v>1646</v>
      </c>
      <c r="B734" t="s">
        <v>77</v>
      </c>
      <c r="C734" t="s">
        <v>1530</v>
      </c>
      <c r="D734" t="s">
        <v>79</v>
      </c>
      <c r="E734" s="2" t="str">
        <f>HYPERLINK("capsilon://?command=openfolder&amp;siteaddress=FAM.docvelocity-na8.net&amp;folderid=FXE9859051-497C-C95E-4E6E-D21CFF324C41","FX22033050")</f>
        <v>FX22033050</v>
      </c>
      <c r="F734" t="s">
        <v>80</v>
      </c>
      <c r="G734" t="s">
        <v>80</v>
      </c>
      <c r="H734" t="s">
        <v>81</v>
      </c>
      <c r="I734" t="s">
        <v>1619</v>
      </c>
      <c r="J734">
        <v>709</v>
      </c>
      <c r="K734" t="s">
        <v>83</v>
      </c>
      <c r="L734" t="s">
        <v>84</v>
      </c>
      <c r="M734" t="s">
        <v>85</v>
      </c>
      <c r="N734">
        <v>2</v>
      </c>
      <c r="O734" s="1">
        <v>44656.508472222224</v>
      </c>
      <c r="P734" s="1">
        <v>44656.592002314814</v>
      </c>
      <c r="Q734">
        <v>1341</v>
      </c>
      <c r="R734">
        <v>5876</v>
      </c>
      <c r="S734" t="b">
        <v>0</v>
      </c>
      <c r="T734" t="s">
        <v>86</v>
      </c>
      <c r="U734" t="b">
        <v>1</v>
      </c>
      <c r="V734" t="s">
        <v>188</v>
      </c>
      <c r="W734" s="1">
        <v>44656.543865740743</v>
      </c>
      <c r="X734">
        <v>2867</v>
      </c>
      <c r="Y734">
        <v>606</v>
      </c>
      <c r="Z734">
        <v>0</v>
      </c>
      <c r="AA734">
        <v>606</v>
      </c>
      <c r="AB734">
        <v>0</v>
      </c>
      <c r="AC734">
        <v>9</v>
      </c>
      <c r="AD734">
        <v>103</v>
      </c>
      <c r="AE734">
        <v>0</v>
      </c>
      <c r="AF734">
        <v>0</v>
      </c>
      <c r="AG734">
        <v>0</v>
      </c>
      <c r="AH734" t="s">
        <v>192</v>
      </c>
      <c r="AI734" s="1">
        <v>44656.592002314814</v>
      </c>
      <c r="AJ734">
        <v>2913</v>
      </c>
      <c r="AK734">
        <v>7</v>
      </c>
      <c r="AL734">
        <v>0</v>
      </c>
      <c r="AM734">
        <v>7</v>
      </c>
      <c r="AN734">
        <v>0</v>
      </c>
      <c r="AO734">
        <v>7</v>
      </c>
      <c r="AP734">
        <v>96</v>
      </c>
      <c r="AQ734">
        <v>0</v>
      </c>
      <c r="AR734">
        <v>0</v>
      </c>
      <c r="AS734">
        <v>0</v>
      </c>
      <c r="AT734" t="s">
        <v>86</v>
      </c>
      <c r="AU734" t="s">
        <v>86</v>
      </c>
      <c r="AV734" t="s">
        <v>86</v>
      </c>
      <c r="AW734" t="s">
        <v>86</v>
      </c>
      <c r="AX734" t="s">
        <v>86</v>
      </c>
      <c r="AY734" t="s">
        <v>86</v>
      </c>
      <c r="AZ734" t="s">
        <v>86</v>
      </c>
      <c r="BA734" t="s">
        <v>86</v>
      </c>
      <c r="BB734" t="s">
        <v>86</v>
      </c>
      <c r="BC734" t="s">
        <v>86</v>
      </c>
      <c r="BD734" t="s">
        <v>86</v>
      </c>
      <c r="BE734" t="s">
        <v>86</v>
      </c>
    </row>
    <row r="735" spans="1:57" x14ac:dyDescent="0.45">
      <c r="A735" t="s">
        <v>1647</v>
      </c>
      <c r="B735" t="s">
        <v>77</v>
      </c>
      <c r="C735" t="s">
        <v>1648</v>
      </c>
      <c r="D735" t="s">
        <v>79</v>
      </c>
      <c r="E735" s="2" t="str">
        <f>HYPERLINK("capsilon://?command=openfolder&amp;siteaddress=FAM.docvelocity-na8.net&amp;folderid=FXCA03CBEE-514A-C0C2-B95F-77D8FF099C9E","FX22027289")</f>
        <v>FX22027289</v>
      </c>
      <c r="F735" t="s">
        <v>80</v>
      </c>
      <c r="G735" t="s">
        <v>80</v>
      </c>
      <c r="H735" t="s">
        <v>81</v>
      </c>
      <c r="I735" t="s">
        <v>1649</v>
      </c>
      <c r="J735">
        <v>0</v>
      </c>
      <c r="K735" t="s">
        <v>83</v>
      </c>
      <c r="L735" t="s">
        <v>84</v>
      </c>
      <c r="M735" t="s">
        <v>85</v>
      </c>
      <c r="N735">
        <v>2</v>
      </c>
      <c r="O735" s="1">
        <v>44656.508750000001</v>
      </c>
      <c r="P735" s="1">
        <v>44656.511516203704</v>
      </c>
      <c r="Q735">
        <v>52</v>
      </c>
      <c r="R735">
        <v>187</v>
      </c>
      <c r="S735" t="b">
        <v>0</v>
      </c>
      <c r="T735" t="s">
        <v>86</v>
      </c>
      <c r="U735" t="b">
        <v>0</v>
      </c>
      <c r="V735" t="s">
        <v>135</v>
      </c>
      <c r="W735" s="1">
        <v>44656.510717592595</v>
      </c>
      <c r="X735">
        <v>167</v>
      </c>
      <c r="Y735">
        <v>0</v>
      </c>
      <c r="Z735">
        <v>0</v>
      </c>
      <c r="AA735">
        <v>0</v>
      </c>
      <c r="AB735">
        <v>37</v>
      </c>
      <c r="AC735">
        <v>0</v>
      </c>
      <c r="AD735">
        <v>0</v>
      </c>
      <c r="AE735">
        <v>0</v>
      </c>
      <c r="AF735">
        <v>0</v>
      </c>
      <c r="AG735">
        <v>0</v>
      </c>
      <c r="AH735" t="s">
        <v>1628</v>
      </c>
      <c r="AI735" s="1">
        <v>44656.511516203704</v>
      </c>
      <c r="AJ735">
        <v>20</v>
      </c>
      <c r="AK735">
        <v>0</v>
      </c>
      <c r="AL735">
        <v>0</v>
      </c>
      <c r="AM735">
        <v>0</v>
      </c>
      <c r="AN735">
        <v>37</v>
      </c>
      <c r="AO735">
        <v>0</v>
      </c>
      <c r="AP735">
        <v>0</v>
      </c>
      <c r="AQ735">
        <v>0</v>
      </c>
      <c r="AR735">
        <v>0</v>
      </c>
      <c r="AS735">
        <v>0</v>
      </c>
      <c r="AT735" t="s">
        <v>86</v>
      </c>
      <c r="AU735" t="s">
        <v>86</v>
      </c>
      <c r="AV735" t="s">
        <v>86</v>
      </c>
      <c r="AW735" t="s">
        <v>86</v>
      </c>
      <c r="AX735" t="s">
        <v>86</v>
      </c>
      <c r="AY735" t="s">
        <v>86</v>
      </c>
      <c r="AZ735" t="s">
        <v>86</v>
      </c>
      <c r="BA735" t="s">
        <v>86</v>
      </c>
      <c r="BB735" t="s">
        <v>86</v>
      </c>
      <c r="BC735" t="s">
        <v>86</v>
      </c>
      <c r="BD735" t="s">
        <v>86</v>
      </c>
      <c r="BE735" t="s">
        <v>86</v>
      </c>
    </row>
    <row r="736" spans="1:57" x14ac:dyDescent="0.45">
      <c r="A736" t="s">
        <v>1650</v>
      </c>
      <c r="B736" t="s">
        <v>77</v>
      </c>
      <c r="C736" t="s">
        <v>506</v>
      </c>
      <c r="D736" t="s">
        <v>79</v>
      </c>
      <c r="E736" s="2" t="str">
        <f>HYPERLINK("capsilon://?command=openfolder&amp;siteaddress=FAM.docvelocity-na8.net&amp;folderid=FX354806A9-F86A-A484-6ADE-E4C806868291","FX220314056")</f>
        <v>FX220314056</v>
      </c>
      <c r="F736" t="s">
        <v>80</v>
      </c>
      <c r="G736" t="s">
        <v>80</v>
      </c>
      <c r="H736" t="s">
        <v>81</v>
      </c>
      <c r="I736" t="s">
        <v>1621</v>
      </c>
      <c r="J736">
        <v>488</v>
      </c>
      <c r="K736" t="s">
        <v>83</v>
      </c>
      <c r="L736" t="s">
        <v>84</v>
      </c>
      <c r="M736" t="s">
        <v>85</v>
      </c>
      <c r="N736">
        <v>2</v>
      </c>
      <c r="O736" s="1">
        <v>44656.510891203703</v>
      </c>
      <c r="P736" s="1">
        <v>44656.719618055555</v>
      </c>
      <c r="Q736">
        <v>1698</v>
      </c>
      <c r="R736">
        <v>16336</v>
      </c>
      <c r="S736" t="b">
        <v>0</v>
      </c>
      <c r="T736" t="s">
        <v>86</v>
      </c>
      <c r="U736" t="b">
        <v>1</v>
      </c>
      <c r="V736" t="s">
        <v>195</v>
      </c>
      <c r="W736" s="1">
        <v>44656.607939814814</v>
      </c>
      <c r="X736">
        <v>8352</v>
      </c>
      <c r="Y736">
        <v>493</v>
      </c>
      <c r="Z736">
        <v>0</v>
      </c>
      <c r="AA736">
        <v>493</v>
      </c>
      <c r="AB736">
        <v>27</v>
      </c>
      <c r="AC736">
        <v>387</v>
      </c>
      <c r="AD736">
        <v>-5</v>
      </c>
      <c r="AE736">
        <v>0</v>
      </c>
      <c r="AF736">
        <v>0</v>
      </c>
      <c r="AG736">
        <v>0</v>
      </c>
      <c r="AH736" t="s">
        <v>181</v>
      </c>
      <c r="AI736" s="1">
        <v>44656.719618055555</v>
      </c>
      <c r="AJ736">
        <v>4666</v>
      </c>
      <c r="AK736">
        <v>95</v>
      </c>
      <c r="AL736">
        <v>0</v>
      </c>
      <c r="AM736">
        <v>95</v>
      </c>
      <c r="AN736">
        <v>27</v>
      </c>
      <c r="AO736">
        <v>69</v>
      </c>
      <c r="AP736">
        <v>-100</v>
      </c>
      <c r="AQ736">
        <v>0</v>
      </c>
      <c r="AR736">
        <v>0</v>
      </c>
      <c r="AS736">
        <v>0</v>
      </c>
      <c r="AT736" t="s">
        <v>86</v>
      </c>
      <c r="AU736" t="s">
        <v>86</v>
      </c>
      <c r="AV736" t="s">
        <v>86</v>
      </c>
      <c r="AW736" t="s">
        <v>86</v>
      </c>
      <c r="AX736" t="s">
        <v>86</v>
      </c>
      <c r="AY736" t="s">
        <v>86</v>
      </c>
      <c r="AZ736" t="s">
        <v>86</v>
      </c>
      <c r="BA736" t="s">
        <v>86</v>
      </c>
      <c r="BB736" t="s">
        <v>86</v>
      </c>
      <c r="BC736" t="s">
        <v>86</v>
      </c>
      <c r="BD736" t="s">
        <v>86</v>
      </c>
      <c r="BE736" t="s">
        <v>86</v>
      </c>
    </row>
    <row r="737" spans="1:57" x14ac:dyDescent="0.45">
      <c r="A737" t="s">
        <v>1651</v>
      </c>
      <c r="B737" t="s">
        <v>77</v>
      </c>
      <c r="C737" t="s">
        <v>1576</v>
      </c>
      <c r="D737" t="s">
        <v>79</v>
      </c>
      <c r="E737" s="2" t="str">
        <f>HYPERLINK("capsilon://?command=openfolder&amp;siteaddress=FAM.docvelocity-na8.net&amp;folderid=FX14E2274F-93EA-1B32-8E23-B67144162927","FX220311268")</f>
        <v>FX220311268</v>
      </c>
      <c r="F737" t="s">
        <v>80</v>
      </c>
      <c r="G737" t="s">
        <v>80</v>
      </c>
      <c r="H737" t="s">
        <v>81</v>
      </c>
      <c r="I737" t="s">
        <v>1630</v>
      </c>
      <c r="J737">
        <v>450</v>
      </c>
      <c r="K737" t="s">
        <v>83</v>
      </c>
      <c r="L737" t="s">
        <v>84</v>
      </c>
      <c r="M737" t="s">
        <v>85</v>
      </c>
      <c r="N737">
        <v>2</v>
      </c>
      <c r="O737" s="1">
        <v>44656.512280092589</v>
      </c>
      <c r="P737" s="1">
        <v>44656.594467592593</v>
      </c>
      <c r="Q737">
        <v>2212</v>
      </c>
      <c r="R737">
        <v>4889</v>
      </c>
      <c r="S737" t="b">
        <v>0</v>
      </c>
      <c r="T737" t="s">
        <v>86</v>
      </c>
      <c r="U737" t="b">
        <v>1</v>
      </c>
      <c r="V737" t="s">
        <v>97</v>
      </c>
      <c r="W737" s="1">
        <v>44656.553182870368</v>
      </c>
      <c r="X737">
        <v>3530</v>
      </c>
      <c r="Y737">
        <v>399</v>
      </c>
      <c r="Z737">
        <v>0</v>
      </c>
      <c r="AA737">
        <v>399</v>
      </c>
      <c r="AB737">
        <v>84</v>
      </c>
      <c r="AC737">
        <v>45</v>
      </c>
      <c r="AD737">
        <v>51</v>
      </c>
      <c r="AE737">
        <v>0</v>
      </c>
      <c r="AF737">
        <v>0</v>
      </c>
      <c r="AG737">
        <v>0</v>
      </c>
      <c r="AH737" t="s">
        <v>114</v>
      </c>
      <c r="AI737" s="1">
        <v>44656.594467592593</v>
      </c>
      <c r="AJ737">
        <v>1348</v>
      </c>
      <c r="AK737">
        <v>0</v>
      </c>
      <c r="AL737">
        <v>0</v>
      </c>
      <c r="AM737">
        <v>0</v>
      </c>
      <c r="AN737">
        <v>84</v>
      </c>
      <c r="AO737">
        <v>0</v>
      </c>
      <c r="AP737">
        <v>51</v>
      </c>
      <c r="AQ737">
        <v>0</v>
      </c>
      <c r="AR737">
        <v>0</v>
      </c>
      <c r="AS737">
        <v>0</v>
      </c>
      <c r="AT737" t="s">
        <v>86</v>
      </c>
      <c r="AU737" t="s">
        <v>86</v>
      </c>
      <c r="AV737" t="s">
        <v>86</v>
      </c>
      <c r="AW737" t="s">
        <v>86</v>
      </c>
      <c r="AX737" t="s">
        <v>86</v>
      </c>
      <c r="AY737" t="s">
        <v>86</v>
      </c>
      <c r="AZ737" t="s">
        <v>86</v>
      </c>
      <c r="BA737" t="s">
        <v>86</v>
      </c>
      <c r="BB737" t="s">
        <v>86</v>
      </c>
      <c r="BC737" t="s">
        <v>86</v>
      </c>
      <c r="BD737" t="s">
        <v>86</v>
      </c>
      <c r="BE737" t="s">
        <v>86</v>
      </c>
    </row>
    <row r="738" spans="1:57" x14ac:dyDescent="0.45">
      <c r="A738" t="s">
        <v>1652</v>
      </c>
      <c r="B738" t="s">
        <v>77</v>
      </c>
      <c r="C738" t="s">
        <v>186</v>
      </c>
      <c r="D738" t="s">
        <v>79</v>
      </c>
      <c r="E738" s="2" t="str">
        <f>HYPERLINK("capsilon://?command=openfolder&amp;siteaddress=FAM.docvelocity-na8.net&amp;folderid=FX14A511DF-9C0B-5617-EB30-7488EF4E3F0C","FX220313857")</f>
        <v>FX220313857</v>
      </c>
      <c r="F738" t="s">
        <v>80</v>
      </c>
      <c r="G738" t="s">
        <v>80</v>
      </c>
      <c r="H738" t="s">
        <v>81</v>
      </c>
      <c r="I738" t="s">
        <v>1596</v>
      </c>
      <c r="J738">
        <v>100</v>
      </c>
      <c r="K738" t="s">
        <v>83</v>
      </c>
      <c r="L738" t="s">
        <v>84</v>
      </c>
      <c r="M738" t="s">
        <v>85</v>
      </c>
      <c r="N738">
        <v>2</v>
      </c>
      <c r="O738" s="1">
        <v>44652.438796296294</v>
      </c>
      <c r="P738" s="1">
        <v>44652.466956018521</v>
      </c>
      <c r="Q738">
        <v>1758</v>
      </c>
      <c r="R738">
        <v>675</v>
      </c>
      <c r="S738" t="b">
        <v>0</v>
      </c>
      <c r="T738" t="s">
        <v>86</v>
      </c>
      <c r="U738" t="b">
        <v>1</v>
      </c>
      <c r="V738" t="s">
        <v>406</v>
      </c>
      <c r="W738" s="1">
        <v>44652.461782407408</v>
      </c>
      <c r="X738">
        <v>515</v>
      </c>
      <c r="Y738">
        <v>90</v>
      </c>
      <c r="Z738">
        <v>0</v>
      </c>
      <c r="AA738">
        <v>90</v>
      </c>
      <c r="AB738">
        <v>0</v>
      </c>
      <c r="AC738">
        <v>3</v>
      </c>
      <c r="AD738">
        <v>10</v>
      </c>
      <c r="AE738">
        <v>0</v>
      </c>
      <c r="AF738">
        <v>0</v>
      </c>
      <c r="AG738">
        <v>0</v>
      </c>
      <c r="AH738" t="s">
        <v>412</v>
      </c>
      <c r="AI738" s="1">
        <v>44652.466956018521</v>
      </c>
      <c r="AJ738">
        <v>160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10</v>
      </c>
      <c r="AQ738">
        <v>0</v>
      </c>
      <c r="AR738">
        <v>0</v>
      </c>
      <c r="AS738">
        <v>0</v>
      </c>
      <c r="AT738" t="s">
        <v>86</v>
      </c>
      <c r="AU738" t="s">
        <v>86</v>
      </c>
      <c r="AV738" t="s">
        <v>86</v>
      </c>
      <c r="AW738" t="s">
        <v>86</v>
      </c>
      <c r="AX738" t="s">
        <v>86</v>
      </c>
      <c r="AY738" t="s">
        <v>86</v>
      </c>
      <c r="AZ738" t="s">
        <v>86</v>
      </c>
      <c r="BA738" t="s">
        <v>86</v>
      </c>
      <c r="BB738" t="s">
        <v>86</v>
      </c>
      <c r="BC738" t="s">
        <v>86</v>
      </c>
      <c r="BD738" t="s">
        <v>86</v>
      </c>
      <c r="BE738" t="s">
        <v>86</v>
      </c>
    </row>
    <row r="739" spans="1:57" x14ac:dyDescent="0.45">
      <c r="A739" t="s">
        <v>1653</v>
      </c>
      <c r="B739" t="s">
        <v>77</v>
      </c>
      <c r="C739" t="s">
        <v>515</v>
      </c>
      <c r="D739" t="s">
        <v>79</v>
      </c>
      <c r="E739" s="2" t="str">
        <f>HYPERLINK("capsilon://?command=openfolder&amp;siteaddress=FAM.docvelocity-na8.net&amp;folderid=FX04DE7B97-6DD5-BD4E-1B31-CD612F1037DF","FX220313526")</f>
        <v>FX220313526</v>
      </c>
      <c r="F739" t="s">
        <v>80</v>
      </c>
      <c r="G739" t="s">
        <v>80</v>
      </c>
      <c r="H739" t="s">
        <v>81</v>
      </c>
      <c r="I739" t="s">
        <v>1636</v>
      </c>
      <c r="J739">
        <v>320</v>
      </c>
      <c r="K739" t="s">
        <v>83</v>
      </c>
      <c r="L739" t="s">
        <v>84</v>
      </c>
      <c r="M739" t="s">
        <v>85</v>
      </c>
      <c r="N739">
        <v>2</v>
      </c>
      <c r="O739" s="1">
        <v>44656.514918981484</v>
      </c>
      <c r="P739" s="1">
        <v>44656.616365740738</v>
      </c>
      <c r="Q739">
        <v>3201</v>
      </c>
      <c r="R739">
        <v>5564</v>
      </c>
      <c r="S739" t="b">
        <v>0</v>
      </c>
      <c r="T739" t="s">
        <v>86</v>
      </c>
      <c r="U739" t="b">
        <v>1</v>
      </c>
      <c r="V739" t="s">
        <v>188</v>
      </c>
      <c r="W739" s="1">
        <v>44656.592141203706</v>
      </c>
      <c r="X739">
        <v>4170</v>
      </c>
      <c r="Y739">
        <v>259</v>
      </c>
      <c r="Z739">
        <v>0</v>
      </c>
      <c r="AA739">
        <v>259</v>
      </c>
      <c r="AB739">
        <v>0</v>
      </c>
      <c r="AC739">
        <v>83</v>
      </c>
      <c r="AD739">
        <v>61</v>
      </c>
      <c r="AE739">
        <v>0</v>
      </c>
      <c r="AF739">
        <v>0</v>
      </c>
      <c r="AG739">
        <v>0</v>
      </c>
      <c r="AH739" t="s">
        <v>98</v>
      </c>
      <c r="AI739" s="1">
        <v>44656.616365740738</v>
      </c>
      <c r="AJ739">
        <v>230</v>
      </c>
      <c r="AK739">
        <v>0</v>
      </c>
      <c r="AL739">
        <v>0</v>
      </c>
      <c r="AM739">
        <v>0</v>
      </c>
      <c r="AN739">
        <v>21</v>
      </c>
      <c r="AO739">
        <v>0</v>
      </c>
      <c r="AP739">
        <v>61</v>
      </c>
      <c r="AQ739">
        <v>0</v>
      </c>
      <c r="AR739">
        <v>0</v>
      </c>
      <c r="AS739">
        <v>0</v>
      </c>
      <c r="AT739" t="s">
        <v>86</v>
      </c>
      <c r="AU739" t="s">
        <v>86</v>
      </c>
      <c r="AV739" t="s">
        <v>86</v>
      </c>
      <c r="AW739" t="s">
        <v>86</v>
      </c>
      <c r="AX739" t="s">
        <v>86</v>
      </c>
      <c r="AY739" t="s">
        <v>86</v>
      </c>
      <c r="AZ739" t="s">
        <v>86</v>
      </c>
      <c r="BA739" t="s">
        <v>86</v>
      </c>
      <c r="BB739" t="s">
        <v>86</v>
      </c>
      <c r="BC739" t="s">
        <v>86</v>
      </c>
      <c r="BD739" t="s">
        <v>86</v>
      </c>
      <c r="BE739" t="s">
        <v>86</v>
      </c>
    </row>
    <row r="740" spans="1:57" x14ac:dyDescent="0.45">
      <c r="A740" t="s">
        <v>1654</v>
      </c>
      <c r="B740" t="s">
        <v>77</v>
      </c>
      <c r="C740" t="s">
        <v>1297</v>
      </c>
      <c r="D740" t="s">
        <v>79</v>
      </c>
      <c r="E740" s="2" t="str">
        <f>HYPERLINK("capsilon://?command=openfolder&amp;siteaddress=FAM.docvelocity-na8.net&amp;folderid=FXDDAADE0E-CE5A-4A80-2C3D-7B52ACF13311","FX220312521")</f>
        <v>FX220312521</v>
      </c>
      <c r="F740" t="s">
        <v>80</v>
      </c>
      <c r="G740" t="s">
        <v>80</v>
      </c>
      <c r="H740" t="s">
        <v>81</v>
      </c>
      <c r="I740" t="s">
        <v>1655</v>
      </c>
      <c r="J740">
        <v>0</v>
      </c>
      <c r="K740" t="s">
        <v>83</v>
      </c>
      <c r="L740" t="s">
        <v>84</v>
      </c>
      <c r="M740" t="s">
        <v>85</v>
      </c>
      <c r="N740">
        <v>2</v>
      </c>
      <c r="O740" s="1">
        <v>44652.442511574074</v>
      </c>
      <c r="P740" s="1">
        <v>44652.514409722222</v>
      </c>
      <c r="Q740">
        <v>6085</v>
      </c>
      <c r="R740">
        <v>127</v>
      </c>
      <c r="S740" t="b">
        <v>0</v>
      </c>
      <c r="T740" t="s">
        <v>86</v>
      </c>
      <c r="U740" t="b">
        <v>0</v>
      </c>
      <c r="V740" t="s">
        <v>107</v>
      </c>
      <c r="W740" s="1">
        <v>44652.487650462965</v>
      </c>
      <c r="X740">
        <v>69</v>
      </c>
      <c r="Y740">
        <v>9</v>
      </c>
      <c r="Z740">
        <v>0</v>
      </c>
      <c r="AA740">
        <v>9</v>
      </c>
      <c r="AB740">
        <v>0</v>
      </c>
      <c r="AC740">
        <v>3</v>
      </c>
      <c r="AD740">
        <v>-9</v>
      </c>
      <c r="AE740">
        <v>0</v>
      </c>
      <c r="AF740">
        <v>0</v>
      </c>
      <c r="AG740">
        <v>0</v>
      </c>
      <c r="AH740" t="s">
        <v>101</v>
      </c>
      <c r="AI740" s="1">
        <v>44652.514409722222</v>
      </c>
      <c r="AJ740">
        <v>58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-9</v>
      </c>
      <c r="AQ740">
        <v>0</v>
      </c>
      <c r="AR740">
        <v>0</v>
      </c>
      <c r="AS740">
        <v>0</v>
      </c>
      <c r="AT740" t="s">
        <v>86</v>
      </c>
      <c r="AU740" t="s">
        <v>86</v>
      </c>
      <c r="AV740" t="s">
        <v>86</v>
      </c>
      <c r="AW740" t="s">
        <v>86</v>
      </c>
      <c r="AX740" t="s">
        <v>86</v>
      </c>
      <c r="AY740" t="s">
        <v>86</v>
      </c>
      <c r="AZ740" t="s">
        <v>86</v>
      </c>
      <c r="BA740" t="s">
        <v>86</v>
      </c>
      <c r="BB740" t="s">
        <v>86</v>
      </c>
      <c r="BC740" t="s">
        <v>86</v>
      </c>
      <c r="BD740" t="s">
        <v>86</v>
      </c>
      <c r="BE740" t="s">
        <v>86</v>
      </c>
    </row>
    <row r="741" spans="1:57" x14ac:dyDescent="0.45">
      <c r="A741" t="s">
        <v>1656</v>
      </c>
      <c r="B741" t="s">
        <v>77</v>
      </c>
      <c r="C741" t="s">
        <v>326</v>
      </c>
      <c r="D741" t="s">
        <v>79</v>
      </c>
      <c r="E741" s="2" t="str">
        <f>HYPERLINK("capsilon://?command=openfolder&amp;siteaddress=FAM.docvelocity-na8.net&amp;folderid=FX4ED854C3-A088-C338-3FC9-1A65E7C83C5D","FX22041044")</f>
        <v>FX22041044</v>
      </c>
      <c r="F741" t="s">
        <v>80</v>
      </c>
      <c r="G741" t="s">
        <v>80</v>
      </c>
      <c r="H741" t="s">
        <v>81</v>
      </c>
      <c r="I741" t="s">
        <v>1657</v>
      </c>
      <c r="J741">
        <v>50</v>
      </c>
      <c r="K741" t="s">
        <v>83</v>
      </c>
      <c r="L741" t="s">
        <v>84</v>
      </c>
      <c r="M741" t="s">
        <v>85</v>
      </c>
      <c r="N741">
        <v>2</v>
      </c>
      <c r="O741" s="1">
        <v>44656.537905092591</v>
      </c>
      <c r="P741" s="1">
        <v>44656.674837962964</v>
      </c>
      <c r="Q741">
        <v>11168</v>
      </c>
      <c r="R741">
        <v>663</v>
      </c>
      <c r="S741" t="b">
        <v>0</v>
      </c>
      <c r="T741" t="s">
        <v>86</v>
      </c>
      <c r="U741" t="b">
        <v>0</v>
      </c>
      <c r="V741" t="s">
        <v>135</v>
      </c>
      <c r="W741" s="1">
        <v>44656.545162037037</v>
      </c>
      <c r="X741">
        <v>560</v>
      </c>
      <c r="Y741">
        <v>42</v>
      </c>
      <c r="Z741">
        <v>0</v>
      </c>
      <c r="AA741">
        <v>42</v>
      </c>
      <c r="AB741">
        <v>0</v>
      </c>
      <c r="AC741">
        <v>7</v>
      </c>
      <c r="AD741">
        <v>8</v>
      </c>
      <c r="AE741">
        <v>0</v>
      </c>
      <c r="AF741">
        <v>0</v>
      </c>
      <c r="AG741">
        <v>0</v>
      </c>
      <c r="AH741" t="s">
        <v>101</v>
      </c>
      <c r="AI741" s="1">
        <v>44656.674837962964</v>
      </c>
      <c r="AJ741">
        <v>103</v>
      </c>
      <c r="AK741">
        <v>2</v>
      </c>
      <c r="AL741">
        <v>0</v>
      </c>
      <c r="AM741">
        <v>2</v>
      </c>
      <c r="AN741">
        <v>0</v>
      </c>
      <c r="AO741">
        <v>1</v>
      </c>
      <c r="AP741">
        <v>6</v>
      </c>
      <c r="AQ741">
        <v>0</v>
      </c>
      <c r="AR741">
        <v>0</v>
      </c>
      <c r="AS741">
        <v>0</v>
      </c>
      <c r="AT741" t="s">
        <v>86</v>
      </c>
      <c r="AU741" t="s">
        <v>86</v>
      </c>
      <c r="AV741" t="s">
        <v>86</v>
      </c>
      <c r="AW741" t="s">
        <v>86</v>
      </c>
      <c r="AX741" t="s">
        <v>86</v>
      </c>
      <c r="AY741" t="s">
        <v>86</v>
      </c>
      <c r="AZ741" t="s">
        <v>86</v>
      </c>
      <c r="BA741" t="s">
        <v>86</v>
      </c>
      <c r="BB741" t="s">
        <v>86</v>
      </c>
      <c r="BC741" t="s">
        <v>86</v>
      </c>
      <c r="BD741" t="s">
        <v>86</v>
      </c>
      <c r="BE741" t="s">
        <v>86</v>
      </c>
    </row>
    <row r="742" spans="1:57" x14ac:dyDescent="0.45">
      <c r="A742" t="s">
        <v>1658</v>
      </c>
      <c r="B742" t="s">
        <v>77</v>
      </c>
      <c r="C742" t="s">
        <v>326</v>
      </c>
      <c r="D742" t="s">
        <v>79</v>
      </c>
      <c r="E742" s="2" t="str">
        <f>HYPERLINK("capsilon://?command=openfolder&amp;siteaddress=FAM.docvelocity-na8.net&amp;folderid=FX4ED854C3-A088-C338-3FC9-1A65E7C83C5D","FX22041044")</f>
        <v>FX22041044</v>
      </c>
      <c r="F742" t="s">
        <v>80</v>
      </c>
      <c r="G742" t="s">
        <v>80</v>
      </c>
      <c r="H742" t="s">
        <v>81</v>
      </c>
      <c r="I742" t="s">
        <v>1659</v>
      </c>
      <c r="J742">
        <v>50</v>
      </c>
      <c r="K742" t="s">
        <v>83</v>
      </c>
      <c r="L742" t="s">
        <v>84</v>
      </c>
      <c r="M742" t="s">
        <v>85</v>
      </c>
      <c r="N742">
        <v>2</v>
      </c>
      <c r="O742" s="1">
        <v>44656.53806712963</v>
      </c>
      <c r="P742" s="1">
        <v>44656.675486111111</v>
      </c>
      <c r="Q742">
        <v>11633</v>
      </c>
      <c r="R742">
        <v>240</v>
      </c>
      <c r="S742" t="b">
        <v>0</v>
      </c>
      <c r="T742" t="s">
        <v>86</v>
      </c>
      <c r="U742" t="b">
        <v>0</v>
      </c>
      <c r="V742" t="s">
        <v>107</v>
      </c>
      <c r="W742" s="1">
        <v>44656.542129629626</v>
      </c>
      <c r="X742">
        <v>185</v>
      </c>
      <c r="Y742">
        <v>42</v>
      </c>
      <c r="Z742">
        <v>0</v>
      </c>
      <c r="AA742">
        <v>42</v>
      </c>
      <c r="AB742">
        <v>0</v>
      </c>
      <c r="AC742">
        <v>8</v>
      </c>
      <c r="AD742">
        <v>8</v>
      </c>
      <c r="AE742">
        <v>0</v>
      </c>
      <c r="AF742">
        <v>0</v>
      </c>
      <c r="AG742">
        <v>0</v>
      </c>
      <c r="AH742" t="s">
        <v>101</v>
      </c>
      <c r="AI742" s="1">
        <v>44656.675486111111</v>
      </c>
      <c r="AJ742">
        <v>55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8</v>
      </c>
      <c r="AQ742">
        <v>0</v>
      </c>
      <c r="AR742">
        <v>0</v>
      </c>
      <c r="AS742">
        <v>0</v>
      </c>
      <c r="AT742" t="s">
        <v>86</v>
      </c>
      <c r="AU742" t="s">
        <v>86</v>
      </c>
      <c r="AV742" t="s">
        <v>86</v>
      </c>
      <c r="AW742" t="s">
        <v>86</v>
      </c>
      <c r="AX742" t="s">
        <v>86</v>
      </c>
      <c r="AY742" t="s">
        <v>86</v>
      </c>
      <c r="AZ742" t="s">
        <v>86</v>
      </c>
      <c r="BA742" t="s">
        <v>86</v>
      </c>
      <c r="BB742" t="s">
        <v>86</v>
      </c>
      <c r="BC742" t="s">
        <v>86</v>
      </c>
      <c r="BD742" t="s">
        <v>86</v>
      </c>
      <c r="BE742" t="s">
        <v>86</v>
      </c>
    </row>
    <row r="743" spans="1:57" x14ac:dyDescent="0.45">
      <c r="A743" t="s">
        <v>1660</v>
      </c>
      <c r="B743" t="s">
        <v>77</v>
      </c>
      <c r="C743" t="s">
        <v>326</v>
      </c>
      <c r="D743" t="s">
        <v>79</v>
      </c>
      <c r="E743" s="2" t="str">
        <f>HYPERLINK("capsilon://?command=openfolder&amp;siteaddress=FAM.docvelocity-na8.net&amp;folderid=FX4ED854C3-A088-C338-3FC9-1A65E7C83C5D","FX22041044")</f>
        <v>FX22041044</v>
      </c>
      <c r="F743" t="s">
        <v>80</v>
      </c>
      <c r="G743" t="s">
        <v>80</v>
      </c>
      <c r="H743" t="s">
        <v>81</v>
      </c>
      <c r="I743" t="s">
        <v>1661</v>
      </c>
      <c r="J743">
        <v>50</v>
      </c>
      <c r="K743" t="s">
        <v>83</v>
      </c>
      <c r="L743" t="s">
        <v>84</v>
      </c>
      <c r="M743" t="s">
        <v>85</v>
      </c>
      <c r="N743">
        <v>2</v>
      </c>
      <c r="O743" s="1">
        <v>44656.538217592592</v>
      </c>
      <c r="P743" s="1">
        <v>44656.676203703704</v>
      </c>
      <c r="Q743">
        <v>11746</v>
      </c>
      <c r="R743">
        <v>176</v>
      </c>
      <c r="S743" t="b">
        <v>0</v>
      </c>
      <c r="T743" t="s">
        <v>86</v>
      </c>
      <c r="U743" t="b">
        <v>0</v>
      </c>
      <c r="V743" t="s">
        <v>107</v>
      </c>
      <c r="W743" s="1">
        <v>44656.54347222222</v>
      </c>
      <c r="X743">
        <v>115</v>
      </c>
      <c r="Y743">
        <v>42</v>
      </c>
      <c r="Z743">
        <v>0</v>
      </c>
      <c r="AA743">
        <v>42</v>
      </c>
      <c r="AB743">
        <v>0</v>
      </c>
      <c r="AC743">
        <v>8</v>
      </c>
      <c r="AD743">
        <v>8</v>
      </c>
      <c r="AE743">
        <v>0</v>
      </c>
      <c r="AF743">
        <v>0</v>
      </c>
      <c r="AG743">
        <v>0</v>
      </c>
      <c r="AH743" t="s">
        <v>101</v>
      </c>
      <c r="AI743" s="1">
        <v>44656.676203703704</v>
      </c>
      <c r="AJ743">
        <v>61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8</v>
      </c>
      <c r="AQ743">
        <v>0</v>
      </c>
      <c r="AR743">
        <v>0</v>
      </c>
      <c r="AS743">
        <v>0</v>
      </c>
      <c r="AT743" t="s">
        <v>86</v>
      </c>
      <c r="AU743" t="s">
        <v>86</v>
      </c>
      <c r="AV743" t="s">
        <v>86</v>
      </c>
      <c r="AW743" t="s">
        <v>86</v>
      </c>
      <c r="AX743" t="s">
        <v>86</v>
      </c>
      <c r="AY743" t="s">
        <v>86</v>
      </c>
      <c r="AZ743" t="s">
        <v>86</v>
      </c>
      <c r="BA743" t="s">
        <v>86</v>
      </c>
      <c r="BB743" t="s">
        <v>86</v>
      </c>
      <c r="BC743" t="s">
        <v>86</v>
      </c>
      <c r="BD743" t="s">
        <v>86</v>
      </c>
      <c r="BE743" t="s">
        <v>86</v>
      </c>
    </row>
    <row r="744" spans="1:57" x14ac:dyDescent="0.45">
      <c r="A744" t="s">
        <v>1662</v>
      </c>
      <c r="B744" t="s">
        <v>77</v>
      </c>
      <c r="C744" t="s">
        <v>326</v>
      </c>
      <c r="D744" t="s">
        <v>79</v>
      </c>
      <c r="E744" s="2" t="str">
        <f>HYPERLINK("capsilon://?command=openfolder&amp;siteaddress=FAM.docvelocity-na8.net&amp;folderid=FX4ED854C3-A088-C338-3FC9-1A65E7C83C5D","FX22041044")</f>
        <v>FX22041044</v>
      </c>
      <c r="F744" t="s">
        <v>80</v>
      </c>
      <c r="G744" t="s">
        <v>80</v>
      </c>
      <c r="H744" t="s">
        <v>81</v>
      </c>
      <c r="I744" t="s">
        <v>1663</v>
      </c>
      <c r="J744">
        <v>28</v>
      </c>
      <c r="K744" t="s">
        <v>83</v>
      </c>
      <c r="L744" t="s">
        <v>84</v>
      </c>
      <c r="M744" t="s">
        <v>85</v>
      </c>
      <c r="N744">
        <v>2</v>
      </c>
      <c r="O744" s="1">
        <v>44656.538252314815</v>
      </c>
      <c r="P744" s="1">
        <v>44656.676747685182</v>
      </c>
      <c r="Q744">
        <v>11720</v>
      </c>
      <c r="R744">
        <v>246</v>
      </c>
      <c r="S744" t="b">
        <v>0</v>
      </c>
      <c r="T744" t="s">
        <v>86</v>
      </c>
      <c r="U744" t="b">
        <v>0</v>
      </c>
      <c r="V744" t="s">
        <v>107</v>
      </c>
      <c r="W744" s="1">
        <v>44656.546261574076</v>
      </c>
      <c r="X744">
        <v>200</v>
      </c>
      <c r="Y744">
        <v>21</v>
      </c>
      <c r="Z744">
        <v>0</v>
      </c>
      <c r="AA744">
        <v>21</v>
      </c>
      <c r="AB744">
        <v>0</v>
      </c>
      <c r="AC744">
        <v>15</v>
      </c>
      <c r="AD744">
        <v>7</v>
      </c>
      <c r="AE744">
        <v>0</v>
      </c>
      <c r="AF744">
        <v>0</v>
      </c>
      <c r="AG744">
        <v>0</v>
      </c>
      <c r="AH744" t="s">
        <v>101</v>
      </c>
      <c r="AI744" s="1">
        <v>44656.676747685182</v>
      </c>
      <c r="AJ744">
        <v>46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7</v>
      </c>
      <c r="AQ744">
        <v>0</v>
      </c>
      <c r="AR744">
        <v>0</v>
      </c>
      <c r="AS744">
        <v>0</v>
      </c>
      <c r="AT744" t="s">
        <v>86</v>
      </c>
      <c r="AU744" t="s">
        <v>86</v>
      </c>
      <c r="AV744" t="s">
        <v>86</v>
      </c>
      <c r="AW744" t="s">
        <v>86</v>
      </c>
      <c r="AX744" t="s">
        <v>86</v>
      </c>
      <c r="AY744" t="s">
        <v>86</v>
      </c>
      <c r="AZ744" t="s">
        <v>86</v>
      </c>
      <c r="BA744" t="s">
        <v>86</v>
      </c>
      <c r="BB744" t="s">
        <v>86</v>
      </c>
      <c r="BC744" t="s">
        <v>86</v>
      </c>
      <c r="BD744" t="s">
        <v>86</v>
      </c>
      <c r="BE744" t="s">
        <v>86</v>
      </c>
    </row>
    <row r="745" spans="1:57" x14ac:dyDescent="0.45">
      <c r="A745" t="s">
        <v>1664</v>
      </c>
      <c r="B745" t="s">
        <v>77</v>
      </c>
      <c r="C745" t="s">
        <v>326</v>
      </c>
      <c r="D745" t="s">
        <v>79</v>
      </c>
      <c r="E745" s="2" t="str">
        <f>HYPERLINK("capsilon://?command=openfolder&amp;siteaddress=FAM.docvelocity-na8.net&amp;folderid=FX4ED854C3-A088-C338-3FC9-1A65E7C83C5D","FX22041044")</f>
        <v>FX22041044</v>
      </c>
      <c r="F745" t="s">
        <v>80</v>
      </c>
      <c r="G745" t="s">
        <v>80</v>
      </c>
      <c r="H745" t="s">
        <v>81</v>
      </c>
      <c r="I745" t="s">
        <v>1665</v>
      </c>
      <c r="J745">
        <v>50</v>
      </c>
      <c r="K745" t="s">
        <v>83</v>
      </c>
      <c r="L745" t="s">
        <v>84</v>
      </c>
      <c r="M745" t="s">
        <v>85</v>
      </c>
      <c r="N745">
        <v>2</v>
      </c>
      <c r="O745" s="1">
        <v>44656.53833333333</v>
      </c>
      <c r="P745" s="1">
        <v>44656.677604166667</v>
      </c>
      <c r="Q745">
        <v>11435</v>
      </c>
      <c r="R745">
        <v>598</v>
      </c>
      <c r="S745" t="b">
        <v>0</v>
      </c>
      <c r="T745" t="s">
        <v>86</v>
      </c>
      <c r="U745" t="b">
        <v>0</v>
      </c>
      <c r="V745" t="s">
        <v>135</v>
      </c>
      <c r="W745" s="1">
        <v>44656.551249999997</v>
      </c>
      <c r="X745">
        <v>525</v>
      </c>
      <c r="Y745">
        <v>42</v>
      </c>
      <c r="Z745">
        <v>0</v>
      </c>
      <c r="AA745">
        <v>42</v>
      </c>
      <c r="AB745">
        <v>0</v>
      </c>
      <c r="AC745">
        <v>7</v>
      </c>
      <c r="AD745">
        <v>8</v>
      </c>
      <c r="AE745">
        <v>0</v>
      </c>
      <c r="AF745">
        <v>0</v>
      </c>
      <c r="AG745">
        <v>0</v>
      </c>
      <c r="AH745" t="s">
        <v>101</v>
      </c>
      <c r="AI745" s="1">
        <v>44656.677604166667</v>
      </c>
      <c r="AJ745">
        <v>73</v>
      </c>
      <c r="AK745">
        <v>2</v>
      </c>
      <c r="AL745">
        <v>0</v>
      </c>
      <c r="AM745">
        <v>2</v>
      </c>
      <c r="AN745">
        <v>0</v>
      </c>
      <c r="AO745">
        <v>1</v>
      </c>
      <c r="AP745">
        <v>6</v>
      </c>
      <c r="AQ745">
        <v>0</v>
      </c>
      <c r="AR745">
        <v>0</v>
      </c>
      <c r="AS745">
        <v>0</v>
      </c>
      <c r="AT745" t="s">
        <v>86</v>
      </c>
      <c r="AU745" t="s">
        <v>86</v>
      </c>
      <c r="AV745" t="s">
        <v>86</v>
      </c>
      <c r="AW745" t="s">
        <v>86</v>
      </c>
      <c r="AX745" t="s">
        <v>86</v>
      </c>
      <c r="AY745" t="s">
        <v>86</v>
      </c>
      <c r="AZ745" t="s">
        <v>86</v>
      </c>
      <c r="BA745" t="s">
        <v>86</v>
      </c>
      <c r="BB745" t="s">
        <v>86</v>
      </c>
      <c r="BC745" t="s">
        <v>86</v>
      </c>
      <c r="BD745" t="s">
        <v>86</v>
      </c>
      <c r="BE745" t="s">
        <v>86</v>
      </c>
    </row>
    <row r="746" spans="1:57" x14ac:dyDescent="0.45">
      <c r="A746" t="s">
        <v>1666</v>
      </c>
      <c r="B746" t="s">
        <v>77</v>
      </c>
      <c r="C746" t="s">
        <v>95</v>
      </c>
      <c r="D746" t="s">
        <v>79</v>
      </c>
      <c r="E746" s="2" t="str">
        <f>HYPERLINK("capsilon://?command=openfolder&amp;siteaddress=FAM.docvelocity-na8.net&amp;folderid=FX8574FC59-3F0F-3C6E-723F-B5C2F3232736","FX220313677")</f>
        <v>FX220313677</v>
      </c>
      <c r="F746" t="s">
        <v>80</v>
      </c>
      <c r="G746" t="s">
        <v>80</v>
      </c>
      <c r="H746" t="s">
        <v>81</v>
      </c>
      <c r="I746" t="s">
        <v>96</v>
      </c>
      <c r="J746">
        <v>505</v>
      </c>
      <c r="K746" t="s">
        <v>83</v>
      </c>
      <c r="L746" t="s">
        <v>84</v>
      </c>
      <c r="M746" t="s">
        <v>85</v>
      </c>
      <c r="N746">
        <v>1</v>
      </c>
      <c r="O746" s="1">
        <v>44656.550219907411</v>
      </c>
      <c r="P746" s="1">
        <v>44656.587650462963</v>
      </c>
      <c r="Q746">
        <v>2635</v>
      </c>
      <c r="R746">
        <v>599</v>
      </c>
      <c r="S746" t="b">
        <v>0</v>
      </c>
      <c r="T746" t="s">
        <v>86</v>
      </c>
      <c r="U746" t="b">
        <v>0</v>
      </c>
      <c r="V746" t="s">
        <v>87</v>
      </c>
      <c r="W746" s="1">
        <v>44656.587650462963</v>
      </c>
      <c r="X746">
        <v>274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505</v>
      </c>
      <c r="AE746">
        <v>481</v>
      </c>
      <c r="AF746">
        <v>0</v>
      </c>
      <c r="AG746">
        <v>10</v>
      </c>
      <c r="AH746" t="s">
        <v>86</v>
      </c>
      <c r="AI746" t="s">
        <v>86</v>
      </c>
      <c r="AJ746" t="s">
        <v>86</v>
      </c>
      <c r="AK746" t="s">
        <v>86</v>
      </c>
      <c r="AL746" t="s">
        <v>86</v>
      </c>
      <c r="AM746" t="s">
        <v>86</v>
      </c>
      <c r="AN746" t="s">
        <v>86</v>
      </c>
      <c r="AO746" t="s">
        <v>86</v>
      </c>
      <c r="AP746" t="s">
        <v>86</v>
      </c>
      <c r="AQ746" t="s">
        <v>86</v>
      </c>
      <c r="AR746" t="s">
        <v>86</v>
      </c>
      <c r="AS746" t="s">
        <v>86</v>
      </c>
      <c r="AT746" t="s">
        <v>86</v>
      </c>
      <c r="AU746" t="s">
        <v>86</v>
      </c>
      <c r="AV746" t="s">
        <v>86</v>
      </c>
      <c r="AW746" t="s">
        <v>86</v>
      </c>
      <c r="AX746" t="s">
        <v>86</v>
      </c>
      <c r="AY746" t="s">
        <v>86</v>
      </c>
      <c r="AZ746" t="s">
        <v>86</v>
      </c>
      <c r="BA746" t="s">
        <v>86</v>
      </c>
      <c r="BB746" t="s">
        <v>86</v>
      </c>
      <c r="BC746" t="s">
        <v>86</v>
      </c>
      <c r="BD746" t="s">
        <v>86</v>
      </c>
      <c r="BE746" t="s">
        <v>86</v>
      </c>
    </row>
    <row r="747" spans="1:57" x14ac:dyDescent="0.45">
      <c r="A747" t="s">
        <v>1667</v>
      </c>
      <c r="B747" t="s">
        <v>77</v>
      </c>
      <c r="C747" t="s">
        <v>711</v>
      </c>
      <c r="D747" t="s">
        <v>79</v>
      </c>
      <c r="E747" s="2" t="str">
        <f>HYPERLINK("capsilon://?command=openfolder&amp;siteaddress=FAM.docvelocity-na8.net&amp;folderid=FXC8FCD4F7-2B49-FC56-789B-6536CD5C13ED","FX22034053")</f>
        <v>FX22034053</v>
      </c>
      <c r="F747" t="s">
        <v>80</v>
      </c>
      <c r="G747" t="s">
        <v>80</v>
      </c>
      <c r="H747" t="s">
        <v>81</v>
      </c>
      <c r="I747" t="s">
        <v>1668</v>
      </c>
      <c r="J747">
        <v>0</v>
      </c>
      <c r="K747" t="s">
        <v>83</v>
      </c>
      <c r="L747" t="s">
        <v>84</v>
      </c>
      <c r="M747" t="s">
        <v>85</v>
      </c>
      <c r="N747">
        <v>2</v>
      </c>
      <c r="O747" s="1">
        <v>44656.555752314816</v>
      </c>
      <c r="P747" s="1">
        <v>44656.677812499998</v>
      </c>
      <c r="Q747">
        <v>10339</v>
      </c>
      <c r="R747">
        <v>207</v>
      </c>
      <c r="S747" t="b">
        <v>0</v>
      </c>
      <c r="T747" t="s">
        <v>86</v>
      </c>
      <c r="U747" t="b">
        <v>0</v>
      </c>
      <c r="V747" t="s">
        <v>135</v>
      </c>
      <c r="W747" s="1">
        <v>44656.560624999998</v>
      </c>
      <c r="X747">
        <v>154</v>
      </c>
      <c r="Y747">
        <v>0</v>
      </c>
      <c r="Z747">
        <v>0</v>
      </c>
      <c r="AA747">
        <v>0</v>
      </c>
      <c r="AB747">
        <v>37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101</v>
      </c>
      <c r="AI747" s="1">
        <v>44656.677812499998</v>
      </c>
      <c r="AJ747">
        <v>17</v>
      </c>
      <c r="AK747">
        <v>0</v>
      </c>
      <c r="AL747">
        <v>0</v>
      </c>
      <c r="AM747">
        <v>0</v>
      </c>
      <c r="AN747">
        <v>37</v>
      </c>
      <c r="AO747">
        <v>0</v>
      </c>
      <c r="AP747">
        <v>0</v>
      </c>
      <c r="AQ747">
        <v>0</v>
      </c>
      <c r="AR747">
        <v>0</v>
      </c>
      <c r="AS747">
        <v>0</v>
      </c>
      <c r="AT747" t="s">
        <v>86</v>
      </c>
      <c r="AU747" t="s">
        <v>86</v>
      </c>
      <c r="AV747" t="s">
        <v>86</v>
      </c>
      <c r="AW747" t="s">
        <v>86</v>
      </c>
      <c r="AX747" t="s">
        <v>86</v>
      </c>
      <c r="AY747" t="s">
        <v>86</v>
      </c>
      <c r="AZ747" t="s">
        <v>86</v>
      </c>
      <c r="BA747" t="s">
        <v>86</v>
      </c>
      <c r="BB747" t="s">
        <v>86</v>
      </c>
      <c r="BC747" t="s">
        <v>86</v>
      </c>
      <c r="BD747" t="s">
        <v>86</v>
      </c>
      <c r="BE747" t="s">
        <v>86</v>
      </c>
    </row>
    <row r="748" spans="1:57" x14ac:dyDescent="0.45">
      <c r="A748" t="s">
        <v>1669</v>
      </c>
      <c r="B748" t="s">
        <v>77</v>
      </c>
      <c r="C748" t="s">
        <v>545</v>
      </c>
      <c r="D748" t="s">
        <v>79</v>
      </c>
      <c r="E748" s="2" t="str">
        <f>HYPERLINK("capsilon://?command=openfolder&amp;siteaddress=FAM.docvelocity-na8.net&amp;folderid=FXC687A6B5-43A7-D9A5-531D-2B021588F2EA","FX2204330")</f>
        <v>FX2204330</v>
      </c>
      <c r="F748" t="s">
        <v>80</v>
      </c>
      <c r="G748" t="s">
        <v>80</v>
      </c>
      <c r="H748" t="s">
        <v>81</v>
      </c>
      <c r="I748" t="s">
        <v>1670</v>
      </c>
      <c r="J748">
        <v>0</v>
      </c>
      <c r="K748" t="s">
        <v>83</v>
      </c>
      <c r="L748" t="s">
        <v>84</v>
      </c>
      <c r="M748" t="s">
        <v>85</v>
      </c>
      <c r="N748">
        <v>2</v>
      </c>
      <c r="O748" s="1">
        <v>44656.558900462966</v>
      </c>
      <c r="P748" s="1">
        <v>44656.678796296299</v>
      </c>
      <c r="Q748">
        <v>10044</v>
      </c>
      <c r="R748">
        <v>315</v>
      </c>
      <c r="S748" t="b">
        <v>0</v>
      </c>
      <c r="T748" t="s">
        <v>86</v>
      </c>
      <c r="U748" t="b">
        <v>0</v>
      </c>
      <c r="V748" t="s">
        <v>147</v>
      </c>
      <c r="W748" s="1">
        <v>44656.561666666668</v>
      </c>
      <c r="X748">
        <v>231</v>
      </c>
      <c r="Y748">
        <v>9</v>
      </c>
      <c r="Z748">
        <v>0</v>
      </c>
      <c r="AA748">
        <v>9</v>
      </c>
      <c r="AB748">
        <v>0</v>
      </c>
      <c r="AC748">
        <v>0</v>
      </c>
      <c r="AD748">
        <v>-9</v>
      </c>
      <c r="AE748">
        <v>0</v>
      </c>
      <c r="AF748">
        <v>0</v>
      </c>
      <c r="AG748">
        <v>0</v>
      </c>
      <c r="AH748" t="s">
        <v>101</v>
      </c>
      <c r="AI748" s="1">
        <v>44656.678796296299</v>
      </c>
      <c r="AJ748">
        <v>84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-9</v>
      </c>
      <c r="AQ748">
        <v>0</v>
      </c>
      <c r="AR748">
        <v>0</v>
      </c>
      <c r="AS748">
        <v>0</v>
      </c>
      <c r="AT748" t="s">
        <v>86</v>
      </c>
      <c r="AU748" t="s">
        <v>86</v>
      </c>
      <c r="AV748" t="s">
        <v>86</v>
      </c>
      <c r="AW748" t="s">
        <v>86</v>
      </c>
      <c r="AX748" t="s">
        <v>86</v>
      </c>
      <c r="AY748" t="s">
        <v>86</v>
      </c>
      <c r="AZ748" t="s">
        <v>86</v>
      </c>
      <c r="BA748" t="s">
        <v>86</v>
      </c>
      <c r="BB748" t="s">
        <v>86</v>
      </c>
      <c r="BC748" t="s">
        <v>86</v>
      </c>
      <c r="BD748" t="s">
        <v>86</v>
      </c>
      <c r="BE74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2022-04-10T15:00:00Z</dcterms:created>
  <dcterms:modified xsi:type="dcterms:W3CDTF">2022-04-11T12:58:07Z</dcterms:modified>
  <cp:category/>
  <cp:contentStatus/>
</cp:coreProperties>
</file>